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2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th\Documents\ANT 2025\MUNICIPIOS ASIGNADOS 2025\CAREPA\"/>
    </mc:Choice>
  </mc:AlternateContent>
  <xr:revisionPtr revIDLastSave="0" documentId="8_{10D12B6B-6B9B-4AC0-B951-63020B287429}" xr6:coauthVersionLast="47" xr6:coauthVersionMax="47" xr10:uidLastSave="{00000000-0000-0000-0000-000000000000}"/>
  <bookViews>
    <workbookView xWindow="-108" yWindow="-108" windowWidth="23256" windowHeight="12456" firstSheet="6" activeTab="6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PRODUCTO'!$B$21:$D$31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9" l="1"/>
  <c r="E26" i="9"/>
  <c r="F26" i="9"/>
  <c r="C26" i="9"/>
  <c r="M15" i="7"/>
  <c r="M14" i="7"/>
  <c r="M13" i="7"/>
  <c r="I6" i="6"/>
  <c r="I7" i="6"/>
  <c r="I8" i="6"/>
  <c r="I9" i="6"/>
  <c r="I10" i="6"/>
  <c r="I11" i="6"/>
  <c r="I12" i="6"/>
  <c r="I13" i="6"/>
  <c r="I14" i="6"/>
  <c r="I15" i="6"/>
  <c r="F27" i="9" l="1"/>
  <c r="F28" i="9"/>
  <c r="F29" i="9"/>
  <c r="F30" i="9"/>
  <c r="F31" i="9"/>
  <c r="F32" i="9"/>
  <c r="F33" i="9"/>
  <c r="F34" i="9"/>
  <c r="F35" i="9"/>
  <c r="F36" i="9"/>
  <c r="E27" i="9"/>
  <c r="E28" i="9"/>
  <c r="E29" i="9"/>
  <c r="E30" i="9"/>
  <c r="E31" i="9"/>
  <c r="E32" i="9"/>
  <c r="E33" i="9"/>
  <c r="E34" i="9"/>
  <c r="E35" i="9"/>
  <c r="E36" i="9"/>
  <c r="G36" i="9" s="1" a="1"/>
  <c r="G36" i="9" s="1"/>
  <c r="D27" i="9"/>
  <c r="D28" i="9"/>
  <c r="D29" i="9"/>
  <c r="D30" i="9"/>
  <c r="D31" i="9"/>
  <c r="D32" i="9"/>
  <c r="D33" i="9"/>
  <c r="D34" i="9"/>
  <c r="D35" i="9"/>
  <c r="D36" i="9"/>
  <c r="C27" i="9"/>
  <c r="C28" i="9"/>
  <c r="C29" i="9"/>
  <c r="C30" i="9"/>
  <c r="C31" i="9"/>
  <c r="C32" i="9"/>
  <c r="C33" i="9"/>
  <c r="C34" i="9"/>
  <c r="C35" i="9"/>
  <c r="C36" i="9"/>
  <c r="G35" i="9" a="1"/>
  <c r="G35" i="9" s="1"/>
  <c r="H4" i="8"/>
  <c r="H5" i="8"/>
  <c r="H6" i="8"/>
  <c r="H7" i="8"/>
  <c r="H8" i="8"/>
  <c r="H9" i="8"/>
  <c r="H10" i="8"/>
  <c r="H11" i="8"/>
  <c r="H12" i="8"/>
  <c r="H13" i="8"/>
  <c r="H3" i="8"/>
  <c r="G34" i="9" l="1" a="1"/>
  <c r="G34" i="9" s="1"/>
  <c r="M6" i="7" l="1"/>
  <c r="M7" i="7"/>
  <c r="M8" i="7"/>
  <c r="M9" i="7"/>
  <c r="M10" i="7"/>
  <c r="M11" i="7"/>
  <c r="M12" i="7"/>
  <c r="M5" i="7"/>
  <c r="G27" i="9" l="1" a="1"/>
  <c r="G27" i="9" s="1"/>
  <c r="G28" i="9" a="1"/>
  <c r="G28" i="9" s="1"/>
  <c r="G29" i="9" a="1"/>
  <c r="G29" i="9" s="1"/>
  <c r="G30" i="9" a="1"/>
  <c r="G30" i="9" s="1"/>
  <c r="G31" i="9" a="1"/>
  <c r="G31" i="9" s="1"/>
  <c r="G32" i="9" a="1"/>
  <c r="G32" i="9" s="1"/>
  <c r="G33" i="9" a="1"/>
  <c r="G33" i="9" s="1"/>
  <c r="G26" i="9" a="1"/>
  <c r="G26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<sst xmlns="http://schemas.openxmlformats.org/spreadsheetml/2006/main" count="411" uniqueCount="151">
  <si>
    <t>Tabla 1. Organizaciones de la Agricultura Familiar (OAF) participantes de los encuentros territoriales en el municipio de Carepa</t>
  </si>
  <si>
    <t>Nombre y sigla asociación</t>
  </si>
  <si>
    <t>Principales productos comercializados</t>
  </si>
  <si>
    <t>No. de familias asociadas</t>
  </si>
  <si>
    <t>Servicios que presta la OAF</t>
  </si>
  <si>
    <t>Asociación de Productores de Cacao, Plátano y Maracuyá - ASOCIACIONCAPTAMA</t>
  </si>
  <si>
    <t>Caco
Banano</t>
  </si>
  <si>
    <t>Comercialización colectiva</t>
  </si>
  <si>
    <t>Asociación de Productores de Maracuyá de Las Flores - ASPROMAFLOR</t>
  </si>
  <si>
    <t>Maracuyá
Plàtano</t>
  </si>
  <si>
    <t>Asociación de Productores Provincia y Paz - ASOPROVIPAZ</t>
  </si>
  <si>
    <t>Limòn Tahitì</t>
  </si>
  <si>
    <t>Producción de terrenos colectivos limón y cacao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</si>
  <si>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Carepa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</si>
  <si>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</si>
  <si>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</si>
  <si>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</si>
  <si>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</si>
  <si>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</si>
  <si>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</si>
  <si>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</si>
  <si>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Cacao</t>
  </si>
  <si>
    <t>Kilogramo</t>
  </si>
  <si>
    <t>Intermediarios 100%</t>
  </si>
  <si>
    <t>No</t>
  </si>
  <si>
    <t>Contado</t>
  </si>
  <si>
    <t>Cabecera municipal 100%</t>
  </si>
  <si>
    <t>Banano</t>
  </si>
  <si>
    <t>Crédito</t>
  </si>
  <si>
    <t>Finca 100%</t>
  </si>
  <si>
    <t>Maracuyá</t>
  </si>
  <si>
    <t>Bolsa X 10 kg</t>
  </si>
  <si>
    <t>Plátano</t>
  </si>
  <si>
    <t>Bolsa X 30 kg</t>
  </si>
  <si>
    <t>Limón Tahití</t>
  </si>
  <si>
    <t>Legumbrerías municipios Carepa, Chigorodó y Apartadó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</si>
  <si>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</si>
  <si>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Carepa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</si>
  <si>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</si>
  <si>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</si>
  <si>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</si>
  <si>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</si>
  <si>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</si>
  <si>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Asociación de Comerciantes Carepa</t>
  </si>
  <si>
    <t>Intermediario</t>
  </si>
  <si>
    <t>Banano manzano</t>
  </si>
  <si>
    <t>Cabecera municipal</t>
  </si>
  <si>
    <t>Corregimiento Piedras Blancas 50%
Cabecera municipal 50%</t>
  </si>
  <si>
    <t>Asociación de Productores Campesinos de Urabá - ASOPRAUR</t>
  </si>
  <si>
    <t>Cacao
Plátano
Coco</t>
  </si>
  <si>
    <t>Corregimiento Piedras Blancas 25%
Apartadó San José 25%
Corregimientos Piedras Blancas 25%
Carepa 20%
Chigorodó 5%</t>
  </si>
  <si>
    <t>Expendio de Carnes El Corral</t>
  </si>
  <si>
    <t>Minorista</t>
  </si>
  <si>
    <t xml:space="preserve">Leche
</t>
  </si>
  <si>
    <t>Cachama</t>
  </si>
  <si>
    <t>Pollo</t>
  </si>
  <si>
    <t>Cerdo</t>
  </si>
  <si>
    <t>Carne bovina</t>
  </si>
  <si>
    <t>Cabecera municipal 50%
Apartadó 50%</t>
  </si>
  <si>
    <t>Helados y Legumbres La Más Barata</t>
  </si>
  <si>
    <t xml:space="preserve">Limón Tahití
</t>
  </si>
  <si>
    <t>Supermercado Los Ibañez</t>
  </si>
  <si>
    <t>Supermercado</t>
  </si>
  <si>
    <t>Cabecera municipal 75%
Apartadó 25%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</si>
  <si>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Carepa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</si>
  <si>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</si>
  <si>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</si>
  <si>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</si>
  <si>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</si>
  <si>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</si>
  <si>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</si>
  <si>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Canasta X 12 kg</t>
  </si>
  <si>
    <t>Quincenal</t>
  </si>
  <si>
    <t xml:space="preserve">Centro de acopio 100%
</t>
  </si>
  <si>
    <t>Semanal</t>
  </si>
  <si>
    <t xml:space="preserve">Centro de acopio 50%
Rionegro 50%
</t>
  </si>
  <si>
    <t>Mensual</t>
  </si>
  <si>
    <t>Coco</t>
  </si>
  <si>
    <t>Leche</t>
  </si>
  <si>
    <t>Litro</t>
  </si>
  <si>
    <t>Diario</t>
  </si>
  <si>
    <t>kg en pie</t>
  </si>
  <si>
    <t>Planta 100%</t>
  </si>
  <si>
    <t>Canasta X 25 kg</t>
  </si>
  <si>
    <t>Canasta X 50 kg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</si>
  <si>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</si>
  <si>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</si>
  <si>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</si>
  <si>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</si>
  <si>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</si>
  <si>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</si>
  <si>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</si>
  <si>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%Precio Flete</t>
  </si>
  <si>
    <t>Tipo de cliente</t>
  </si>
  <si>
    <t>%</t>
  </si>
  <si>
    <t xml:space="preserve"> ($/kg)</t>
  </si>
  <si>
    <t>($/kg)</t>
  </si>
  <si>
    <t>02Ua-80</t>
  </si>
  <si>
    <t>Intermediarios</t>
  </si>
  <si>
    <t>Caja X 15 kg</t>
  </si>
  <si>
    <t>04Ua-67</t>
  </si>
  <si>
    <t>Cabecera municipal 50%
Finca 50%</t>
  </si>
  <si>
    <t>Piscicultura cachama</t>
  </si>
  <si>
    <t>Intermediarios
Consumidor final</t>
  </si>
  <si>
    <t>80%
20%</t>
  </si>
  <si>
    <t>07Ud-49</t>
  </si>
  <si>
    <t>Avicultura (pollo kg en pie)</t>
  </si>
  <si>
    <t>Ganaderìa dp (res kg en pie)</t>
  </si>
  <si>
    <t>Ganaderìa dp (leche)</t>
  </si>
  <si>
    <t>Porcicultura (cerdo kg en pie)</t>
  </si>
  <si>
    <t>Consumidor final</t>
  </si>
  <si>
    <t>09Uf-38</t>
  </si>
  <si>
    <t>linea</t>
  </si>
  <si>
    <t>ufh</t>
  </si>
  <si>
    <t>poligono</t>
  </si>
  <si>
    <t>corregimiento_vereda</t>
  </si>
  <si>
    <t>cacao</t>
  </si>
  <si>
    <t>LAS TRECIENTAS</t>
  </si>
  <si>
    <t>maracuya</t>
  </si>
  <si>
    <t>ZARABANA</t>
  </si>
  <si>
    <t>platano</t>
  </si>
  <si>
    <t>banano</t>
  </si>
  <si>
    <t>coco</t>
  </si>
  <si>
    <t>PIEDRAS BLANCAS</t>
  </si>
  <si>
    <t>limon_tahiti</t>
  </si>
  <si>
    <t>avicultura_engorde</t>
  </si>
  <si>
    <t>ganaderia_dp</t>
  </si>
  <si>
    <t>porcicultura_ceba</t>
  </si>
  <si>
    <t>piscicultura_cachama</t>
  </si>
  <si>
    <t>NUEVA ESPERANZA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</si>
  <si>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</si>
  <si>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</si>
  <si>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</si>
  <si>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</si>
  <si>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 xml:space="preserve">Línea productiva </t>
  </si>
  <si>
    <t>Promedio</t>
  </si>
  <si>
    <t>Verificar</t>
  </si>
  <si>
    <t xml:space="preserve">Banano </t>
  </si>
  <si>
    <t>Cacao*</t>
  </si>
  <si>
    <t>Porcicultura (cerdo kg en pie)**</t>
  </si>
  <si>
    <t>Piscicultura (cachama)</t>
  </si>
  <si>
    <t>Ganadería dp (res kg en pie)***</t>
  </si>
  <si>
    <t>Ganadería dp (leche)</t>
  </si>
  <si>
    <t>Avicultura engorde (pollo kg en pie)****</t>
  </si>
  <si>
    <t>Precio a escala municipal</t>
  </si>
  <si>
    <t>Precio a escala departamental</t>
  </si>
  <si>
    <t>Precios a escala nacional</t>
  </si>
  <si>
    <t>Precios gremios (FEDECACAO*, PORKOLOMBIA**, FEDEGAN***, FENAVI****)</t>
  </si>
  <si>
    <t>Avicultura engorde (pollo kg en pie)</t>
  </si>
  <si>
    <t>Ganadería dp (res kg en pie)</t>
  </si>
  <si>
    <t>Precios gremios (FENAVI*, FEDEGAN**, PORKOLOMBIA**)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</si>
</sst>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  <numFmt numFmtId="169" formatCode="_-* #,##0.0_-;\-* #,##0.0_-;_-* &quot;-&quot;??_-;_-@_-"/>
    <numFmt numFmtId="170" formatCode="0.0"/>
    <numFmt numFmtId="171" formatCode="0.0%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7">
    <xf numFmtId="0" fontId="0" fillId="0" borderId="0" xfId="0"/>
    <xf numFmtId="165" fontId="3" fillId="0" borderId="1" xfId="6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/>
    </xf>
    <xf numFmtId="168" fontId="4" fillId="4" borderId="1" xfId="0" applyNumberFormat="1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 vertical="top" wrapText="1"/>
    </xf>
    <xf numFmtId="0" fontId="11" fillId="9" borderId="4" xfId="0" applyFont="1" applyFill="1" applyBorder="1" applyAlignment="1">
      <alignment horizontal="center"/>
    </xf>
    <xf numFmtId="0" fontId="9" fillId="7" borderId="3" xfId="0" applyFont="1" applyFill="1" applyBorder="1" applyAlignment="1">
      <alignment horizontal="center"/>
    </xf>
    <xf numFmtId="165" fontId="3" fillId="4" borderId="1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169" fontId="4" fillId="4" borderId="3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left"/>
    </xf>
    <xf numFmtId="0" fontId="12" fillId="10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2" fillId="10" borderId="9" xfId="0" applyFont="1" applyFill="1" applyBorder="1" applyAlignment="1">
      <alignment horizontal="center" vertical="center" wrapText="1"/>
    </xf>
    <xf numFmtId="0" fontId="12" fillId="10" borderId="10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9" fillId="7" borderId="1" xfId="0" applyFont="1" applyFill="1" applyBorder="1" applyAlignment="1">
      <alignment horizontal="left"/>
    </xf>
    <xf numFmtId="0" fontId="9" fillId="11" borderId="1" xfId="0" applyFont="1" applyFill="1" applyBorder="1" applyAlignment="1">
      <alignment horizontal="left"/>
    </xf>
    <xf numFmtId="0" fontId="9" fillId="8" borderId="1" xfId="0" applyFont="1" applyFill="1" applyBorder="1" applyAlignment="1">
      <alignment horizontal="left"/>
    </xf>
    <xf numFmtId="0" fontId="17" fillId="0" borderId="1" xfId="0" applyFont="1" applyBorder="1"/>
    <xf numFmtId="0" fontId="18" fillId="0" borderId="1" xfId="0" applyFont="1" applyBorder="1"/>
    <xf numFmtId="0" fontId="18" fillId="12" borderId="1" xfId="0" applyFont="1" applyFill="1" applyBorder="1"/>
    <xf numFmtId="0" fontId="3" fillId="4" borderId="13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43" fontId="4" fillId="0" borderId="1" xfId="8" applyFont="1" applyBorder="1" applyAlignment="1"/>
    <xf numFmtId="9" fontId="3" fillId="4" borderId="1" xfId="9" applyFont="1" applyFill="1" applyBorder="1" applyAlignment="1">
      <alignment horizontal="center" vertical="center" wrapText="1"/>
    </xf>
    <xf numFmtId="165" fontId="3" fillId="0" borderId="13" xfId="1" applyNumberFormat="1" applyFont="1" applyFill="1" applyBorder="1" applyAlignment="1">
      <alignment horizontal="center" vertical="center" wrapText="1"/>
    </xf>
    <xf numFmtId="165" fontId="3" fillId="0" borderId="13" xfId="6" applyNumberFormat="1" applyFont="1" applyFill="1" applyBorder="1" applyAlignment="1">
      <alignment horizontal="center" vertical="center" wrapText="1"/>
    </xf>
    <xf numFmtId="168" fontId="3" fillId="0" borderId="14" xfId="8" applyNumberFormat="1" applyFont="1" applyFill="1" applyBorder="1" applyAlignment="1">
      <alignment vertical="center" wrapText="1"/>
    </xf>
    <xf numFmtId="168" fontId="4" fillId="0" borderId="0" xfId="8" applyNumberFormat="1" applyFont="1" applyAlignment="1"/>
    <xf numFmtId="0" fontId="4" fillId="0" borderId="0" xfId="0" applyFont="1"/>
    <xf numFmtId="170" fontId="3" fillId="13" borderId="1" xfId="0" applyNumberFormat="1" applyFont="1" applyFill="1" applyBorder="1" applyAlignment="1">
      <alignment horizontal="center" vertical="center"/>
    </xf>
    <xf numFmtId="170" fontId="3" fillId="4" borderId="1" xfId="0" applyNumberFormat="1" applyFont="1" applyFill="1" applyBorder="1" applyAlignment="1">
      <alignment horizontal="center" vertical="center"/>
    </xf>
    <xf numFmtId="170" fontId="3" fillId="5" borderId="1" xfId="0" applyNumberFormat="1" applyFont="1" applyFill="1" applyBorder="1" applyAlignment="1">
      <alignment horizontal="center" vertical="center"/>
    </xf>
    <xf numFmtId="169" fontId="4" fillId="9" borderId="3" xfId="0" applyNumberFormat="1" applyFont="1" applyFill="1" applyBorder="1" applyAlignment="1">
      <alignment horizontal="center" vertical="center"/>
    </xf>
    <xf numFmtId="169" fontId="4" fillId="5" borderId="3" xfId="0" applyNumberFormat="1" applyFont="1" applyFill="1" applyBorder="1" applyAlignment="1">
      <alignment horizontal="center" vertical="center"/>
    </xf>
    <xf numFmtId="171" fontId="4" fillId="14" borderId="1" xfId="9" applyNumberFormat="1" applyFont="1" applyFill="1" applyBorder="1" applyAlignment="1">
      <alignment vertical="center"/>
    </xf>
    <xf numFmtId="0" fontId="7" fillId="0" borderId="2" xfId="0" applyFont="1" applyBorder="1" applyAlignment="1">
      <alignment horizontal="center"/>
    </xf>
    <xf numFmtId="0" fontId="12" fillId="0" borderId="11" xfId="0" applyFont="1" applyBorder="1" applyAlignment="1">
      <alignment horizontal="center" vertical="center"/>
    </xf>
    <xf numFmtId="0" fontId="13" fillId="4" borderId="12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10" borderId="1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12" fillId="10" borderId="7" xfId="0" applyFont="1" applyFill="1" applyBorder="1" applyAlignment="1">
      <alignment horizontal="center" vertical="center" wrapText="1"/>
    </xf>
    <xf numFmtId="0" fontId="12" fillId="10" borderId="8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</cellXfs>
  <cellStyles count="10">
    <cellStyle name="Millares" xfId="8" builtinId="3"/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9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SIPSA'!$B$24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6"/>
              <c:layout>
                <c:manualLayout>
                  <c:x val="0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CEC-4816-8234-292C51881C6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SIPSA'!$A$25:$A$35</c:f>
              <c:strCache>
                <c:ptCount val="11"/>
                <c:pt idx="0">
                  <c:v>Banano </c:v>
                </c:pt>
                <c:pt idx="1">
                  <c:v>Plátano</c:v>
                </c:pt>
                <c:pt idx="2">
                  <c:v>Limón Tahití</c:v>
                </c:pt>
                <c:pt idx="3">
                  <c:v>Maracuyá</c:v>
                </c:pt>
                <c:pt idx="4">
                  <c:v>Coco</c:v>
                </c:pt>
                <c:pt idx="5">
                  <c:v>Cacao</c:v>
                </c:pt>
                <c:pt idx="6">
                  <c:v>Piscicultura (cachama)</c:v>
                </c:pt>
                <c:pt idx="7">
                  <c:v>Avicultura engorde (pollo kg en pie)</c:v>
                </c:pt>
                <c:pt idx="8">
                  <c:v>Porcicultura (cerdo kg en pie)</c:v>
                </c:pt>
                <c:pt idx="9">
                  <c:v>Ganadería dp (res kg en pie)</c:v>
                </c:pt>
                <c:pt idx="10">
                  <c:v>Ganadería dp (leche)</c:v>
                </c:pt>
              </c:strCache>
            </c:strRef>
          </c:cat>
          <c:val>
            <c:numRef>
              <c:f>'4.3.3. PRECIOS PROMEDIO SIPSA'!$B$25:$B$35</c:f>
              <c:numCache>
                <c:formatCode>_-"$"\ * #,##0_-;\-"$"\ * #,##0_-;_-"$"\ * "-"??_-;_-@_-</c:formatCode>
                <c:ptCount val="11"/>
                <c:pt idx="0">
                  <c:v>1194</c:v>
                </c:pt>
                <c:pt idx="1">
                  <c:v>1808</c:v>
                </c:pt>
                <c:pt idx="2">
                  <c:v>2463</c:v>
                </c:pt>
                <c:pt idx="3">
                  <c:v>2760</c:v>
                </c:pt>
                <c:pt idx="4">
                  <c:v>4912</c:v>
                </c:pt>
                <c:pt idx="5">
                  <c:v>8649</c:v>
                </c:pt>
                <c:pt idx="6">
                  <c:v>8804</c:v>
                </c:pt>
                <c:pt idx="7">
                  <c:v>8464</c:v>
                </c:pt>
                <c:pt idx="8">
                  <c:v>7303</c:v>
                </c:pt>
                <c:pt idx="9">
                  <c:v>6277</c:v>
                </c:pt>
                <c:pt idx="10">
                  <c:v>1511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EC-4816-8234-292C51881C6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050436911"/>
        <c:axId val="2050441071"/>
      </c:barChart>
      <c:catAx>
        <c:axId val="20504369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50441071"/>
        <c:crosses val="autoZero"/>
        <c:auto val="1"/>
        <c:lblAlgn val="ctr"/>
        <c:lblOffset val="100"/>
        <c:noMultiLvlLbl val="0"/>
      </c:catAx>
      <c:valAx>
        <c:axId val="20504410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50436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Carepa</a:t>
            </a:r>
            <a:endParaRPr lang="es-CO" sz="900" b="1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7.6664479440069988E-2"/>
          <c:y val="0.18837962962962962"/>
          <c:w val="0.91222440944881877"/>
          <c:h val="0.2711078302712161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MAYOR'!$B$26</c:f>
              <c:strCache>
                <c:ptCount val="1"/>
                <c:pt idx="0">
                  <c:v>Cacao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30.531609195402297</c:v>
                </c:pt>
                <c:pt idx="1">
                  <c:v>-9.0992478444322131</c:v>
                </c:pt>
                <c:pt idx="2">
                  <c:v>-8.3551967709384485</c:v>
                </c:pt>
                <c:pt idx="3">
                  <c:v>19.731336709975778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B0-4C0E-AACA-AE77AC98DCBD}"/>
            </c:ext>
          </c:extLst>
        </c:ser>
        <c:ser>
          <c:idx val="1"/>
          <c:order val="1"/>
          <c:tx>
            <c:strRef>
              <c:f>'4.3.4. VARIACION $ PLAZAS MAYOR'!$B$27</c:f>
              <c:strCache>
                <c:ptCount val="1"/>
                <c:pt idx="0">
                  <c:v>Banano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-18.254340685124362</c:v>
                </c:pt>
                <c:pt idx="1">
                  <c:v>31.171067738231926</c:v>
                </c:pt>
                <c:pt idx="2">
                  <c:v>39.562363238512035</c:v>
                </c:pt>
                <c:pt idx="3">
                  <c:v>-6.930072122922553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B0-4C0E-AACA-AE77AC98DCBD}"/>
            </c:ext>
          </c:extLst>
        </c:ser>
        <c:ser>
          <c:idx val="2"/>
          <c:order val="2"/>
          <c:tx>
            <c:strRef>
              <c:f>'4.3.4. VARIACION $ PLAZAS MAYOR'!$B$28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-4.3907793633369891</c:v>
                </c:pt>
                <c:pt idx="1">
                  <c:v>19.173363949483345</c:v>
                </c:pt>
                <c:pt idx="2">
                  <c:v>40.462427745664741</c:v>
                </c:pt>
                <c:pt idx="3">
                  <c:v>16.049382716049394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B0-4C0E-AACA-AE77AC98DCBD}"/>
            </c:ext>
          </c:extLst>
        </c:ser>
        <c:ser>
          <c:idx val="3"/>
          <c:order val="3"/>
          <c:tx>
            <c:strRef>
              <c:f>'4.3.4. VARIACION $ PLAZAS MAYOR'!$B$29</c:f>
              <c:strCache>
                <c:ptCount val="1"/>
                <c:pt idx="0">
                  <c:v>Limón Tahití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B0-4C0E-AACA-AE77AC98DCBD}"/>
            </c:ext>
          </c:extLst>
        </c:ser>
        <c:ser>
          <c:idx val="4"/>
          <c:order val="4"/>
          <c:tx>
            <c:strRef>
              <c:f>'4.3.4. VARIACION $ PLAZAS MAYOR'!$B$30</c:f>
              <c:strCache>
                <c:ptCount val="1"/>
                <c:pt idx="0">
                  <c:v>Maracuyá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-7.7080770807708063</c:v>
                </c:pt>
                <c:pt idx="1">
                  <c:v>9.1514882274544647</c:v>
                </c:pt>
                <c:pt idx="2">
                  <c:v>32.275132275132279</c:v>
                </c:pt>
                <c:pt idx="3">
                  <c:v>4.7692307692307736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CB0-4C0E-AACA-AE77AC98DCBD}"/>
            </c:ext>
          </c:extLst>
        </c:ser>
        <c:ser>
          <c:idx val="5"/>
          <c:order val="5"/>
          <c:tx>
            <c:strRef>
              <c:f>'4.3.4. VARIACION $ PLAZAS MAYOR'!$B$31</c:f>
              <c:strCache>
                <c:ptCount val="1"/>
                <c:pt idx="0">
                  <c:v>Coco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MAYOR'!$C$31:$F$31</c:f>
              <c:numCache>
                <c:formatCode>_-* #,##0_-;\-* #,##0_-;_-* "-"??_-;_-@_-</c:formatCode>
                <c:ptCount val="4"/>
                <c:pt idx="0">
                  <c:v>-20.619860847564837</c:v>
                </c:pt>
                <c:pt idx="1">
                  <c:v>-3.9043824701195291</c:v>
                </c:pt>
                <c:pt idx="2">
                  <c:v>81.92371475953567</c:v>
                </c:pt>
                <c:pt idx="3">
                  <c:v>27.711941659070177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CB0-4C0E-AACA-AE77AC98DCBD}"/>
            </c:ext>
          </c:extLst>
        </c:ser>
        <c:ser>
          <c:idx val="6"/>
          <c:order val="6"/>
          <c:tx>
            <c:strRef>
              <c:f>'4.3.4. VARIACION $ PLAZAS MAYOR'!$B$32</c:f>
              <c:strCache>
                <c:ptCount val="1"/>
                <c:pt idx="0">
                  <c:v>Piscicultura (cachama)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MAYOR'!$C$32:$F$32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CB0-4C0E-AACA-AE77AC98DCBD}"/>
            </c:ext>
          </c:extLst>
        </c:ser>
        <c:ser>
          <c:idx val="7"/>
          <c:order val="7"/>
          <c:tx>
            <c:strRef>
              <c:f>'4.3.4. VARIACION $ PLAZAS MAYOR'!$B$33</c:f>
              <c:strCache>
                <c:ptCount val="1"/>
                <c:pt idx="0">
                  <c:v>Avicultura engorde (pollo kg en pie)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MAYOR'!$C$33:$F$33</c:f>
              <c:numCache>
                <c:formatCode>_-* #,##0_-;\-* #,##0_-;_-* "-"??_-;_-@_-</c:formatCode>
                <c:ptCount val="4"/>
                <c:pt idx="0">
                  <c:v>19.685260643529574</c:v>
                </c:pt>
                <c:pt idx="1">
                  <c:v>4.1676449870861774</c:v>
                </c:pt>
                <c:pt idx="2">
                  <c:v>2.6822946016003613</c:v>
                </c:pt>
                <c:pt idx="3">
                  <c:v>14.158709252551873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CB0-4C0E-AACA-AE77AC98DCBD}"/>
            </c:ext>
          </c:extLst>
        </c:ser>
        <c:ser>
          <c:idx val="8"/>
          <c:order val="8"/>
          <c:tx>
            <c:strRef>
              <c:f>'4.3.4. VARIACION $ PLAZAS MAYOR'!$B$34</c:f>
              <c:strCache>
                <c:ptCount val="1"/>
                <c:pt idx="0">
                  <c:v>Porcicultura (cerdo kg en pie)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MAYOR'!$C$34:$F$34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CB0-4C0E-AACA-AE77AC98DCBD}"/>
            </c:ext>
          </c:extLst>
        </c:ser>
        <c:ser>
          <c:idx val="9"/>
          <c:order val="9"/>
          <c:tx>
            <c:strRef>
              <c:f>'4.3.4. VARIACION $ PLAZAS MAYOR'!$B$35</c:f>
              <c:strCache>
                <c:ptCount val="1"/>
                <c:pt idx="0">
                  <c:v>Ganadería dp (res kg en pie)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MAYOR'!$C$35:$F$35</c:f>
              <c:numCache>
                <c:formatCode>_-* #,##0_-;\-* #,##0_-;_-* "-"??_-;_-@_-</c:formatCode>
                <c:ptCount val="4"/>
                <c:pt idx="0">
                  <c:v>7.1698113207547181</c:v>
                </c:pt>
                <c:pt idx="1">
                  <c:v>7.9225352112676006</c:v>
                </c:pt>
                <c:pt idx="2">
                  <c:v>54.730831973898859</c:v>
                </c:pt>
                <c:pt idx="3">
                  <c:v>17.975751186083301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CB0-4C0E-AACA-AE77AC98DCBD}"/>
            </c:ext>
          </c:extLst>
        </c:ser>
        <c:ser>
          <c:idx val="10"/>
          <c:order val="10"/>
          <c:tx>
            <c:strRef>
              <c:f>'4.3.4. VARIACION $ PLAZAS MAYOR'!$B$36</c:f>
              <c:strCache>
                <c:ptCount val="1"/>
                <c:pt idx="0">
                  <c:v>Ganadería dp (leche)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MAYOR'!$C$36:$F$36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CB0-4C0E-AACA-AE77AC98DC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43306255"/>
        <c:axId val="1943307503"/>
      </c:lineChart>
      <c:catAx>
        <c:axId val="19433062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43307503"/>
        <c:crosses val="autoZero"/>
        <c:auto val="1"/>
        <c:lblAlgn val="ctr"/>
        <c:lblOffset val="100"/>
        <c:noMultiLvlLbl val="0"/>
      </c:catAx>
      <c:valAx>
        <c:axId val="19433075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9433062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0914698162729659E-2"/>
          <c:y val="0.51041338582677165"/>
          <c:w val="0.96650393700787407"/>
          <c:h val="0.461808836395450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521970</xdr:colOff>
      <xdr:row>15</xdr:row>
      <xdr:rowOff>99060</xdr:rowOff>
    </xdr:from>
    <xdr:to>
      <xdr:col>10</xdr:col>
      <xdr:colOff>182880</xdr:colOff>
      <xdr:row>36</xdr:row>
      <xdr:rowOff>152400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A90EDFE-CA38-47E5-BE97-F59DAE261A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186266</xdr:colOff>
      <xdr:row>0</xdr:row>
      <xdr:rowOff>80434</xdr:rowOff>
    </xdr:from>
    <xdr:to>
      <xdr:col>14</xdr:col>
      <xdr:colOff>846665</xdr:colOff>
      <xdr:row>15</xdr:row>
      <xdr:rowOff>139701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9E7330A-EBF0-4B8E-A9CB-2CF1D7BDEB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7"/>
  <sheetViews>
    <sheetView workbookViewId="0">
      <selection activeCell="B4" sqref="B4:E7"/>
    </sheetView>
  </sheetViews>
  <sheetFormatPr defaultColWidth="11.42578125" defaultRowHeight="13.9"/>
  <cols>
    <col min="2" max="2" width="40.140625" customWidth="1"/>
    <col min="3" max="3" width="16.42578125" customWidth="1"/>
    <col min="4" max="4" width="11" customWidth="1"/>
    <col min="5" max="5" width="33.140625" customWidth="1"/>
  </cols>
  <sheetData>
    <row r="3" spans="2:5">
      <c r="B3" s="53" t="s">
        <v>0</v>
      </c>
      <c r="C3" s="53"/>
      <c r="D3" s="53"/>
      <c r="E3" s="53"/>
    </row>
    <row r="4" spans="2:5" ht="39.6">
      <c r="B4" s="23" t="s">
        <v>1</v>
      </c>
      <c r="C4" s="23" t="s">
        <v>2</v>
      </c>
      <c r="D4" s="23" t="s">
        <v>3</v>
      </c>
      <c r="E4" s="23" t="s">
        <v>4</v>
      </c>
    </row>
    <row r="5" spans="2:5" ht="26.45">
      <c r="B5" s="24" t="s">
        <v>5</v>
      </c>
      <c r="C5" s="24" t="s">
        <v>6</v>
      </c>
      <c r="D5" s="24">
        <v>48</v>
      </c>
      <c r="E5" s="24" t="s">
        <v>7</v>
      </c>
    </row>
    <row r="6" spans="2:5" ht="22.9">
      <c r="B6" s="10" t="s">
        <v>8</v>
      </c>
      <c r="C6" s="10" t="s">
        <v>9</v>
      </c>
      <c r="D6" s="10">
        <v>27</v>
      </c>
      <c r="E6" s="9" t="s">
        <v>7</v>
      </c>
    </row>
    <row r="7" spans="2:5" ht="22.9">
      <c r="B7" s="10" t="s">
        <v>10</v>
      </c>
      <c r="C7" s="9" t="s">
        <v>11</v>
      </c>
      <c r="D7" s="10">
        <v>20</v>
      </c>
      <c r="E7" s="9" t="s">
        <v>12</v>
      </c>
    </row>
  </sheetData>
  <mergeCells count="1">
    <mergeCell ref="B3:E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1"/>
  <sheetViews>
    <sheetView workbookViewId="0">
      <selection activeCell="B18" sqref="B18"/>
    </sheetView>
  </sheetViews>
  <sheetFormatPr defaultColWidth="11.42578125" defaultRowHeight="13.9"/>
  <cols>
    <col min="1" max="1" width="36.140625" customWidth="1"/>
    <col min="2" max="2" width="13.7109375" customWidth="1"/>
    <col min="3" max="3" width="14.42578125" customWidth="1"/>
    <col min="4" max="4" width="18.42578125" customWidth="1"/>
    <col min="6" max="6" width="9" customWidth="1"/>
    <col min="7" max="7" width="32.28515625" customWidth="1"/>
  </cols>
  <sheetData>
    <row r="3" spans="1:7">
      <c r="A3" s="57" t="s">
        <v>13</v>
      </c>
      <c r="B3" s="57"/>
      <c r="C3" s="57"/>
      <c r="D3" s="57"/>
      <c r="E3" s="57"/>
      <c r="F3" s="57"/>
      <c r="G3" s="57"/>
    </row>
    <row r="4" spans="1:7" ht="38.450000000000003" customHeight="1">
      <c r="A4" s="58" t="s">
        <v>1</v>
      </c>
      <c r="B4" s="58" t="s">
        <v>14</v>
      </c>
      <c r="C4" s="58" t="s">
        <v>15</v>
      </c>
      <c r="D4" s="23" t="s">
        <v>16</v>
      </c>
      <c r="E4" s="58" t="s">
        <v>17</v>
      </c>
      <c r="F4" s="58" t="s">
        <v>18</v>
      </c>
      <c r="G4" s="23" t="s">
        <v>19</v>
      </c>
    </row>
    <row r="5" spans="1:7">
      <c r="A5" s="58"/>
      <c r="B5" s="58"/>
      <c r="C5" s="58"/>
      <c r="D5" s="23" t="s">
        <v>20</v>
      </c>
      <c r="E5" s="58"/>
      <c r="F5" s="58"/>
      <c r="G5" s="23" t="s">
        <v>20</v>
      </c>
    </row>
    <row r="6" spans="1:7">
      <c r="A6" s="55" t="s">
        <v>5</v>
      </c>
      <c r="B6" s="28" t="s">
        <v>21</v>
      </c>
      <c r="C6" s="28" t="s">
        <v>22</v>
      </c>
      <c r="D6" s="28" t="s">
        <v>23</v>
      </c>
      <c r="E6" s="28" t="s">
        <v>24</v>
      </c>
      <c r="F6" s="28" t="s">
        <v>25</v>
      </c>
      <c r="G6" s="28" t="s">
        <v>26</v>
      </c>
    </row>
    <row r="7" spans="1:7">
      <c r="A7" s="56"/>
      <c r="B7" s="28" t="s">
        <v>27</v>
      </c>
      <c r="C7" s="28" t="s">
        <v>22</v>
      </c>
      <c r="D7" s="28" t="s">
        <v>23</v>
      </c>
      <c r="E7" s="28" t="s">
        <v>24</v>
      </c>
      <c r="F7" s="28" t="s">
        <v>28</v>
      </c>
      <c r="G7" s="28" t="s">
        <v>29</v>
      </c>
    </row>
    <row r="8" spans="1:7">
      <c r="A8" s="55" t="s">
        <v>8</v>
      </c>
      <c r="B8" s="28" t="s">
        <v>30</v>
      </c>
      <c r="C8" s="28" t="s">
        <v>31</v>
      </c>
      <c r="D8" s="28" t="s">
        <v>23</v>
      </c>
      <c r="E8" s="28" t="s">
        <v>24</v>
      </c>
      <c r="F8" s="28" t="s">
        <v>25</v>
      </c>
      <c r="G8" s="28" t="s">
        <v>29</v>
      </c>
    </row>
    <row r="9" spans="1:7">
      <c r="A9" s="56"/>
      <c r="B9" s="28" t="s">
        <v>32</v>
      </c>
      <c r="C9" s="28" t="s">
        <v>33</v>
      </c>
      <c r="D9" s="28" t="s">
        <v>23</v>
      </c>
      <c r="E9" s="28" t="s">
        <v>24</v>
      </c>
      <c r="F9" s="28" t="s">
        <v>25</v>
      </c>
      <c r="G9" s="28" t="s">
        <v>29</v>
      </c>
    </row>
    <row r="10" spans="1:7" ht="26.45">
      <c r="A10" s="28" t="s">
        <v>10</v>
      </c>
      <c r="B10" s="28" t="s">
        <v>34</v>
      </c>
      <c r="C10" s="28" t="s">
        <v>22</v>
      </c>
      <c r="D10" s="28" t="s">
        <v>23</v>
      </c>
      <c r="E10" s="28" t="s">
        <v>24</v>
      </c>
      <c r="F10" s="28" t="s">
        <v>25</v>
      </c>
      <c r="G10" s="28" t="s">
        <v>35</v>
      </c>
    </row>
    <row r="11" spans="1:7">
      <c r="A11" s="54" t="s">
        <v>36</v>
      </c>
      <c r="B11" s="54"/>
      <c r="C11" s="54"/>
      <c r="D11" s="54"/>
      <c r="E11" s="54"/>
      <c r="F11" s="54"/>
      <c r="G11" s="54"/>
    </row>
  </sheetData>
  <mergeCells count="9">
    <mergeCell ref="A11:G11"/>
    <mergeCell ref="A6:A7"/>
    <mergeCell ref="A8:A9"/>
    <mergeCell ref="A3:G3"/>
    <mergeCell ref="A4:A5"/>
    <mergeCell ref="B4:B5"/>
    <mergeCell ref="C4:C5"/>
    <mergeCell ref="E4:E5"/>
    <mergeCell ref="F4:F5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5"/>
  <sheetViews>
    <sheetView topLeftCell="B3" workbookViewId="0">
      <selection activeCell="F18" sqref="F18"/>
    </sheetView>
  </sheetViews>
  <sheetFormatPr defaultColWidth="11.42578125" defaultRowHeight="13.9"/>
  <cols>
    <col min="2" max="2" width="31.140625" customWidth="1"/>
    <col min="3" max="3" width="18.28515625" customWidth="1"/>
    <col min="4" max="4" width="21.140625" customWidth="1"/>
    <col min="5" max="5" width="24.85546875" customWidth="1"/>
    <col min="6" max="6" width="30.7109375" customWidth="1"/>
  </cols>
  <sheetData>
    <row r="4" spans="2:6">
      <c r="B4" s="57" t="s">
        <v>37</v>
      </c>
      <c r="C4" s="57"/>
      <c r="D4" s="57"/>
      <c r="E4" s="57"/>
      <c r="F4" s="57"/>
    </row>
    <row r="5" spans="2:6" ht="26.45">
      <c r="B5" s="23" t="s">
        <v>38</v>
      </c>
      <c r="C5" s="23" t="s">
        <v>39</v>
      </c>
      <c r="D5" s="23" t="s">
        <v>40</v>
      </c>
      <c r="E5" s="23" t="s">
        <v>41</v>
      </c>
      <c r="F5" s="23" t="s">
        <v>42</v>
      </c>
    </row>
    <row r="6" spans="2:6" ht="25.15" customHeight="1">
      <c r="B6" s="12" t="s">
        <v>43</v>
      </c>
      <c r="C6" s="12" t="s">
        <v>44</v>
      </c>
      <c r="D6" s="12" t="s">
        <v>45</v>
      </c>
      <c r="E6" s="12" t="s">
        <v>46</v>
      </c>
      <c r="F6" s="12" t="s">
        <v>47</v>
      </c>
    </row>
    <row r="7" spans="2:6" ht="57">
      <c r="B7" s="12" t="s">
        <v>48</v>
      </c>
      <c r="C7" s="12" t="s">
        <v>44</v>
      </c>
      <c r="D7" s="12" t="s">
        <v>49</v>
      </c>
      <c r="E7" s="12" t="s">
        <v>46</v>
      </c>
      <c r="F7" s="12" t="s">
        <v>50</v>
      </c>
    </row>
    <row r="8" spans="2:6" ht="22.9">
      <c r="B8" s="59" t="s">
        <v>51</v>
      </c>
      <c r="C8" s="59" t="s">
        <v>52</v>
      </c>
      <c r="D8" s="12" t="s">
        <v>53</v>
      </c>
      <c r="E8" s="59" t="s">
        <v>46</v>
      </c>
      <c r="F8" s="59" t="s">
        <v>26</v>
      </c>
    </row>
    <row r="9" spans="2:6" ht="14.45" customHeight="1">
      <c r="B9" s="60"/>
      <c r="C9" s="60"/>
      <c r="D9" s="12" t="s">
        <v>54</v>
      </c>
      <c r="E9" s="60"/>
      <c r="F9" s="60"/>
    </row>
    <row r="10" spans="2:6" ht="14.45" customHeight="1">
      <c r="B10" s="60"/>
      <c r="C10" s="60"/>
      <c r="D10" s="12" t="s">
        <v>55</v>
      </c>
      <c r="E10" s="60"/>
      <c r="F10" s="60"/>
    </row>
    <row r="11" spans="2:6" ht="14.45" customHeight="1">
      <c r="B11" s="60"/>
      <c r="C11" s="60"/>
      <c r="D11" s="12" t="s">
        <v>56</v>
      </c>
      <c r="E11" s="60"/>
      <c r="F11" s="61"/>
    </row>
    <row r="12" spans="2:6" ht="28.15" customHeight="1">
      <c r="B12" s="61"/>
      <c r="C12" s="61"/>
      <c r="D12" s="12" t="s">
        <v>57</v>
      </c>
      <c r="E12" s="61"/>
      <c r="F12" s="12" t="s">
        <v>58</v>
      </c>
    </row>
    <row r="13" spans="2:6" ht="24" customHeight="1">
      <c r="B13" s="12" t="s">
        <v>59</v>
      </c>
      <c r="C13" s="12" t="s">
        <v>52</v>
      </c>
      <c r="D13" s="31" t="s">
        <v>60</v>
      </c>
      <c r="E13" s="12" t="s">
        <v>46</v>
      </c>
      <c r="F13" s="12" t="s">
        <v>47</v>
      </c>
    </row>
    <row r="14" spans="2:6" ht="26.45" customHeight="1">
      <c r="B14" s="12" t="s">
        <v>61</v>
      </c>
      <c r="C14" s="12" t="s">
        <v>62</v>
      </c>
      <c r="D14" s="12" t="s">
        <v>30</v>
      </c>
      <c r="E14" s="12" t="s">
        <v>46</v>
      </c>
      <c r="F14" s="12" t="s">
        <v>63</v>
      </c>
    </row>
    <row r="15" spans="2:6">
      <c r="B15" s="54" t="s">
        <v>36</v>
      </c>
      <c r="C15" s="54"/>
      <c r="D15" s="54"/>
      <c r="E15" s="54"/>
      <c r="F15" s="54"/>
    </row>
  </sheetData>
  <mergeCells count="6">
    <mergeCell ref="B15:F15"/>
    <mergeCell ref="B4:F4"/>
    <mergeCell ref="F8:F11"/>
    <mergeCell ref="E8:E12"/>
    <mergeCell ref="C8:C12"/>
    <mergeCell ref="B8:B1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17"/>
  <sheetViews>
    <sheetView zoomScale="77" zoomScaleNormal="77" workbookViewId="0">
      <selection activeCell="B21" sqref="B21"/>
    </sheetView>
  </sheetViews>
  <sheetFormatPr defaultColWidth="11.42578125" defaultRowHeight="13.9"/>
  <cols>
    <col min="2" max="2" width="37.85546875" customWidth="1"/>
    <col min="3" max="3" width="14.5703125" customWidth="1"/>
    <col min="4" max="4" width="15.140625" customWidth="1"/>
    <col min="5" max="5" width="11.140625" customWidth="1"/>
    <col min="7" max="7" width="26.85546875" customWidth="1"/>
  </cols>
  <sheetData>
    <row r="4" spans="2:7">
      <c r="B4" s="62" t="s">
        <v>64</v>
      </c>
      <c r="C4" s="62"/>
      <c r="D4" s="62"/>
      <c r="E4" s="62"/>
      <c r="F4" s="62"/>
      <c r="G4" s="62"/>
    </row>
    <row r="5" spans="2:7" ht="39.6">
      <c r="B5" s="23" t="s">
        <v>65</v>
      </c>
      <c r="C5" s="23" t="s">
        <v>66</v>
      </c>
      <c r="D5" s="23" t="s">
        <v>67</v>
      </c>
      <c r="E5" s="23" t="s">
        <v>68</v>
      </c>
      <c r="F5" s="23" t="s">
        <v>69</v>
      </c>
      <c r="G5" s="23" t="s">
        <v>70</v>
      </c>
    </row>
    <row r="6" spans="2:7" ht="26.45">
      <c r="B6" s="24" t="s">
        <v>43</v>
      </c>
      <c r="C6" s="24" t="s">
        <v>45</v>
      </c>
      <c r="D6" s="24" t="s">
        <v>71</v>
      </c>
      <c r="E6" s="24" t="s">
        <v>72</v>
      </c>
      <c r="F6" s="24" t="s">
        <v>25</v>
      </c>
      <c r="G6" s="24" t="s">
        <v>73</v>
      </c>
    </row>
    <row r="7" spans="2:7" ht="41.45">
      <c r="B7" s="63" t="s">
        <v>48</v>
      </c>
      <c r="C7" s="29" t="s">
        <v>21</v>
      </c>
      <c r="D7" s="29" t="s">
        <v>22</v>
      </c>
      <c r="E7" s="29" t="s">
        <v>74</v>
      </c>
      <c r="F7" s="29" t="s">
        <v>25</v>
      </c>
      <c r="G7" s="30" t="s">
        <v>75</v>
      </c>
    </row>
    <row r="8" spans="2:7" ht="27.6">
      <c r="B8" s="64"/>
      <c r="C8" s="29" t="s">
        <v>32</v>
      </c>
      <c r="D8" s="29" t="s">
        <v>33</v>
      </c>
      <c r="E8" s="29" t="s">
        <v>76</v>
      </c>
      <c r="F8" s="29" t="s">
        <v>28</v>
      </c>
      <c r="G8" s="30" t="s">
        <v>73</v>
      </c>
    </row>
    <row r="9" spans="2:7" ht="27.6">
      <c r="B9" s="65"/>
      <c r="C9" s="29" t="s">
        <v>77</v>
      </c>
      <c r="D9" s="29" t="s">
        <v>22</v>
      </c>
      <c r="E9" s="29" t="s">
        <v>74</v>
      </c>
      <c r="F9" s="29" t="s">
        <v>28</v>
      </c>
      <c r="G9" s="30" t="s">
        <v>73</v>
      </c>
    </row>
    <row r="10" spans="2:7">
      <c r="B10" s="66" t="s">
        <v>51</v>
      </c>
      <c r="C10" s="29" t="s">
        <v>78</v>
      </c>
      <c r="D10" s="29" t="s">
        <v>79</v>
      </c>
      <c r="E10" s="29" t="s">
        <v>80</v>
      </c>
      <c r="F10" s="29" t="s">
        <v>28</v>
      </c>
      <c r="G10" s="29" t="s">
        <v>29</v>
      </c>
    </row>
    <row r="11" spans="2:7">
      <c r="B11" s="67"/>
      <c r="C11" s="29" t="s">
        <v>54</v>
      </c>
      <c r="D11" s="29" t="s">
        <v>22</v>
      </c>
      <c r="E11" s="29" t="s">
        <v>74</v>
      </c>
      <c r="F11" s="29" t="s">
        <v>28</v>
      </c>
      <c r="G11" s="29" t="s">
        <v>29</v>
      </c>
    </row>
    <row r="12" spans="2:7">
      <c r="B12" s="67"/>
      <c r="C12" s="29" t="s">
        <v>55</v>
      </c>
      <c r="D12" s="29" t="s">
        <v>81</v>
      </c>
      <c r="E12" s="29" t="s">
        <v>74</v>
      </c>
      <c r="F12" s="29" t="s">
        <v>28</v>
      </c>
      <c r="G12" s="29" t="s">
        <v>29</v>
      </c>
    </row>
    <row r="13" spans="2:7">
      <c r="B13" s="67"/>
      <c r="C13" s="29" t="s">
        <v>56</v>
      </c>
      <c r="D13" s="29" t="s">
        <v>81</v>
      </c>
      <c r="E13" s="29" t="s">
        <v>74</v>
      </c>
      <c r="F13" s="29" t="s">
        <v>28</v>
      </c>
      <c r="G13" s="29" t="s">
        <v>29</v>
      </c>
    </row>
    <row r="14" spans="2:7">
      <c r="B14" s="68"/>
      <c r="C14" s="29" t="s">
        <v>57</v>
      </c>
      <c r="D14" s="29" t="s">
        <v>81</v>
      </c>
      <c r="E14" s="29" t="s">
        <v>72</v>
      </c>
      <c r="F14" s="29" t="s">
        <v>25</v>
      </c>
      <c r="G14" s="29" t="s">
        <v>82</v>
      </c>
    </row>
    <row r="15" spans="2:7" ht="27.6">
      <c r="B15" s="29" t="s">
        <v>59</v>
      </c>
      <c r="C15" s="29" t="s">
        <v>34</v>
      </c>
      <c r="D15" s="29" t="s">
        <v>83</v>
      </c>
      <c r="E15" s="29" t="s">
        <v>72</v>
      </c>
      <c r="F15" s="29" t="s">
        <v>25</v>
      </c>
      <c r="G15" s="30" t="s">
        <v>73</v>
      </c>
    </row>
    <row r="16" spans="2:7" ht="27.6">
      <c r="B16" s="29" t="s">
        <v>61</v>
      </c>
      <c r="C16" s="29" t="s">
        <v>30</v>
      </c>
      <c r="D16" s="29" t="s">
        <v>84</v>
      </c>
      <c r="E16" s="29" t="s">
        <v>76</v>
      </c>
      <c r="F16" s="29" t="s">
        <v>25</v>
      </c>
      <c r="G16" s="30" t="s">
        <v>73</v>
      </c>
    </row>
    <row r="17" spans="2:7">
      <c r="B17" s="62" t="s">
        <v>36</v>
      </c>
      <c r="C17" s="62"/>
      <c r="D17" s="62"/>
      <c r="E17" s="62"/>
      <c r="F17" s="62"/>
      <c r="G17" s="62"/>
    </row>
  </sheetData>
  <mergeCells count="4">
    <mergeCell ref="B4:G4"/>
    <mergeCell ref="B17:G17"/>
    <mergeCell ref="B7:B9"/>
    <mergeCell ref="B10:B14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46"/>
  <sheetViews>
    <sheetView topLeftCell="A12" zoomScaleNormal="100" workbookViewId="0">
      <selection activeCell="J10" sqref="J10"/>
    </sheetView>
  </sheetViews>
  <sheetFormatPr defaultColWidth="11.42578125" defaultRowHeight="13.9"/>
  <cols>
    <col min="1" max="1" width="8.85546875" customWidth="1"/>
    <col min="2" max="2" width="20.7109375" customWidth="1"/>
    <col min="3" max="3" width="17.140625" customWidth="1"/>
    <col min="4" max="4" width="17.42578125" customWidth="1"/>
    <col min="5" max="5" width="7.85546875" customWidth="1"/>
    <col min="6" max="6" width="18.7109375" customWidth="1"/>
    <col min="7" max="7" width="12.42578125" customWidth="1"/>
    <col min="8" max="8" width="9.5703125" customWidth="1"/>
    <col min="9" max="9" width="9.85546875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62" t="s">
        <v>85</v>
      </c>
      <c r="B2" s="62"/>
      <c r="C2" s="62"/>
      <c r="D2" s="62"/>
      <c r="E2" s="62"/>
      <c r="F2" s="62"/>
      <c r="G2" s="62"/>
      <c r="H2" s="62"/>
    </row>
    <row r="3" spans="1:9" ht="33.6" customHeight="1">
      <c r="A3" s="69" t="s">
        <v>86</v>
      </c>
      <c r="B3" s="69" t="s">
        <v>87</v>
      </c>
      <c r="C3" s="69" t="s">
        <v>88</v>
      </c>
      <c r="D3" s="69" t="s">
        <v>89</v>
      </c>
      <c r="E3" s="69"/>
      <c r="F3" s="69" t="s">
        <v>19</v>
      </c>
      <c r="G3" s="27" t="s">
        <v>90</v>
      </c>
      <c r="H3" s="27" t="s">
        <v>91</v>
      </c>
      <c r="I3" s="27" t="s">
        <v>92</v>
      </c>
    </row>
    <row r="4" spans="1:9">
      <c r="A4" s="69"/>
      <c r="B4" s="69"/>
      <c r="C4" s="69"/>
      <c r="D4" s="27" t="s">
        <v>93</v>
      </c>
      <c r="E4" s="27" t="s">
        <v>94</v>
      </c>
      <c r="F4" s="69"/>
      <c r="G4" s="27" t="s">
        <v>95</v>
      </c>
      <c r="H4" s="27" t="s">
        <v>95</v>
      </c>
      <c r="I4" s="27" t="s">
        <v>96</v>
      </c>
    </row>
    <row r="5" spans="1:9">
      <c r="A5" s="70" t="s">
        <v>97</v>
      </c>
      <c r="B5" s="12" t="s">
        <v>30</v>
      </c>
      <c r="C5" s="12" t="s">
        <v>31</v>
      </c>
      <c r="D5" s="12" t="s">
        <v>98</v>
      </c>
      <c r="E5" s="41">
        <v>1</v>
      </c>
      <c r="F5" s="12" t="s">
        <v>29</v>
      </c>
      <c r="G5" s="19">
        <v>0</v>
      </c>
      <c r="H5" s="19">
        <v>2000</v>
      </c>
      <c r="I5" s="40">
        <v>0</v>
      </c>
    </row>
    <row r="6" spans="1:9">
      <c r="A6" s="71"/>
      <c r="B6" s="12" t="s">
        <v>27</v>
      </c>
      <c r="C6" s="12" t="s">
        <v>99</v>
      </c>
      <c r="D6" s="12" t="s">
        <v>98</v>
      </c>
      <c r="E6" s="41">
        <v>1</v>
      </c>
      <c r="F6" s="12" t="s">
        <v>29</v>
      </c>
      <c r="G6" s="19">
        <v>0</v>
      </c>
      <c r="H6" s="19">
        <v>1176</v>
      </c>
      <c r="I6" s="40">
        <f t="shared" ref="I6:I15" si="0">G6/H6</f>
        <v>0</v>
      </c>
    </row>
    <row r="7" spans="1:9" ht="22.9">
      <c r="A7" s="70" t="s">
        <v>100</v>
      </c>
      <c r="B7" s="12" t="s">
        <v>21</v>
      </c>
      <c r="C7" s="12" t="s">
        <v>22</v>
      </c>
      <c r="D7" s="12" t="s">
        <v>98</v>
      </c>
      <c r="E7" s="41">
        <v>1</v>
      </c>
      <c r="F7" s="12" t="s">
        <v>101</v>
      </c>
      <c r="G7" s="19">
        <v>450</v>
      </c>
      <c r="H7" s="19">
        <v>29500</v>
      </c>
      <c r="I7" s="52">
        <f t="shared" si="0"/>
        <v>1.5254237288135594E-2</v>
      </c>
    </row>
    <row r="8" spans="1:9">
      <c r="A8" s="72"/>
      <c r="B8" s="12" t="s">
        <v>32</v>
      </c>
      <c r="C8" s="12" t="s">
        <v>33</v>
      </c>
      <c r="D8" s="12" t="s">
        <v>98</v>
      </c>
      <c r="E8" s="41">
        <v>1</v>
      </c>
      <c r="F8" s="12" t="s">
        <v>29</v>
      </c>
      <c r="G8" s="19">
        <v>0</v>
      </c>
      <c r="H8" s="19">
        <v>500</v>
      </c>
      <c r="I8" s="40">
        <f t="shared" si="0"/>
        <v>0</v>
      </c>
    </row>
    <row r="9" spans="1:9" ht="22.9">
      <c r="A9" s="71"/>
      <c r="B9" s="12" t="s">
        <v>102</v>
      </c>
      <c r="C9" s="12" t="s">
        <v>22</v>
      </c>
      <c r="D9" s="12" t="s">
        <v>103</v>
      </c>
      <c r="E9" s="41" t="s">
        <v>104</v>
      </c>
      <c r="F9" s="12" t="s">
        <v>29</v>
      </c>
      <c r="G9" s="19">
        <v>0</v>
      </c>
      <c r="H9" s="19">
        <v>13000</v>
      </c>
      <c r="I9" s="40">
        <f t="shared" si="0"/>
        <v>0</v>
      </c>
    </row>
    <row r="10" spans="1:9">
      <c r="A10" s="70" t="s">
        <v>105</v>
      </c>
      <c r="B10" s="12" t="s">
        <v>106</v>
      </c>
      <c r="C10" s="12" t="s">
        <v>81</v>
      </c>
      <c r="D10" s="12" t="s">
        <v>98</v>
      </c>
      <c r="E10" s="41">
        <v>1</v>
      </c>
      <c r="F10" s="12" t="s">
        <v>29</v>
      </c>
      <c r="G10" s="19">
        <v>0</v>
      </c>
      <c r="H10" s="19">
        <v>12000</v>
      </c>
      <c r="I10" s="40">
        <f t="shared" si="0"/>
        <v>0</v>
      </c>
    </row>
    <row r="11" spans="1:9">
      <c r="A11" s="72"/>
      <c r="B11" s="12" t="s">
        <v>107</v>
      </c>
      <c r="C11" s="12" t="s">
        <v>81</v>
      </c>
      <c r="D11" s="12" t="s">
        <v>98</v>
      </c>
      <c r="E11" s="41">
        <v>1</v>
      </c>
      <c r="F11" s="12" t="s">
        <v>29</v>
      </c>
      <c r="G11" s="19">
        <v>0</v>
      </c>
      <c r="H11" s="19">
        <v>8000</v>
      </c>
      <c r="I11" s="40">
        <f t="shared" si="0"/>
        <v>0</v>
      </c>
    </row>
    <row r="12" spans="1:9" ht="22.9">
      <c r="A12" s="72"/>
      <c r="B12" s="12" t="s">
        <v>108</v>
      </c>
      <c r="C12" s="12" t="s">
        <v>79</v>
      </c>
      <c r="D12" s="12" t="s">
        <v>103</v>
      </c>
      <c r="E12" s="41" t="s">
        <v>104</v>
      </c>
      <c r="F12" s="12" t="s">
        <v>29</v>
      </c>
      <c r="G12" s="19">
        <v>0</v>
      </c>
      <c r="H12" s="19">
        <v>1500</v>
      </c>
      <c r="I12" s="40">
        <f t="shared" si="0"/>
        <v>0</v>
      </c>
    </row>
    <row r="13" spans="1:9">
      <c r="A13" s="71"/>
      <c r="B13" s="12" t="s">
        <v>109</v>
      </c>
      <c r="C13" s="12" t="s">
        <v>81</v>
      </c>
      <c r="D13" s="12" t="s">
        <v>110</v>
      </c>
      <c r="E13" s="41">
        <v>1</v>
      </c>
      <c r="F13" s="12" t="s">
        <v>29</v>
      </c>
      <c r="G13" s="19">
        <v>0</v>
      </c>
      <c r="H13" s="19">
        <v>14000</v>
      </c>
      <c r="I13" s="40">
        <f t="shared" si="0"/>
        <v>0</v>
      </c>
    </row>
    <row r="14" spans="1:9">
      <c r="A14" s="70" t="s">
        <v>111</v>
      </c>
      <c r="B14" s="12" t="s">
        <v>77</v>
      </c>
      <c r="C14" s="12" t="s">
        <v>22</v>
      </c>
      <c r="D14" s="12" t="s">
        <v>98</v>
      </c>
      <c r="E14" s="41">
        <v>1</v>
      </c>
      <c r="F14" s="12" t="s">
        <v>29</v>
      </c>
      <c r="G14" s="19">
        <v>0</v>
      </c>
      <c r="H14" s="19">
        <v>1500</v>
      </c>
      <c r="I14" s="40">
        <f t="shared" si="0"/>
        <v>0</v>
      </c>
    </row>
    <row r="15" spans="1:9">
      <c r="A15" s="71"/>
      <c r="B15" s="12" t="s">
        <v>34</v>
      </c>
      <c r="C15" s="12" t="s">
        <v>22</v>
      </c>
      <c r="D15" s="12" t="s">
        <v>98</v>
      </c>
      <c r="E15" s="41">
        <v>1</v>
      </c>
      <c r="F15" s="12" t="s">
        <v>29</v>
      </c>
      <c r="G15" s="19">
        <v>0</v>
      </c>
      <c r="H15" s="19">
        <v>2000</v>
      </c>
      <c r="I15" s="40">
        <f t="shared" si="0"/>
        <v>0</v>
      </c>
    </row>
    <row r="16" spans="1:9">
      <c r="A16" s="62" t="s">
        <v>36</v>
      </c>
      <c r="B16" s="62"/>
      <c r="C16" s="62"/>
      <c r="D16" s="62"/>
      <c r="E16" s="62"/>
      <c r="F16" s="62"/>
      <c r="G16" s="62"/>
      <c r="H16" s="62"/>
    </row>
    <row r="17" spans="1:8">
      <c r="A17" s="39"/>
      <c r="B17" s="39"/>
      <c r="C17" s="39"/>
      <c r="D17" s="39"/>
      <c r="E17" s="39"/>
      <c r="F17" s="39"/>
      <c r="G17" s="39"/>
      <c r="H17" s="39"/>
    </row>
    <row r="18" spans="1:8">
      <c r="A18" s="39"/>
      <c r="B18" s="39"/>
      <c r="C18" s="39"/>
      <c r="D18" s="39"/>
      <c r="E18" s="39"/>
      <c r="F18" s="39"/>
      <c r="G18" s="39"/>
      <c r="H18" s="39"/>
    </row>
    <row r="21" spans="1:8" ht="14.45">
      <c r="B21" s="35" t="s">
        <v>112</v>
      </c>
      <c r="C21" s="35" t="s">
        <v>113</v>
      </c>
      <c r="D21" s="35" t="s">
        <v>114</v>
      </c>
      <c r="E21" s="35" t="s">
        <v>115</v>
      </c>
    </row>
    <row r="22" spans="1:8" ht="14.45">
      <c r="B22" s="36" t="s">
        <v>116</v>
      </c>
      <c r="C22" s="36" t="s">
        <v>100</v>
      </c>
      <c r="D22" s="36">
        <v>21778</v>
      </c>
      <c r="E22" s="36" t="s">
        <v>117</v>
      </c>
    </row>
    <row r="23" spans="1:8" ht="14.45">
      <c r="B23" s="36" t="s">
        <v>118</v>
      </c>
      <c r="C23" s="36" t="s">
        <v>97</v>
      </c>
      <c r="D23" s="36">
        <v>21746</v>
      </c>
      <c r="E23" s="36" t="s">
        <v>119</v>
      </c>
    </row>
    <row r="24" spans="1:8" ht="14.45">
      <c r="B24" s="36" t="s">
        <v>120</v>
      </c>
      <c r="C24" s="36" t="s">
        <v>100</v>
      </c>
      <c r="D24" s="36">
        <v>21778</v>
      </c>
      <c r="E24" s="36" t="s">
        <v>117</v>
      </c>
    </row>
    <row r="25" spans="1:8" ht="14.45">
      <c r="B25" s="36" t="s">
        <v>121</v>
      </c>
      <c r="C25" s="36" t="s">
        <v>97</v>
      </c>
      <c r="D25" s="36">
        <v>21746</v>
      </c>
      <c r="E25" s="36" t="s">
        <v>119</v>
      </c>
    </row>
    <row r="26" spans="1:8" ht="14.45">
      <c r="B26" s="36" t="s">
        <v>122</v>
      </c>
      <c r="C26" s="36" t="s">
        <v>111</v>
      </c>
      <c r="D26" s="36">
        <v>21762</v>
      </c>
      <c r="E26" s="36" t="s">
        <v>123</v>
      </c>
    </row>
    <row r="27" spans="1:8" ht="14.45">
      <c r="B27" s="36" t="s">
        <v>124</v>
      </c>
      <c r="C27" s="36" t="s">
        <v>111</v>
      </c>
      <c r="D27" s="36">
        <v>21762</v>
      </c>
      <c r="E27" s="36" t="s">
        <v>123</v>
      </c>
    </row>
    <row r="28" spans="1:8" ht="14.45">
      <c r="B28" s="36" t="s">
        <v>125</v>
      </c>
      <c r="C28" s="36" t="s">
        <v>105</v>
      </c>
      <c r="D28" s="36">
        <v>21738</v>
      </c>
      <c r="E28" s="36" t="s">
        <v>123</v>
      </c>
    </row>
    <row r="29" spans="1:8" ht="14.45">
      <c r="B29" s="36" t="s">
        <v>126</v>
      </c>
      <c r="C29" s="36" t="s">
        <v>105</v>
      </c>
      <c r="D29" s="36">
        <v>21738</v>
      </c>
      <c r="E29" s="36" t="s">
        <v>123</v>
      </c>
    </row>
    <row r="30" spans="1:8" ht="14.45">
      <c r="B30" s="36" t="s">
        <v>127</v>
      </c>
      <c r="C30" s="36" t="s">
        <v>105</v>
      </c>
      <c r="D30" s="36">
        <v>21738</v>
      </c>
      <c r="E30" s="36" t="s">
        <v>123</v>
      </c>
    </row>
    <row r="31" spans="1:8" ht="14.45">
      <c r="B31" s="36" t="s">
        <v>128</v>
      </c>
      <c r="C31" s="37" t="s">
        <v>100</v>
      </c>
      <c r="D31" s="37">
        <v>21778</v>
      </c>
      <c r="E31" s="36" t="s">
        <v>129</v>
      </c>
    </row>
    <row r="36" spans="2:5" ht="14.45">
      <c r="B36" s="35" t="s">
        <v>112</v>
      </c>
      <c r="C36" s="35" t="s">
        <v>113</v>
      </c>
      <c r="D36" s="35" t="s">
        <v>114</v>
      </c>
      <c r="E36" s="35" t="s">
        <v>115</v>
      </c>
    </row>
    <row r="37" spans="2:5" ht="14.45">
      <c r="B37" s="36" t="s">
        <v>116</v>
      </c>
      <c r="C37" s="36" t="s">
        <v>100</v>
      </c>
      <c r="D37" s="36">
        <v>21778</v>
      </c>
      <c r="E37" s="36" t="s">
        <v>117</v>
      </c>
    </row>
    <row r="38" spans="2:5" ht="14.45">
      <c r="B38" s="36" t="s">
        <v>118</v>
      </c>
      <c r="C38" s="36" t="s">
        <v>97</v>
      </c>
      <c r="D38" s="36">
        <v>21746</v>
      </c>
      <c r="E38" s="36" t="s">
        <v>119</v>
      </c>
    </row>
    <row r="39" spans="2:5" ht="14.45">
      <c r="B39" s="36" t="s">
        <v>120</v>
      </c>
      <c r="C39" s="36" t="s">
        <v>100</v>
      </c>
      <c r="D39" s="36">
        <v>21778</v>
      </c>
      <c r="E39" s="36" t="s">
        <v>117</v>
      </c>
    </row>
    <row r="40" spans="2:5" ht="14.45">
      <c r="B40" s="36" t="s">
        <v>121</v>
      </c>
      <c r="C40" s="36" t="s">
        <v>97</v>
      </c>
      <c r="D40" s="36">
        <v>21746</v>
      </c>
      <c r="E40" s="36" t="s">
        <v>119</v>
      </c>
    </row>
    <row r="41" spans="2:5" ht="14.45">
      <c r="B41" s="36" t="s">
        <v>122</v>
      </c>
      <c r="C41" s="36" t="s">
        <v>111</v>
      </c>
      <c r="D41" s="36">
        <v>21762</v>
      </c>
      <c r="E41" s="36" t="s">
        <v>123</v>
      </c>
    </row>
    <row r="42" spans="2:5" ht="14.45">
      <c r="B42" s="36" t="s">
        <v>124</v>
      </c>
      <c r="C42" s="36" t="s">
        <v>111</v>
      </c>
      <c r="D42" s="36">
        <v>21762</v>
      </c>
      <c r="E42" s="36" t="s">
        <v>123</v>
      </c>
    </row>
    <row r="43" spans="2:5" ht="14.45">
      <c r="B43" s="36" t="s">
        <v>125</v>
      </c>
      <c r="C43" s="36" t="s">
        <v>105</v>
      </c>
      <c r="D43" s="36">
        <v>21738</v>
      </c>
      <c r="E43" s="36" t="s">
        <v>123</v>
      </c>
    </row>
    <row r="44" spans="2:5" ht="14.45">
      <c r="B44" s="36" t="s">
        <v>126</v>
      </c>
      <c r="C44" s="36" t="s">
        <v>105</v>
      </c>
      <c r="D44" s="36">
        <v>21738</v>
      </c>
      <c r="E44" s="36" t="s">
        <v>123</v>
      </c>
    </row>
    <row r="45" spans="2:5" ht="14.45">
      <c r="B45" s="36" t="s">
        <v>127</v>
      </c>
      <c r="C45" s="36" t="s">
        <v>105</v>
      </c>
      <c r="D45" s="36">
        <v>21738</v>
      </c>
      <c r="E45" s="36" t="s">
        <v>123</v>
      </c>
    </row>
    <row r="46" spans="2:5" ht="14.45">
      <c r="B46" s="36" t="s">
        <v>128</v>
      </c>
      <c r="C46" s="37" t="s">
        <v>100</v>
      </c>
      <c r="D46" s="37">
        <v>21778</v>
      </c>
      <c r="E46" s="36" t="s">
        <v>129</v>
      </c>
    </row>
  </sheetData>
  <autoFilter ref="B21:D31" xr:uid="{00000000-0001-0000-0600-000000000000}"/>
  <mergeCells count="11">
    <mergeCell ref="A3:A4"/>
    <mergeCell ref="D3:E3"/>
    <mergeCell ref="F3:F4"/>
    <mergeCell ref="A2:H2"/>
    <mergeCell ref="A16:H16"/>
    <mergeCell ref="B3:B4"/>
    <mergeCell ref="C3:C4"/>
    <mergeCell ref="A5:A6"/>
    <mergeCell ref="A7:A9"/>
    <mergeCell ref="A10:A13"/>
    <mergeCell ref="A14:A15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P15"/>
  <sheetViews>
    <sheetView topLeftCell="I1" zoomScaleNormal="100" workbookViewId="0">
      <selection activeCell="P7" sqref="P7"/>
    </sheetView>
  </sheetViews>
  <sheetFormatPr defaultColWidth="11.42578125" defaultRowHeight="13.9"/>
  <cols>
    <col min="1" max="1" width="8.85546875" customWidth="1"/>
    <col min="2" max="2" width="11" customWidth="1"/>
    <col min="3" max="3" width="24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1" max="11" width="11.42578125" customWidth="1"/>
    <col min="13" max="13" width="8.5703125" customWidth="1"/>
    <col min="14" max="14" width="6" customWidth="1"/>
  </cols>
  <sheetData>
    <row r="2" spans="2:16" ht="14.45" thickBot="1">
      <c r="B2" s="75" t="s">
        <v>130</v>
      </c>
      <c r="C2" s="76"/>
      <c r="D2" s="76"/>
      <c r="E2" s="76"/>
      <c r="F2" s="76"/>
      <c r="G2" s="76"/>
    </row>
    <row r="3" spans="2:16" ht="28.5" customHeight="1">
      <c r="B3" s="58" t="s">
        <v>86</v>
      </c>
      <c r="C3" s="58" t="s">
        <v>87</v>
      </c>
      <c r="D3" s="58" t="s">
        <v>88</v>
      </c>
      <c r="E3" s="23" t="s">
        <v>131</v>
      </c>
      <c r="F3" s="23" t="s">
        <v>132</v>
      </c>
      <c r="G3" s="23" t="s">
        <v>91</v>
      </c>
      <c r="I3" s="73" t="s">
        <v>87</v>
      </c>
      <c r="J3" s="25" t="s">
        <v>131</v>
      </c>
      <c r="K3" s="25" t="s">
        <v>132</v>
      </c>
      <c r="L3" s="25" t="s">
        <v>91</v>
      </c>
      <c r="M3" s="73" t="s">
        <v>133</v>
      </c>
    </row>
    <row r="4" spans="2:16" ht="15.75" customHeight="1" thickBot="1">
      <c r="B4" s="58"/>
      <c r="C4" s="58"/>
      <c r="D4" s="58"/>
      <c r="E4" s="23" t="s">
        <v>95</v>
      </c>
      <c r="F4" s="23" t="s">
        <v>95</v>
      </c>
      <c r="G4" s="23" t="s">
        <v>95</v>
      </c>
      <c r="I4" s="74"/>
      <c r="J4" s="26" t="s">
        <v>95</v>
      </c>
      <c r="K4" s="26" t="s">
        <v>95</v>
      </c>
      <c r="L4" s="26" t="s">
        <v>95</v>
      </c>
      <c r="M4" s="74"/>
    </row>
    <row r="5" spans="2:16">
      <c r="B5" s="72" t="s">
        <v>97</v>
      </c>
      <c r="C5" s="38" t="s">
        <v>30</v>
      </c>
      <c r="D5" s="38" t="s">
        <v>31</v>
      </c>
      <c r="E5" s="42">
        <v>1500</v>
      </c>
      <c r="F5" s="42">
        <v>5000</v>
      </c>
      <c r="G5" s="43">
        <v>2300</v>
      </c>
      <c r="I5" s="12" t="s">
        <v>30</v>
      </c>
      <c r="J5" s="2">
        <v>1500</v>
      </c>
      <c r="K5" s="2">
        <v>5000</v>
      </c>
      <c r="L5" s="1">
        <v>2300</v>
      </c>
      <c r="M5" s="47">
        <f>K5/J5*100-100</f>
        <v>233.33333333333337</v>
      </c>
      <c r="O5" s="44"/>
      <c r="P5" s="46"/>
    </row>
    <row r="6" spans="2:16">
      <c r="B6" s="71"/>
      <c r="C6" s="12" t="s">
        <v>27</v>
      </c>
      <c r="D6" s="12" t="s">
        <v>99</v>
      </c>
      <c r="E6" s="2">
        <v>800</v>
      </c>
      <c r="F6" s="2">
        <v>1466</v>
      </c>
      <c r="G6" s="1">
        <v>1176</v>
      </c>
      <c r="I6" s="12" t="s">
        <v>27</v>
      </c>
      <c r="J6" s="2">
        <v>800</v>
      </c>
      <c r="K6" s="2">
        <v>1466</v>
      </c>
      <c r="L6" s="1">
        <v>1176</v>
      </c>
      <c r="M6" s="48">
        <f t="shared" ref="M6:M12" si="0">K6/J6*100-100</f>
        <v>83.25</v>
      </c>
      <c r="O6" s="45"/>
      <c r="P6" s="46"/>
    </row>
    <row r="7" spans="2:16">
      <c r="B7" s="70" t="s">
        <v>100</v>
      </c>
      <c r="C7" s="12" t="s">
        <v>21</v>
      </c>
      <c r="D7" s="12" t="s">
        <v>22</v>
      </c>
      <c r="E7" s="1">
        <v>7000</v>
      </c>
      <c r="F7" s="1">
        <v>40000</v>
      </c>
      <c r="G7" s="1">
        <v>29500</v>
      </c>
      <c r="I7" s="12" t="s">
        <v>21</v>
      </c>
      <c r="J7" s="1">
        <v>7000</v>
      </c>
      <c r="K7" s="1">
        <v>35000</v>
      </c>
      <c r="L7" s="1">
        <v>29500</v>
      </c>
      <c r="M7" s="47">
        <f t="shared" si="0"/>
        <v>400</v>
      </c>
      <c r="O7" s="45"/>
      <c r="P7" s="46"/>
    </row>
    <row r="8" spans="2:16">
      <c r="B8" s="72"/>
      <c r="C8" s="12" t="s">
        <v>32</v>
      </c>
      <c r="D8" s="12" t="s">
        <v>33</v>
      </c>
      <c r="E8" s="3">
        <v>160</v>
      </c>
      <c r="F8" s="3">
        <v>680</v>
      </c>
      <c r="G8" s="1">
        <v>500</v>
      </c>
      <c r="I8" s="12" t="s">
        <v>32</v>
      </c>
      <c r="J8" s="3">
        <v>167</v>
      </c>
      <c r="K8" s="3">
        <v>667</v>
      </c>
      <c r="L8" s="1">
        <v>500</v>
      </c>
      <c r="M8" s="47">
        <f t="shared" si="0"/>
        <v>299.40119760479041</v>
      </c>
      <c r="O8" s="45"/>
      <c r="P8" s="46"/>
    </row>
    <row r="9" spans="2:16">
      <c r="B9" s="71"/>
      <c r="C9" s="12" t="s">
        <v>102</v>
      </c>
      <c r="D9" s="12" t="s">
        <v>22</v>
      </c>
      <c r="E9" s="2">
        <v>9500</v>
      </c>
      <c r="F9" s="2">
        <v>13000</v>
      </c>
      <c r="G9" s="1">
        <v>13000</v>
      </c>
      <c r="I9" s="12" t="s">
        <v>102</v>
      </c>
      <c r="J9" s="2">
        <v>9500</v>
      </c>
      <c r="K9" s="2">
        <v>13000</v>
      </c>
      <c r="L9" s="1">
        <v>13000</v>
      </c>
      <c r="M9" s="49">
        <f t="shared" si="0"/>
        <v>36.84210526315789</v>
      </c>
      <c r="O9" s="45"/>
      <c r="P9" s="46"/>
    </row>
    <row r="10" spans="2:16">
      <c r="B10" s="70" t="s">
        <v>105</v>
      </c>
      <c r="C10" s="12" t="s">
        <v>106</v>
      </c>
      <c r="D10" s="12" t="s">
        <v>81</v>
      </c>
      <c r="E10" s="2">
        <v>8000</v>
      </c>
      <c r="F10" s="2">
        <v>12000</v>
      </c>
      <c r="G10" s="1">
        <v>12000</v>
      </c>
      <c r="I10" s="12" t="s">
        <v>106</v>
      </c>
      <c r="J10" s="2">
        <v>8000</v>
      </c>
      <c r="K10" s="2">
        <v>12000</v>
      </c>
      <c r="L10" s="1">
        <v>12000</v>
      </c>
      <c r="M10" s="49">
        <f t="shared" si="0"/>
        <v>50</v>
      </c>
      <c r="O10" s="45"/>
      <c r="P10" s="46"/>
    </row>
    <row r="11" spans="2:16">
      <c r="B11" s="72"/>
      <c r="C11" s="12" t="s">
        <v>107</v>
      </c>
      <c r="D11" s="12" t="s">
        <v>81</v>
      </c>
      <c r="E11" s="2">
        <v>5000</v>
      </c>
      <c r="F11" s="19">
        <v>8000</v>
      </c>
      <c r="G11" s="1">
        <v>8000</v>
      </c>
      <c r="I11" s="12" t="s">
        <v>107</v>
      </c>
      <c r="J11" s="2">
        <v>5000</v>
      </c>
      <c r="K11" s="19">
        <v>8000</v>
      </c>
      <c r="L11" s="1">
        <v>8000</v>
      </c>
      <c r="M11" s="48">
        <f t="shared" si="0"/>
        <v>60</v>
      </c>
      <c r="O11" s="45"/>
      <c r="P11" s="46"/>
    </row>
    <row r="12" spans="2:16">
      <c r="B12" s="72"/>
      <c r="C12" s="12" t="s">
        <v>108</v>
      </c>
      <c r="D12" s="12" t="s">
        <v>79</v>
      </c>
      <c r="E12" s="2">
        <v>900</v>
      </c>
      <c r="F12" s="19">
        <v>2000</v>
      </c>
      <c r="G12" s="1">
        <v>1500</v>
      </c>
      <c r="I12" s="12" t="s">
        <v>108</v>
      </c>
      <c r="J12" s="2">
        <v>900</v>
      </c>
      <c r="K12" s="19">
        <v>2000</v>
      </c>
      <c r="L12" s="1">
        <v>1500</v>
      </c>
      <c r="M12" s="48">
        <f t="shared" si="0"/>
        <v>122.22222222222223</v>
      </c>
      <c r="O12" s="45"/>
      <c r="P12" s="46"/>
    </row>
    <row r="13" spans="2:16">
      <c r="B13" s="71"/>
      <c r="C13" s="12" t="s">
        <v>109</v>
      </c>
      <c r="D13" s="12" t="s">
        <v>81</v>
      </c>
      <c r="E13" s="2">
        <v>9500</v>
      </c>
      <c r="F13" s="2">
        <v>14000</v>
      </c>
      <c r="G13" s="1">
        <v>14000</v>
      </c>
      <c r="I13" s="12" t="s">
        <v>109</v>
      </c>
      <c r="J13" s="2">
        <v>9500</v>
      </c>
      <c r="K13" s="2">
        <v>14000</v>
      </c>
      <c r="L13" s="1">
        <v>14000</v>
      </c>
      <c r="M13" s="49">
        <f t="shared" ref="M13:M15" si="1">K13/J13*100-100</f>
        <v>47.368421052631561</v>
      </c>
      <c r="O13" s="45"/>
      <c r="P13" s="46"/>
    </row>
    <row r="14" spans="2:16">
      <c r="B14" s="70" t="s">
        <v>111</v>
      </c>
      <c r="C14" s="12" t="s">
        <v>77</v>
      </c>
      <c r="D14" s="12" t="s">
        <v>22</v>
      </c>
      <c r="E14" s="2">
        <v>900</v>
      </c>
      <c r="F14" s="19">
        <v>2540</v>
      </c>
      <c r="G14" s="1">
        <v>1500</v>
      </c>
      <c r="I14" s="12" t="s">
        <v>77</v>
      </c>
      <c r="J14" s="2">
        <v>900</v>
      </c>
      <c r="K14" s="19">
        <v>2540</v>
      </c>
      <c r="L14" s="1">
        <v>1500</v>
      </c>
      <c r="M14" s="48">
        <f t="shared" si="1"/>
        <v>182.22222222222223</v>
      </c>
      <c r="O14" s="45"/>
      <c r="P14" s="46"/>
    </row>
    <row r="15" spans="2:16">
      <c r="B15" s="71"/>
      <c r="C15" s="12" t="s">
        <v>34</v>
      </c>
      <c r="D15" s="12" t="s">
        <v>22</v>
      </c>
      <c r="E15" s="2">
        <v>1500</v>
      </c>
      <c r="F15" s="19">
        <v>2500</v>
      </c>
      <c r="G15" s="1">
        <v>2000</v>
      </c>
      <c r="I15" s="12" t="s">
        <v>34</v>
      </c>
      <c r="J15" s="2">
        <v>1500</v>
      </c>
      <c r="K15" s="19">
        <v>2500</v>
      </c>
      <c r="L15" s="1">
        <v>2000</v>
      </c>
      <c r="M15" s="48">
        <f t="shared" si="1"/>
        <v>66.666666666666686</v>
      </c>
      <c r="O15" s="45"/>
      <c r="P15" s="46"/>
    </row>
  </sheetData>
  <sortState xmlns:xlrd2="http://schemas.microsoft.com/office/spreadsheetml/2017/richdata2" ref="O6:P15">
    <sortCondition descending="1" ref="O5:O15"/>
  </sortState>
  <mergeCells count="10">
    <mergeCell ref="B5:B6"/>
    <mergeCell ref="B7:B9"/>
    <mergeCell ref="B10:B13"/>
    <mergeCell ref="B14:B15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I35"/>
  <sheetViews>
    <sheetView tabSelected="1" topLeftCell="A16" zoomScaleNormal="100" workbookViewId="0">
      <selection activeCell="A31" sqref="A31:XFD31"/>
    </sheetView>
  </sheetViews>
  <sheetFormatPr defaultColWidth="11.42578125" defaultRowHeight="13.9"/>
  <cols>
    <col min="1" max="1" width="27" customWidth="1"/>
    <col min="2" max="6" width="12" bestFit="1" customWidth="1"/>
    <col min="9" max="9" width="12.140625" bestFit="1" customWidth="1"/>
  </cols>
  <sheetData>
    <row r="2" spans="1:9">
      <c r="A2" s="13" t="s">
        <v>134</v>
      </c>
      <c r="B2" s="11">
        <v>2019</v>
      </c>
      <c r="C2" s="11">
        <v>2020</v>
      </c>
      <c r="D2" s="11">
        <v>2021</v>
      </c>
      <c r="E2" s="11">
        <v>2022</v>
      </c>
      <c r="F2" s="11">
        <v>2023</v>
      </c>
      <c r="G2" s="11" t="s">
        <v>135</v>
      </c>
      <c r="H2" s="11" t="s">
        <v>136</v>
      </c>
    </row>
    <row r="3" spans="1:9">
      <c r="A3" s="32" t="s">
        <v>77</v>
      </c>
      <c r="B3" s="5">
        <v>4176</v>
      </c>
      <c r="C3" s="5">
        <v>5451</v>
      </c>
      <c r="D3" s="5">
        <v>4955</v>
      </c>
      <c r="E3" s="5">
        <v>4541</v>
      </c>
      <c r="F3" s="5">
        <v>5437</v>
      </c>
      <c r="G3" s="5">
        <v>4912</v>
      </c>
      <c r="H3" s="5">
        <f>(+B3+C3+D3+E3+F3)/5</f>
        <v>4912</v>
      </c>
      <c r="I3" s="20"/>
    </row>
    <row r="4" spans="1:9">
      <c r="A4" s="32" t="s">
        <v>34</v>
      </c>
      <c r="B4" s="5">
        <v>2131</v>
      </c>
      <c r="C4" s="5">
        <v>1742</v>
      </c>
      <c r="D4" s="5">
        <v>2285</v>
      </c>
      <c r="E4" s="5">
        <v>3189</v>
      </c>
      <c r="F4" s="5">
        <v>2968</v>
      </c>
      <c r="G4" s="5">
        <v>2463</v>
      </c>
      <c r="H4" s="5">
        <f t="shared" ref="H4:H13" si="0">(+B4+C4+D4+E4+F4)/5</f>
        <v>2463</v>
      </c>
      <c r="I4" s="20"/>
    </row>
    <row r="5" spans="1:9">
      <c r="A5" s="32" t="s">
        <v>137</v>
      </c>
      <c r="B5" s="5">
        <v>911</v>
      </c>
      <c r="C5" s="5">
        <v>871</v>
      </c>
      <c r="D5" s="5">
        <v>1038</v>
      </c>
      <c r="E5" s="5">
        <v>1458</v>
      </c>
      <c r="F5" s="5">
        <v>1692</v>
      </c>
      <c r="G5" s="5">
        <v>1194</v>
      </c>
      <c r="H5" s="5">
        <f t="shared" si="0"/>
        <v>1194</v>
      </c>
      <c r="I5" s="20"/>
    </row>
    <row r="6" spans="1:9">
      <c r="A6" s="33" t="s">
        <v>138</v>
      </c>
      <c r="B6" s="5">
        <v>6578</v>
      </c>
      <c r="C6" s="5">
        <v>8083</v>
      </c>
      <c r="D6" s="5">
        <v>7795</v>
      </c>
      <c r="E6" s="5">
        <v>8802</v>
      </c>
      <c r="F6" s="5">
        <v>11985</v>
      </c>
      <c r="G6" s="5">
        <v>8649</v>
      </c>
      <c r="H6" s="5">
        <f t="shared" si="0"/>
        <v>8648.6</v>
      </c>
      <c r="I6" s="20"/>
    </row>
    <row r="7" spans="1:9">
      <c r="A7" s="32" t="s">
        <v>30</v>
      </c>
      <c r="B7" s="5">
        <v>2439</v>
      </c>
      <c r="C7" s="5">
        <v>2251</v>
      </c>
      <c r="D7" s="5">
        <v>2457</v>
      </c>
      <c r="E7" s="5">
        <v>3250</v>
      </c>
      <c r="F7" s="5">
        <v>3405</v>
      </c>
      <c r="G7" s="5">
        <v>2760</v>
      </c>
      <c r="H7" s="5">
        <f t="shared" si="0"/>
        <v>2760.4</v>
      </c>
      <c r="I7" s="20"/>
    </row>
    <row r="8" spans="1:9">
      <c r="A8" s="32" t="s">
        <v>32</v>
      </c>
      <c r="B8" s="5">
        <v>1581</v>
      </c>
      <c r="C8" s="5">
        <v>1255</v>
      </c>
      <c r="D8" s="5">
        <v>1206</v>
      </c>
      <c r="E8" s="5">
        <v>2194</v>
      </c>
      <c r="F8" s="5">
        <v>2802</v>
      </c>
      <c r="G8" s="5">
        <v>1808</v>
      </c>
      <c r="H8" s="5">
        <f t="shared" si="0"/>
        <v>1807.6</v>
      </c>
      <c r="I8" s="20"/>
    </row>
    <row r="9" spans="1:9">
      <c r="A9" s="34" t="s">
        <v>139</v>
      </c>
      <c r="B9" s="5">
        <v>5174</v>
      </c>
      <c r="C9" s="5">
        <v>5481</v>
      </c>
      <c r="D9" s="5">
        <v>7564</v>
      </c>
      <c r="E9" s="5">
        <v>8609</v>
      </c>
      <c r="F9" s="5">
        <v>9687</v>
      </c>
      <c r="G9" s="5">
        <v>7303</v>
      </c>
      <c r="H9" s="5">
        <f t="shared" si="0"/>
        <v>7303</v>
      </c>
      <c r="I9" s="20"/>
    </row>
    <row r="10" spans="1:9">
      <c r="A10" s="32" t="s">
        <v>140</v>
      </c>
      <c r="B10" s="5">
        <v>7117</v>
      </c>
      <c r="C10" s="5">
        <v>8518</v>
      </c>
      <c r="D10" s="5">
        <v>8873</v>
      </c>
      <c r="E10" s="5">
        <v>9111</v>
      </c>
      <c r="F10" s="5">
        <v>10401</v>
      </c>
      <c r="G10" s="5">
        <v>8804</v>
      </c>
      <c r="H10" s="5">
        <f t="shared" si="0"/>
        <v>8804</v>
      </c>
      <c r="I10" s="20"/>
    </row>
    <row r="11" spans="1:9" ht="16.149999999999999" customHeight="1">
      <c r="A11" s="33" t="s">
        <v>141</v>
      </c>
      <c r="B11" s="5">
        <v>4384</v>
      </c>
      <c r="C11" s="5">
        <v>4667</v>
      </c>
      <c r="D11" s="5">
        <v>6470</v>
      </c>
      <c r="E11" s="5">
        <v>8027</v>
      </c>
      <c r="F11" s="5">
        <v>7835</v>
      </c>
      <c r="G11" s="5">
        <v>6277</v>
      </c>
      <c r="H11" s="5">
        <f t="shared" si="0"/>
        <v>6276.6</v>
      </c>
    </row>
    <row r="12" spans="1:9">
      <c r="A12" s="32" t="s">
        <v>142</v>
      </c>
      <c r="B12" s="5">
        <v>1060</v>
      </c>
      <c r="C12" s="5">
        <v>1136</v>
      </c>
      <c r="D12" s="5">
        <v>1226</v>
      </c>
      <c r="E12" s="5">
        <v>1897</v>
      </c>
      <c r="F12" s="5">
        <v>2238</v>
      </c>
      <c r="G12" s="5">
        <v>1511</v>
      </c>
      <c r="H12" s="5">
        <f t="shared" si="0"/>
        <v>1511.4</v>
      </c>
    </row>
    <row r="13" spans="1:9">
      <c r="A13" s="33" t="s">
        <v>143</v>
      </c>
      <c r="B13" s="5">
        <v>6411</v>
      </c>
      <c r="C13" s="5">
        <v>6629</v>
      </c>
      <c r="D13" s="5">
        <v>8407</v>
      </c>
      <c r="E13" s="5">
        <v>9786</v>
      </c>
      <c r="F13" s="5">
        <v>11087</v>
      </c>
      <c r="G13" s="5">
        <v>8464</v>
      </c>
      <c r="H13" s="5">
        <f t="shared" si="0"/>
        <v>8464</v>
      </c>
    </row>
    <row r="14" spans="1:9">
      <c r="A14" s="7"/>
      <c r="B14" s="7"/>
      <c r="C14" s="7"/>
      <c r="D14" s="7"/>
      <c r="E14" s="7"/>
      <c r="F14" s="7"/>
      <c r="G14" s="7"/>
      <c r="H14" s="7"/>
    </row>
    <row r="15" spans="1:9">
      <c r="B15" s="7"/>
      <c r="C15" s="7"/>
      <c r="D15" s="7"/>
      <c r="E15" s="7"/>
      <c r="F15" s="7"/>
      <c r="G15" s="7"/>
      <c r="H15" s="7"/>
    </row>
    <row r="16" spans="1:9" ht="14.45" thickBot="1">
      <c r="B16" s="7"/>
      <c r="C16" s="7"/>
      <c r="D16" s="7"/>
      <c r="E16" s="7"/>
      <c r="F16" s="7"/>
      <c r="G16" s="7"/>
      <c r="H16" s="7"/>
    </row>
    <row r="17" spans="1:8">
      <c r="A17" s="17" t="s">
        <v>144</v>
      </c>
      <c r="C17" s="7"/>
      <c r="D17" s="7"/>
      <c r="E17" s="7"/>
      <c r="F17" s="7"/>
      <c r="G17" s="7"/>
      <c r="H17" s="7"/>
    </row>
    <row r="18" spans="1:8">
      <c r="A18" s="18" t="s">
        <v>145</v>
      </c>
      <c r="C18" s="7"/>
      <c r="D18" s="7"/>
      <c r="E18" s="7"/>
      <c r="F18" s="7"/>
      <c r="G18" s="7"/>
      <c r="H18" s="7"/>
    </row>
    <row r="19" spans="1:8">
      <c r="A19" s="15" t="s">
        <v>146</v>
      </c>
      <c r="C19" s="7"/>
      <c r="D19" s="7"/>
      <c r="E19" s="7"/>
      <c r="F19" s="7"/>
      <c r="G19" s="7"/>
      <c r="H19" s="7"/>
    </row>
    <row r="20" spans="1:8" ht="34.9" thickBot="1">
      <c r="A20" s="16" t="s">
        <v>147</v>
      </c>
      <c r="C20" s="7"/>
      <c r="D20" s="7"/>
      <c r="E20" s="7"/>
      <c r="F20" s="7"/>
      <c r="G20" s="7"/>
      <c r="H20" s="7"/>
    </row>
    <row r="21" spans="1:8">
      <c r="C21" s="7"/>
      <c r="D21" s="7"/>
      <c r="E21" s="7"/>
      <c r="F21" s="7"/>
      <c r="G21" s="7"/>
      <c r="H21" s="7"/>
    </row>
    <row r="24" spans="1:8">
      <c r="A24" s="11" t="s">
        <v>87</v>
      </c>
      <c r="B24" s="11" t="s">
        <v>135</v>
      </c>
    </row>
    <row r="25" spans="1:8">
      <c r="A25" s="22" t="s">
        <v>137</v>
      </c>
      <c r="B25" s="5">
        <v>1194</v>
      </c>
    </row>
    <row r="26" spans="1:8">
      <c r="A26" s="22" t="s">
        <v>32</v>
      </c>
      <c r="B26" s="5">
        <v>1808</v>
      </c>
    </row>
    <row r="27" spans="1:8">
      <c r="A27" s="22" t="s">
        <v>34</v>
      </c>
      <c r="B27" s="5">
        <v>2463</v>
      </c>
    </row>
    <row r="28" spans="1:8">
      <c r="A28" s="22" t="s">
        <v>30</v>
      </c>
      <c r="B28" s="5">
        <v>2760</v>
      </c>
    </row>
    <row r="29" spans="1:8">
      <c r="A29" s="22" t="s">
        <v>77</v>
      </c>
      <c r="B29" s="5">
        <v>4912</v>
      </c>
    </row>
    <row r="30" spans="1:8">
      <c r="A30" s="22" t="s">
        <v>21</v>
      </c>
      <c r="B30" s="5">
        <v>8649</v>
      </c>
    </row>
    <row r="31" spans="1:8">
      <c r="A31" s="22" t="s">
        <v>140</v>
      </c>
      <c r="B31" s="5">
        <v>8804</v>
      </c>
    </row>
    <row r="32" spans="1:8">
      <c r="A32" s="22" t="s">
        <v>148</v>
      </c>
      <c r="B32" s="5">
        <v>8464</v>
      </c>
    </row>
    <row r="33" spans="1:2">
      <c r="A33" s="22" t="s">
        <v>109</v>
      </c>
      <c r="B33" s="5">
        <v>7303</v>
      </c>
    </row>
    <row r="34" spans="1:2">
      <c r="A34" s="22" t="s">
        <v>149</v>
      </c>
      <c r="B34" s="5">
        <v>6277</v>
      </c>
    </row>
    <row r="35" spans="1:2">
      <c r="A35" s="22" t="s">
        <v>142</v>
      </c>
      <c r="B35" s="5">
        <v>1511</v>
      </c>
    </row>
  </sheetData>
  <sortState xmlns:xlrd2="http://schemas.microsoft.com/office/spreadsheetml/2017/richdata2" ref="A31:B35">
    <sortCondition descending="1" ref="B31:B35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H39"/>
  <sheetViews>
    <sheetView zoomScale="90" zoomScaleNormal="90" workbookViewId="0">
      <selection activeCell="J27" sqref="J27"/>
    </sheetView>
  </sheetViews>
  <sheetFormatPr defaultColWidth="11.42578125" defaultRowHeight="13.9"/>
  <cols>
    <col min="1" max="1" width="6.42578125" customWidth="1"/>
    <col min="2" max="2" width="26.7109375" customWidth="1"/>
    <col min="3" max="8" width="11.42578125" customWidth="1"/>
  </cols>
  <sheetData>
    <row r="2" spans="2:8" ht="15" customHeight="1">
      <c r="B2" s="4" t="s">
        <v>134</v>
      </c>
      <c r="C2" s="4">
        <v>2019</v>
      </c>
      <c r="D2" s="4">
        <v>2020</v>
      </c>
      <c r="E2" s="4">
        <v>2021</v>
      </c>
      <c r="F2" s="4">
        <v>2022</v>
      </c>
      <c r="G2" s="4">
        <v>2023</v>
      </c>
      <c r="H2" s="4" t="s">
        <v>135</v>
      </c>
    </row>
    <row r="3" spans="2:8">
      <c r="B3" s="22" t="s">
        <v>21</v>
      </c>
      <c r="C3" s="5">
        <v>4176</v>
      </c>
      <c r="D3" s="5">
        <v>5451</v>
      </c>
      <c r="E3" s="5">
        <v>4955</v>
      </c>
      <c r="F3" s="5">
        <v>4541</v>
      </c>
      <c r="G3" s="5">
        <v>5437</v>
      </c>
      <c r="H3" s="5">
        <v>4912</v>
      </c>
    </row>
    <row r="4" spans="2:8">
      <c r="B4" s="22" t="s">
        <v>137</v>
      </c>
      <c r="C4" s="5">
        <v>2131</v>
      </c>
      <c r="D4" s="5">
        <v>1742</v>
      </c>
      <c r="E4" s="5">
        <v>2285</v>
      </c>
      <c r="F4" s="5">
        <v>3189</v>
      </c>
      <c r="G4" s="5">
        <v>2968</v>
      </c>
      <c r="H4" s="5">
        <v>2463</v>
      </c>
    </row>
    <row r="5" spans="2:8">
      <c r="B5" s="22" t="s">
        <v>32</v>
      </c>
      <c r="C5" s="5">
        <v>911</v>
      </c>
      <c r="D5" s="5">
        <v>871</v>
      </c>
      <c r="E5" s="5">
        <v>1038</v>
      </c>
      <c r="F5" s="5">
        <v>1458</v>
      </c>
      <c r="G5" s="5">
        <v>1692</v>
      </c>
      <c r="H5" s="5">
        <v>1194</v>
      </c>
    </row>
    <row r="6" spans="2:8">
      <c r="B6" s="22" t="s">
        <v>34</v>
      </c>
      <c r="C6" s="5">
        <v>6578</v>
      </c>
      <c r="D6" s="5">
        <v>8083</v>
      </c>
      <c r="E6" s="5">
        <v>7795</v>
      </c>
      <c r="F6" s="5">
        <v>8802</v>
      </c>
      <c r="G6" s="5">
        <v>11985</v>
      </c>
      <c r="H6" s="5">
        <v>8649</v>
      </c>
    </row>
    <row r="7" spans="2:8">
      <c r="B7" s="22" t="s">
        <v>30</v>
      </c>
      <c r="C7" s="5">
        <v>2439</v>
      </c>
      <c r="D7" s="5">
        <v>2251</v>
      </c>
      <c r="E7" s="5">
        <v>2457</v>
      </c>
      <c r="F7" s="5">
        <v>3250</v>
      </c>
      <c r="G7" s="5">
        <v>3405</v>
      </c>
      <c r="H7" s="5">
        <v>2760</v>
      </c>
    </row>
    <row r="8" spans="2:8">
      <c r="B8" s="22" t="s">
        <v>77</v>
      </c>
      <c r="C8" s="5">
        <v>1581</v>
      </c>
      <c r="D8" s="5">
        <v>1255</v>
      </c>
      <c r="E8" s="5">
        <v>1206</v>
      </c>
      <c r="F8" s="5">
        <v>2194</v>
      </c>
      <c r="G8" s="5">
        <v>2802</v>
      </c>
      <c r="H8" s="5">
        <v>1808</v>
      </c>
    </row>
    <row r="9" spans="2:8">
      <c r="B9" s="22" t="s">
        <v>140</v>
      </c>
      <c r="C9" s="5">
        <v>5174</v>
      </c>
      <c r="D9" s="5">
        <v>5481</v>
      </c>
      <c r="E9" s="5">
        <v>7564</v>
      </c>
      <c r="F9" s="5">
        <v>8609</v>
      </c>
      <c r="G9" s="5">
        <v>9687</v>
      </c>
      <c r="H9" s="5">
        <v>7303</v>
      </c>
    </row>
    <row r="10" spans="2:8">
      <c r="B10" s="22" t="s">
        <v>148</v>
      </c>
      <c r="C10" s="5">
        <v>7117</v>
      </c>
      <c r="D10" s="5">
        <v>8518</v>
      </c>
      <c r="E10" s="5">
        <v>8873</v>
      </c>
      <c r="F10" s="5">
        <v>9111</v>
      </c>
      <c r="G10" s="5">
        <v>10401</v>
      </c>
      <c r="H10" s="5">
        <v>8804</v>
      </c>
    </row>
    <row r="11" spans="2:8">
      <c r="B11" s="22" t="s">
        <v>109</v>
      </c>
      <c r="C11" s="5">
        <v>4384</v>
      </c>
      <c r="D11" s="5">
        <v>4667</v>
      </c>
      <c r="E11" s="5">
        <v>6470</v>
      </c>
      <c r="F11" s="5">
        <v>8027</v>
      </c>
      <c r="G11" s="5">
        <v>7835</v>
      </c>
      <c r="H11" s="5">
        <v>6277</v>
      </c>
    </row>
    <row r="12" spans="2:8">
      <c r="B12" s="22" t="s">
        <v>149</v>
      </c>
      <c r="C12" s="5">
        <v>1060</v>
      </c>
      <c r="D12" s="5">
        <v>1136</v>
      </c>
      <c r="E12" s="5">
        <v>1226</v>
      </c>
      <c r="F12" s="5">
        <v>1897</v>
      </c>
      <c r="G12" s="5">
        <v>2238</v>
      </c>
      <c r="H12" s="5">
        <v>1511</v>
      </c>
    </row>
    <row r="13" spans="2:8">
      <c r="B13" s="22" t="s">
        <v>142</v>
      </c>
      <c r="C13" s="5">
        <v>6411</v>
      </c>
      <c r="D13" s="5">
        <v>6629</v>
      </c>
      <c r="E13" s="5">
        <v>8407</v>
      </c>
      <c r="F13" s="5">
        <v>9786</v>
      </c>
      <c r="G13" s="5">
        <v>11087</v>
      </c>
      <c r="H13" s="5">
        <v>8464</v>
      </c>
    </row>
    <row r="14" spans="2:8">
      <c r="B14" s="7"/>
      <c r="C14" s="7"/>
      <c r="D14" s="7"/>
      <c r="E14" s="8"/>
      <c r="H14" s="8"/>
    </row>
    <row r="15" spans="2:8">
      <c r="B15" s="7"/>
      <c r="C15" s="7"/>
      <c r="D15" s="7"/>
      <c r="E15" s="8"/>
      <c r="H15" s="8"/>
    </row>
    <row r="16" spans="2:8" ht="14.45" thickBot="1">
      <c r="B16" s="7"/>
      <c r="C16" s="7"/>
      <c r="D16" s="7"/>
      <c r="E16" s="8"/>
      <c r="H16" s="8"/>
    </row>
    <row r="17" spans="2:8">
      <c r="B17" s="17" t="s">
        <v>144</v>
      </c>
      <c r="C17" s="7"/>
      <c r="D17" s="7"/>
      <c r="E17" s="8"/>
      <c r="H17" s="8"/>
    </row>
    <row r="18" spans="2:8">
      <c r="B18" s="18" t="s">
        <v>145</v>
      </c>
      <c r="C18" s="7"/>
      <c r="D18" s="7"/>
      <c r="E18" s="8"/>
      <c r="H18" s="8"/>
    </row>
    <row r="19" spans="2:8">
      <c r="B19" s="15" t="s">
        <v>146</v>
      </c>
      <c r="C19" s="7"/>
      <c r="D19" s="7"/>
      <c r="E19" s="8"/>
      <c r="H19" s="8"/>
    </row>
    <row r="20" spans="2:8" ht="23.45" thickBot="1">
      <c r="B20" s="16" t="s">
        <v>150</v>
      </c>
      <c r="C20" s="7"/>
      <c r="D20" s="7"/>
      <c r="E20" s="8"/>
      <c r="H20" s="8"/>
    </row>
    <row r="21" spans="2:8">
      <c r="B21" s="7"/>
      <c r="C21" s="7"/>
      <c r="D21" s="7"/>
      <c r="E21" s="8"/>
      <c r="H21" s="8"/>
    </row>
    <row r="22" spans="2:8">
      <c r="B22" s="6"/>
      <c r="C22" s="6"/>
      <c r="D22" s="7"/>
      <c r="E22" s="7"/>
      <c r="F22" s="7"/>
      <c r="G22" s="7"/>
      <c r="H22" s="8"/>
    </row>
    <row r="23" spans="2:8">
      <c r="B23" s="6"/>
      <c r="C23" s="6"/>
      <c r="D23" s="7"/>
      <c r="E23" s="7"/>
      <c r="F23" s="7"/>
      <c r="G23" s="7"/>
      <c r="H23" s="8"/>
    </row>
    <row r="24" spans="2:8">
      <c r="B24" s="6"/>
      <c r="C24" s="6"/>
      <c r="D24" s="7"/>
      <c r="E24" s="7"/>
      <c r="F24" s="7"/>
      <c r="G24" s="7"/>
      <c r="H24" s="8"/>
    </row>
    <row r="25" spans="2:8">
      <c r="B25" s="4" t="s">
        <v>134</v>
      </c>
      <c r="C25" s="4">
        <v>2020</v>
      </c>
      <c r="D25" s="4">
        <v>2021</v>
      </c>
      <c r="E25" s="4">
        <v>2022</v>
      </c>
      <c r="F25" s="4">
        <v>2023</v>
      </c>
      <c r="G25" s="7"/>
      <c r="H25" s="8"/>
    </row>
    <row r="26" spans="2:8">
      <c r="B26" s="22" t="s">
        <v>21</v>
      </c>
      <c r="C26" s="14">
        <f>D3/C3*100-100</f>
        <v>30.531609195402297</v>
      </c>
      <c r="D26" s="14">
        <f t="shared" ref="D26:F26" si="0">E3/D3*100-100</f>
        <v>-9.0992478444322131</v>
      </c>
      <c r="E26" s="14">
        <f t="shared" si="0"/>
        <v>-8.3551967709384485</v>
      </c>
      <c r="F26" s="14">
        <f t="shared" si="0"/>
        <v>19.731336709975778</v>
      </c>
      <c r="G26" s="21" cm="1">
        <f t="array" ref="G26">+AVERAGE(ABS(C26:F26))</f>
        <v>16.929347630187184</v>
      </c>
      <c r="H26" s="8"/>
    </row>
    <row r="27" spans="2:8">
      <c r="B27" s="22" t="s">
        <v>137</v>
      </c>
      <c r="C27" s="14">
        <f t="shared" ref="C27:F36" si="1">D4/C4*100-100</f>
        <v>-18.254340685124362</v>
      </c>
      <c r="D27" s="14">
        <f t="shared" si="1"/>
        <v>31.171067738231926</v>
      </c>
      <c r="E27" s="14">
        <f t="shared" si="1"/>
        <v>39.562363238512035</v>
      </c>
      <c r="F27" s="14">
        <f t="shared" si="1"/>
        <v>-6.930072122922553</v>
      </c>
      <c r="G27" s="50" cm="1">
        <f t="array" ref="G27">+AVERAGE(ABS(C27:F27))</f>
        <v>23.979460946197719</v>
      </c>
      <c r="H27" s="8"/>
    </row>
    <row r="28" spans="2:8">
      <c r="B28" s="22" t="s">
        <v>32</v>
      </c>
      <c r="C28" s="14">
        <f t="shared" si="1"/>
        <v>-4.3907793633369891</v>
      </c>
      <c r="D28" s="14">
        <f t="shared" si="1"/>
        <v>19.173363949483345</v>
      </c>
      <c r="E28" s="14">
        <f t="shared" si="1"/>
        <v>40.462427745664741</v>
      </c>
      <c r="F28" s="14">
        <f t="shared" si="1"/>
        <v>16.049382716049394</v>
      </c>
      <c r="G28" s="50" cm="1">
        <f t="array" ref="G28">+AVERAGE(ABS(C28:F28))</f>
        <v>20.018988443633617</v>
      </c>
      <c r="H28" s="8"/>
    </row>
    <row r="29" spans="2:8">
      <c r="B29" s="22" t="s">
        <v>34</v>
      </c>
      <c r="C29" s="14">
        <f t="shared" si="1"/>
        <v>22.879294618425064</v>
      </c>
      <c r="D29" s="14">
        <f t="shared" si="1"/>
        <v>-3.5630335271557527</v>
      </c>
      <c r="E29" s="14">
        <f t="shared" si="1"/>
        <v>12.918537524053875</v>
      </c>
      <c r="F29" s="14">
        <f t="shared" si="1"/>
        <v>36.162235855487381</v>
      </c>
      <c r="G29" s="21" cm="1">
        <f t="array" ref="G29">+AVERAGE(ABS(C29:F29))</f>
        <v>18.880775381280518</v>
      </c>
      <c r="H29" s="8"/>
    </row>
    <row r="30" spans="2:8">
      <c r="B30" s="22" t="s">
        <v>30</v>
      </c>
      <c r="C30" s="14">
        <f t="shared" si="1"/>
        <v>-7.7080770807708063</v>
      </c>
      <c r="D30" s="14">
        <f t="shared" si="1"/>
        <v>9.1514882274544647</v>
      </c>
      <c r="E30" s="14">
        <f t="shared" si="1"/>
        <v>32.275132275132279</v>
      </c>
      <c r="F30" s="14">
        <f t="shared" si="1"/>
        <v>4.7692307692307736</v>
      </c>
      <c r="G30" s="51" cm="1">
        <f t="array" ref="G30">+AVERAGE(ABS(C30:F30))</f>
        <v>13.475982088147081</v>
      </c>
      <c r="H30" s="8"/>
    </row>
    <row r="31" spans="2:8">
      <c r="B31" s="22" t="s">
        <v>77</v>
      </c>
      <c r="C31" s="14">
        <f t="shared" si="1"/>
        <v>-20.619860847564837</v>
      </c>
      <c r="D31" s="14">
        <f t="shared" si="1"/>
        <v>-3.9043824701195291</v>
      </c>
      <c r="E31" s="14">
        <f t="shared" si="1"/>
        <v>81.92371475953567</v>
      </c>
      <c r="F31" s="14">
        <f t="shared" si="1"/>
        <v>27.711941659070177</v>
      </c>
      <c r="G31" s="21" cm="1">
        <f t="array" ref="G31">+AVERAGE(ABS(C31:F31))</f>
        <v>33.539974934072553</v>
      </c>
    </row>
    <row r="32" spans="2:8" ht="15" customHeight="1">
      <c r="B32" s="22" t="s">
        <v>140</v>
      </c>
      <c r="C32" s="14">
        <f t="shared" si="1"/>
        <v>5.9335137224584571</v>
      </c>
      <c r="D32" s="14">
        <f t="shared" si="1"/>
        <v>38.004013866082829</v>
      </c>
      <c r="E32" s="14">
        <f t="shared" si="1"/>
        <v>13.815441565309357</v>
      </c>
      <c r="F32" s="14">
        <f t="shared" si="1"/>
        <v>12.521779533046811</v>
      </c>
      <c r="G32" s="21" cm="1">
        <f t="array" ref="G32">+AVERAGE(ABS(C32:F32))</f>
        <v>17.568687171724363</v>
      </c>
    </row>
    <row r="33" spans="2:7">
      <c r="B33" s="22" t="s">
        <v>148</v>
      </c>
      <c r="C33" s="14">
        <f t="shared" si="1"/>
        <v>19.685260643529574</v>
      </c>
      <c r="D33" s="14">
        <f t="shared" si="1"/>
        <v>4.1676449870861774</v>
      </c>
      <c r="E33" s="14">
        <f t="shared" si="1"/>
        <v>2.6822946016003613</v>
      </c>
      <c r="F33" s="14">
        <f t="shared" si="1"/>
        <v>14.158709252551873</v>
      </c>
      <c r="G33" s="51" cm="1">
        <f t="array" ref="G33">+AVERAGE(ABS(C33:F33))</f>
        <v>10.173477371191996</v>
      </c>
    </row>
    <row r="34" spans="2:7">
      <c r="B34" s="22" t="s">
        <v>109</v>
      </c>
      <c r="C34" s="14">
        <f t="shared" si="1"/>
        <v>6.4552919708029179</v>
      </c>
      <c r="D34" s="14">
        <f t="shared" si="1"/>
        <v>38.632954788943636</v>
      </c>
      <c r="E34" s="14">
        <f t="shared" si="1"/>
        <v>24.064914992272037</v>
      </c>
      <c r="F34" s="14">
        <f t="shared" si="1"/>
        <v>-2.3919272455462703</v>
      </c>
      <c r="G34" s="21" cm="1">
        <f t="array" ref="G34">+AVERAGE(ABS(C34:F34))</f>
        <v>17.886272249391215</v>
      </c>
    </row>
    <row r="35" spans="2:7">
      <c r="B35" s="22" t="s">
        <v>149</v>
      </c>
      <c r="C35" s="14">
        <f t="shared" si="1"/>
        <v>7.1698113207547181</v>
      </c>
      <c r="D35" s="14">
        <f t="shared" si="1"/>
        <v>7.9225352112676006</v>
      </c>
      <c r="E35" s="14">
        <f t="shared" si="1"/>
        <v>54.730831973898859</v>
      </c>
      <c r="F35" s="14">
        <f t="shared" si="1"/>
        <v>17.975751186083301</v>
      </c>
      <c r="G35" s="50" cm="1">
        <f t="array" ref="G35">+AVERAGE(ABS(C35:F35))</f>
        <v>21.949732423001119</v>
      </c>
    </row>
    <row r="36" spans="2:7">
      <c r="B36" s="22" t="s">
        <v>142</v>
      </c>
      <c r="C36" s="14">
        <f t="shared" si="1"/>
        <v>3.4004055529558599</v>
      </c>
      <c r="D36" s="14">
        <f t="shared" si="1"/>
        <v>26.821541710665258</v>
      </c>
      <c r="E36" s="14">
        <f t="shared" si="1"/>
        <v>16.402997502081604</v>
      </c>
      <c r="F36" s="14">
        <f t="shared" si="1"/>
        <v>13.294502350296341</v>
      </c>
      <c r="G36" s="51" cm="1">
        <f t="array" ref="G36">+AVERAGE(ABS(C36:F36))</f>
        <v>14.979861778999766</v>
      </c>
    </row>
    <row r="39" spans="2:7" ht="14.25" customHeight="1"/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2025-07-31T16:42:03+00:00</FechayHora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B3E9602-04BC-4E38-91DD-44C0C1B37D8C}"/>
</file>

<file path=customXml/itemProps2.xml><?xml version="1.0" encoding="utf-8"?>
<ds:datastoreItem xmlns:ds="http://schemas.openxmlformats.org/officeDocument/2006/customXml" ds:itemID="{32421CFF-493B-4E98-9690-654A0FBC1765}"/>
</file>

<file path=customXml/itemProps3.xml><?xml version="1.0" encoding="utf-8"?>
<ds:datastoreItem xmlns:ds="http://schemas.openxmlformats.org/officeDocument/2006/customXml" ds:itemID="{6A69B17A-CC4B-472B-917E-AA731CB80F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Martha Patricia Cortazar Sanchez</cp:lastModifiedBy>
  <cp:revision/>
  <dcterms:created xsi:type="dcterms:W3CDTF">2024-08-23T00:06:32Z</dcterms:created>
  <dcterms:modified xsi:type="dcterms:W3CDTF">2025-07-31T16:42:12Z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