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ntioquia/Valdivia - Antioquia/07. Insumos de campo revisados/"/>
    </mc:Choice>
  </mc:AlternateContent>
  <xr:revisionPtr revIDLastSave="200" documentId="8_{0342C868-AE6B-4D29-8BE3-B5D0FABC32B8}" xr6:coauthVersionLast="47" xr6:coauthVersionMax="47" xr10:uidLastSave="{82CDF084-F51B-40C8-89BA-F771BFAF8F7F}"/>
  <bookViews>
    <workbookView xWindow="28680" yWindow="-210" windowWidth="29040" windowHeight="15720" xr2:uid="{00000000-000D-0000-FFFF-FFFF00000000}"/>
  </bookViews>
  <sheets>
    <sheet name="SIPRA" sheetId="19" r:id="rId1"/>
    <sheet name="Aptitud final" sheetId="12" r:id="rId2"/>
    <sheet name="UFH lider" sheetId="16" r:id="rId3"/>
    <sheet name="Diccionario Sharepoint" sheetId="17" state="hidden" r:id="rId4"/>
  </sheets>
  <externalReferences>
    <externalReference r:id="rId5"/>
    <externalReference r:id="rId6"/>
    <externalReference r:id="rId7"/>
  </externalReferences>
  <definedNames>
    <definedName name="_xlnm._FilterDatabase" localSheetId="1" hidden="1">'Aptitud final'!$A$1:$AU$56</definedName>
    <definedName name="_xlnm._FilterDatabase" localSheetId="0" hidden="1">SIPRA!$A$1:$L$233</definedName>
    <definedName name="n">[1]Lista!$A$1:$A$2</definedName>
    <definedName name="No_apto">[2]lista!$A$1:$A$2</definedName>
    <definedName name="NOAPTO_">[2]lista!$C$1:$C$2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1" i="12"/>
  <c r="AN101" i="12"/>
  <c r="AM101" i="12"/>
  <c r="AL101" i="12"/>
  <c r="AK101" i="12"/>
  <c r="AJ101" i="12"/>
  <c r="AI101" i="12"/>
  <c r="AH101" i="12"/>
  <c r="AG101" i="12"/>
  <c r="AF101" i="12"/>
  <c r="AE101" i="12"/>
  <c r="AD101" i="12"/>
  <c r="AC101" i="12"/>
  <c r="AB101" i="12"/>
  <c r="AA101" i="12"/>
  <c r="Z101" i="12"/>
  <c r="Y101" i="12"/>
  <c r="X101" i="12"/>
  <c r="W101" i="12"/>
  <c r="V101"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5" i="12"/>
  <c r="AQ54"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5" i="12"/>
  <c r="AP54"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2" i="12"/>
  <c r="AP3" i="12"/>
  <c r="B1" i="17" a="1"/>
  <c r="B1" i="17" s="1"/>
  <c r="A1" i="17" a="1"/>
  <c r="A1" i="17" s="1"/>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11" i="16"/>
  <c r="AR101" i="12"/>
  <c r="AS56" i="12" s="1"/>
  <c r="U101" i="12"/>
  <c r="T101" i="12"/>
  <c r="S101" i="12"/>
  <c r="R101" i="12"/>
  <c r="Q101" i="12"/>
  <c r="P101" i="12"/>
  <c r="O101" i="12"/>
  <c r="N101" i="12"/>
  <c r="M101" i="12"/>
  <c r="L101" i="12"/>
  <c r="K101" i="12"/>
  <c r="J101" i="12"/>
  <c r="I101" i="12"/>
  <c r="H101" i="12"/>
  <c r="G101" i="12"/>
  <c r="F101" i="12"/>
  <c r="E101" i="12"/>
  <c r="D101" i="12"/>
  <c r="C101" i="12"/>
  <c r="B101" i="12"/>
  <c r="AS99" i="12" l="1"/>
  <c r="AS2" i="12"/>
  <c r="AP101" i="12"/>
  <c r="AQ101" i="12"/>
  <c r="AS70" i="12"/>
  <c r="AS17" i="12"/>
  <c r="AS21" i="12"/>
  <c r="AS4" i="12"/>
  <c r="AS47" i="12"/>
  <c r="AS18" i="12"/>
  <c r="AS10" i="12"/>
  <c r="AS76" i="12"/>
  <c r="AS37" i="12"/>
  <c r="AS7" i="12"/>
  <c r="AS97" i="12"/>
  <c r="AS35" i="12"/>
  <c r="AS41" i="12"/>
  <c r="AS29" i="12"/>
  <c r="AS92" i="12"/>
  <c r="AS52" i="12"/>
  <c r="AS89" i="12"/>
  <c r="AS27" i="12"/>
  <c r="AS30" i="12"/>
  <c r="AS23" i="12"/>
  <c r="AS86" i="12"/>
  <c r="AS44" i="12"/>
  <c r="AS82" i="12"/>
  <c r="AS72" i="12"/>
  <c r="AS71" i="12"/>
  <c r="AS78" i="12"/>
  <c r="AS31" i="12"/>
  <c r="AS74" i="12"/>
  <c r="AS96" i="12"/>
  <c r="AS95" i="12"/>
  <c r="AS63" i="12"/>
  <c r="AS85" i="12"/>
  <c r="AS28" i="12"/>
  <c r="AS66" i="12"/>
  <c r="AS73" i="12"/>
  <c r="AS77" i="12"/>
  <c r="AS38" i="12"/>
  <c r="AS45" i="12"/>
  <c r="AS69" i="12"/>
  <c r="AS83" i="12"/>
  <c r="AS20" i="12"/>
  <c r="AS50" i="12"/>
  <c r="AS58" i="12"/>
  <c r="AS42" i="12"/>
  <c r="AS84" i="12"/>
  <c r="AS49" i="12"/>
  <c r="AS64" i="12"/>
  <c r="AS13" i="12"/>
  <c r="AS39" i="12"/>
  <c r="AS8" i="12"/>
  <c r="AS6" i="12"/>
  <c r="AS3" i="12"/>
  <c r="AS67" i="12"/>
  <c r="AS43" i="12"/>
  <c r="AS55" i="12"/>
  <c r="AS40" i="12"/>
  <c r="AS14" i="12"/>
  <c r="AS59" i="12"/>
  <c r="AS98" i="12"/>
  <c r="AS88" i="12"/>
  <c r="AS48" i="12"/>
  <c r="AS87" i="12"/>
  <c r="AS32" i="12"/>
  <c r="AS90" i="12"/>
  <c r="AS80" i="12"/>
  <c r="AS15" i="12"/>
  <c r="AS94" i="12"/>
  <c r="AS60" i="12"/>
  <c r="AS81" i="12"/>
  <c r="AS19" i="12"/>
  <c r="AS16" i="12"/>
  <c r="AS93" i="12"/>
  <c r="AS46" i="12"/>
  <c r="AS36" i="12"/>
  <c r="AS65" i="12"/>
  <c r="AS11" i="12"/>
  <c r="AS5" i="12"/>
  <c r="AS62" i="12"/>
  <c r="AS9" i="12"/>
  <c r="AS54" i="12"/>
  <c r="AS91" i="12"/>
  <c r="AS57" i="12"/>
  <c r="AS100" i="12"/>
  <c r="AS79" i="12"/>
  <c r="AS53" i="12"/>
  <c r="AS75" i="12"/>
  <c r="AS12" i="12"/>
  <c r="AS34" i="12"/>
  <c r="AS51" i="12"/>
  <c r="AS26" i="12"/>
  <c r="AS68" i="12"/>
  <c r="AS24" i="12"/>
  <c r="AS61" i="12"/>
  <c r="AS25" i="12"/>
  <c r="AS33" i="12"/>
  <c r="AS22" i="12"/>
  <c r="AS10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tc={843840CC-B9A3-4B39-A1AF-654B98B7AC15}</author>
  </authors>
  <commentList>
    <comment ref="G5" authorId="0" shapeId="0" xr:uid="{843840CC-B9A3-4B39-A1AF-654B98B7AC15}">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@Juan Manuel Buritica Espitia Juan se debe dejar las lineas resaltadas como en este ejemplo</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<sst xmlns="http://schemas.openxmlformats.org/spreadsheetml/2006/main" count="525" uniqueCount="114">
  <si>
    <t>UFH</t>
  </si>
  <si>
    <t>ganaderia_dp</t>
  </si>
  <si>
    <t>porcicultura_ceba</t>
  </si>
  <si>
    <t>avicultura_engorde</t>
  </si>
  <si>
    <t>piscicultura_tilapia_bocachico</t>
  </si>
  <si>
    <t>cacao</t>
  </si>
  <si>
    <t>platano</t>
  </si>
  <si>
    <t>yuca</t>
  </si>
  <si>
    <t>cana_panelera</t>
  </si>
  <si>
    <t>cafe</t>
  </si>
  <si>
    <t>03Ods1-73</t>
  </si>
  <si>
    <t>Área total</t>
  </si>
  <si>
    <t>Apto</t>
  </si>
  <si>
    <t>No apto</t>
  </si>
  <si>
    <t>% aptitud</t>
  </si>
  <si>
    <t>Se flexibiliza las líneas cacao y plátano por la ruta 2 de tableros</t>
  </si>
  <si>
    <t>03Pd2s1-73</t>
  </si>
  <si>
    <t>Se flexibiliza las líneas cacao, plátano, yuca, caña panelera y cafe por la ruta 2 de tableros</t>
  </si>
  <si>
    <t>03Pds1-73</t>
  </si>
  <si>
    <t>Se flexibiliza las líneas cacao, plátano, yuca y caña panelera por la ruta 2 de tableros</t>
  </si>
  <si>
    <t>04Kd2s1-67</t>
  </si>
  <si>
    <t>05Ods2-61</t>
  </si>
  <si>
    <t>05Pds2-61</t>
  </si>
  <si>
    <t>05Pe-61</t>
  </si>
  <si>
    <t>05Uds2-61</t>
  </si>
  <si>
    <t>06Ke-55</t>
  </si>
  <si>
    <t>06Oes1-55</t>
  </si>
  <si>
    <t>06Pes1-55</t>
  </si>
  <si>
    <t>Se flexibiliza la línea de yuca por aptitud SIPRA cercana al 25% / y Ganaderia con Sipra del 18,63% y por tableros. Se flexibiliza las líneas cacao, plátano y yuca por la ruta 2 de tableros</t>
  </si>
  <si>
    <t>06Tes1-55</t>
  </si>
  <si>
    <t>06Ud-55</t>
  </si>
  <si>
    <t>Se flexibiliza las líneas plátano, caña panelera y cafe por la ruta 2 de tableros</t>
  </si>
  <si>
    <t>06Ue-55</t>
  </si>
  <si>
    <t>07Oes2-49</t>
  </si>
  <si>
    <t>07Tes2-49</t>
  </si>
  <si>
    <t>07Ub2s1-49</t>
  </si>
  <si>
    <t>Aptitud condicionada ganaderia Sipra 2,59% por tableros ok. Se flexibiliza las líneas cacao, plátano, yuca, caña panelera y cafe por la ruta 2 de tableros</t>
  </si>
  <si>
    <t>07Uds1-49</t>
  </si>
  <si>
    <t>Se flexibiliza las líneas plátano y caña panelera por la ruta 2 de tableros</t>
  </si>
  <si>
    <t>08Pe-44</t>
  </si>
  <si>
    <t>Se flexibiliza la línea cacao por la ruta 2 de tableros</t>
  </si>
  <si>
    <t>08Pes1-44</t>
  </si>
  <si>
    <t>08Ua-44</t>
  </si>
  <si>
    <t>08Ud-44</t>
  </si>
  <si>
    <t>Se flexibiliza las líneas cacao, plátano y cafe por la ruta 2 de tableros</t>
  </si>
  <si>
    <t>08Uds2-44</t>
  </si>
  <si>
    <t>Se flexibiliza la línea de plátano por aptitud SIPRA cercana al 25%. Se flexibiliza las líneas plátano y caña panelera por la ruta 2 de tableros</t>
  </si>
  <si>
    <t>08Ue-44</t>
  </si>
  <si>
    <t>Se flexibiliza las líneas caña panelera y cafe por la ruta 2 de tableros</t>
  </si>
  <si>
    <t>08Ues1-44</t>
  </si>
  <si>
    <t>09KeL-38</t>
  </si>
  <si>
    <t>09KeLs1-38</t>
  </si>
  <si>
    <t>Aptitud condicionada ganaderia Sipra 19,49%</t>
  </si>
  <si>
    <t>09Kf2s1-38</t>
  </si>
  <si>
    <t>09OeLs1-38</t>
  </si>
  <si>
    <t>09Of2s1-38</t>
  </si>
  <si>
    <t>Se flexibiliza las líneas cacao y  plátano por la ruta 2 de tableros</t>
  </si>
  <si>
    <t>09Pf-38</t>
  </si>
  <si>
    <t>Se flexibiliza las líneas cacao, plátano y yuca por la ruta 2 de tableros</t>
  </si>
  <si>
    <t>09Pf2s1-38</t>
  </si>
  <si>
    <t>09Tf2s1-38</t>
  </si>
  <si>
    <t>Se flexibiliza la línea plátano por la ruta 2 de tableros</t>
  </si>
  <si>
    <t>09Ub2s2-38</t>
  </si>
  <si>
    <t>Aptitud condicionada avicultura Sipra 20,88% por tableros ok.  Se flexibiliza las líneas cacao, plátano, yuca, caña panelera y cafe por la ruta 2 de tableros</t>
  </si>
  <si>
    <t>09Uds1-38</t>
  </si>
  <si>
    <t>Aptitud condicionada ganaderia por tableros ok. Se flexibiliza las líneas cacao, plátano, yuca, caña panelera y cafe por la ruta 2 de tableros</t>
  </si>
  <si>
    <t>09Uf2s1-38</t>
  </si>
  <si>
    <t>10Pes2-30</t>
  </si>
  <si>
    <t>Se flexibiliza las líneas cacao, caña panelera y cafe por la ruta 2 de tableros</t>
  </si>
  <si>
    <t>10Pf-30</t>
  </si>
  <si>
    <t>Aptitud condicionada porcicultura Sipra 17,01 y Tableros ok. Se flexibiliza las líneas cacao, plátano y cafe por la ruta 2 de tableros</t>
  </si>
  <si>
    <t>10Pf2s1-30</t>
  </si>
  <si>
    <t>10Uai-30</t>
  </si>
  <si>
    <t>Se flexibiliza la línea caña panelera por la ruta 2 de tableros</t>
  </si>
  <si>
    <t>10Ue-30</t>
  </si>
  <si>
    <t>10Ue2s1-30</t>
  </si>
  <si>
    <t>Se flexibiliza la línea cafe por la ruta 2 de tableros</t>
  </si>
  <si>
    <t>10UeL2s1-30</t>
  </si>
  <si>
    <t>10Ues1-30</t>
  </si>
  <si>
    <t>10Uf-30</t>
  </si>
  <si>
    <t>10Uf2s1-30</t>
  </si>
  <si>
    <t>10Ufs1-30</t>
  </si>
  <si>
    <t>Aptitud condicionada porcicultura Sipra 21,54%. Se flexibiliza las líneas cacao y plátano por la ruta 2 de tableros</t>
  </si>
  <si>
    <t>11Pf2s1-23</t>
  </si>
  <si>
    <t>11Tf2s1-23</t>
  </si>
  <si>
    <t>11UeL2s2-23</t>
  </si>
  <si>
    <t>11Uf2s1-23</t>
  </si>
  <si>
    <t>12Uf3s2-17</t>
  </si>
  <si>
    <t>Canastas Agrícolas</t>
  </si>
  <si>
    <t>Total Canastas</t>
  </si>
  <si>
    <t>Área aplicable (ha)</t>
  </si>
  <si>
    <t>Área aplicable (porcentaje)</t>
  </si>
  <si>
    <t>Flex UFH</t>
  </si>
  <si>
    <t>X</t>
  </si>
  <si>
    <t>Total</t>
  </si>
  <si>
    <t>Canastas</t>
  </si>
  <si>
    <t>Nueva Validada en Campo</t>
  </si>
  <si>
    <t> </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</si>
  <si>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</si>
  <si>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</si>
  <si>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</si>
  <si>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</si>
  <si>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</si>
  <si>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</si>
  <si>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</si>
  <si>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</si>
  <si>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</si>
  <si>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</si>
  <si>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Sipra nacional: Ganaderia, Avicultura, yuca, caña panelera y café.</t>
  </si>
  <si>
    <t>Sipra Territorial: Porcicultura, Piscicultura, cacao y plátano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</si>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</sst>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lt;1]0.0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0"/>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28">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0FFFF"/>
        <bgColor rgb="FF00FFFF"/>
      </patternFill>
    </fill>
    <fill>
      <patternFill patternType="solid">
        <fgColor rgb="FFAAFF00"/>
        <bgColor rgb="FFAAFF00"/>
      </patternFill>
    </fill>
    <fill>
      <patternFill patternType="solid">
        <fgColor rgb="FFFFFF00"/>
        <bgColor rgb="FFFFFF00"/>
      </patternFill>
    </fill>
    <fill>
      <patternFill patternType="solid">
        <fgColor rgb="FFFF8C3C"/>
        <bgColor rgb="FFFF8C3C"/>
      </patternFill>
    </fill>
    <fill>
      <patternFill patternType="solid">
        <fgColor rgb="FFFF4F7F"/>
        <bgColor rgb="FFFF4F7F"/>
      </patternFill>
    </fill>
    <fill>
      <patternFill patternType="solid">
        <fgColor rgb="FF00A9E6"/>
        <bgColor rgb="FF00A9E6"/>
      </patternFill>
    </fill>
    <fill>
      <patternFill patternType="solid">
        <fgColor rgb="FF266600"/>
        <bgColor rgb="FF266600"/>
      </patternFill>
    </fill>
    <fill>
      <patternFill patternType="solid">
        <fgColor rgb="FF38D400"/>
        <bgColor rgb="FF38D400"/>
      </patternFill>
    </fill>
    <fill>
      <patternFill patternType="solid">
        <fgColor rgb="FFFFF29C"/>
        <bgColor rgb="FFFFF29C"/>
      </patternFill>
    </fill>
    <fill>
      <patternFill patternType="solid">
        <fgColor rgb="FF8D4925"/>
        <bgColor rgb="FF8D4925"/>
      </patternFill>
    </fill>
    <fill>
      <patternFill patternType="solid">
        <fgColor rgb="FFFFF2CC"/>
        <bgColor rgb="FF000000"/>
      </patternFill>
    </fill>
    <fill>
      <patternFill patternType="solid">
        <fgColor rgb="FF8EA9DB"/>
        <bgColor rgb="FF000000"/>
      </patternFill>
    </fill>
    <fill>
      <patternFill patternType="solid">
        <fgColor rgb="FFD9E1F2"/>
        <bgColor rgb="FF000000"/>
      </patternFill>
    </fill>
    <fill>
      <patternFill patternType="solid">
        <fgColor rgb="FFFCE4D6"/>
        <bgColor rgb="FF000000"/>
      </patternFill>
    </fill>
    <fill>
      <patternFill patternType="solid">
        <fgColor rgb="FFD0CECE"/>
        <bgColor rgb="FF000000"/>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rgb="FF000000"/>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right style="thin">
        <color rgb="FF000000"/>
      </right>
      <top/>
      <bottom style="thin">
        <color rgb="FF000000"/>
      </bottom>
      <diagonal/>
    </border>
    <border>
      <left style="thin">
        <color rgb="FF000000"/>
      </left>
      <right style="thin">
        <color rgb="FF000000"/>
      </right>
      <top/>
      <bottom/>
      <diagonal/>
    </border>
    <border>
      <left style="thin">
        <color theme="1"/>
      </left>
      <right style="thin">
        <color theme="1"/>
      </right>
      <top style="thin">
        <color theme="1"/>
      </top>
      <bottom style="thin">
        <color theme="1"/>
      </bottom>
      <diagonal/>
    </border>
    <border>
      <left style="thin">
        <color indexed="64"/>
      </left>
      <right/>
      <top/>
      <bottom style="thin">
        <color indexed="64"/>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s>
  <cellStyleXfs count="4">
    <xf numFmtId="0" fontId="0" fillId="0" borderId="0"/>
    <xf numFmtId="9" fontId="2" fillId="0" borderId="0" applyFont="0" applyFill="0" applyBorder="0" applyAlignment="0" applyProtection="0"/>
    <xf numFmtId="0" fontId="5" fillId="0" borderId="0"/>
    <xf numFmtId="0" fontId="12" fillId="0" borderId="0"/>
  </cellStyleXfs>
  <cellXfs count="17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3"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3" fillId="8" borderId="0" xfId="0" applyFont="1" applyFill="1" applyAlignment="1">
      <alignment horizontal="center" vertical="center" wrapText="1"/>
    </xf>
    <xf numFmtId="0" fontId="10" fillId="0" borderId="0" xfId="0" applyFont="1"/>
    <xf numFmtId="0" fontId="13" fillId="8" borderId="0" xfId="0" applyFont="1" applyFill="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wrapText="1"/>
    </xf>
    <xf numFmtId="0" fontId="15" fillId="0" borderId="0" xfId="0" applyFont="1" applyAlignment="1">
      <alignment vertical="center" wrapText="1"/>
    </xf>
    <xf numFmtId="0" fontId="10"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3"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5" xfId="0" applyFont="1" applyFill="1" applyBorder="1" applyAlignment="1">
      <alignment horizontal="center" vertical="center" wrapText="1"/>
    </xf>
    <xf numFmtId="0" fontId="8" fillId="8" borderId="0" xfId="0" applyFont="1" applyFill="1" applyAlignment="1">
      <alignment horizontal="center" vertical="center"/>
    </xf>
    <xf numFmtId="0" fontId="8" fillId="8" borderId="6" xfId="0" applyFont="1" applyFill="1" applyBorder="1" applyAlignment="1">
      <alignment horizontal="center" wrapText="1"/>
    </xf>
    <xf numFmtId="0" fontId="8" fillId="8" borderId="6" xfId="0" applyFont="1" applyFill="1" applyBorder="1" applyAlignment="1">
      <alignment horizontal="center" vertical="center"/>
    </xf>
    <xf numFmtId="0" fontId="1" fillId="3" borderId="1" xfId="0" applyFont="1" applyFill="1" applyBorder="1" applyAlignment="1">
      <alignment horizontal="center" vertical="center"/>
    </xf>
    <xf numFmtId="0" fontId="10" fillId="15" borderId="4" xfId="0" applyFont="1" applyFill="1" applyBorder="1" applyAlignment="1">
      <alignment vertical="center" wrapText="1"/>
    </xf>
    <xf numFmtId="0" fontId="10" fillId="10" borderId="4" xfId="0" applyFont="1" applyFill="1" applyBorder="1" applyAlignment="1">
      <alignment vertical="center" wrapText="1"/>
    </xf>
    <xf numFmtId="0" fontId="10" fillId="16" borderId="4" xfId="0" applyFont="1" applyFill="1" applyBorder="1" applyAlignment="1">
      <alignment vertical="center" wrapText="1"/>
    </xf>
    <xf numFmtId="0" fontId="10" fillId="17" borderId="4" xfId="0" applyFont="1" applyFill="1" applyBorder="1" applyAlignment="1">
      <alignment vertical="center" wrapText="1"/>
    </xf>
    <xf numFmtId="0" fontId="10" fillId="11" borderId="4" xfId="0" applyFont="1" applyFill="1" applyBorder="1" applyAlignment="1">
      <alignment vertical="center" wrapText="1"/>
    </xf>
    <xf numFmtId="0" fontId="10" fillId="18" borderId="4" xfId="0" applyFont="1" applyFill="1" applyBorder="1" applyAlignment="1">
      <alignment vertical="center" wrapText="1"/>
    </xf>
    <xf numFmtId="0" fontId="10" fillId="12" borderId="4" xfId="0" applyFont="1" applyFill="1" applyBorder="1" applyAlignment="1">
      <alignment vertical="center" wrapText="1"/>
    </xf>
    <xf numFmtId="0" fontId="10" fillId="13" borderId="4" xfId="0" applyFont="1" applyFill="1" applyBorder="1" applyAlignment="1">
      <alignment vertical="center" wrapText="1"/>
    </xf>
    <xf numFmtId="0" fontId="10" fillId="14" borderId="4" xfId="0" applyFont="1" applyFill="1" applyBorder="1" applyAlignment="1">
      <alignment vertical="center" wrapText="1"/>
    </xf>
    <xf numFmtId="0" fontId="10" fillId="19" borderId="4" xfId="0" applyFont="1" applyFill="1" applyBorder="1" applyAlignment="1">
      <alignment vertical="center" wrapText="1"/>
    </xf>
    <xf numFmtId="0" fontId="3" fillId="0" borderId="2" xfId="0" applyFont="1" applyBorder="1" applyAlignment="1">
      <alignment horizontal="center"/>
    </xf>
    <xf numFmtId="0" fontId="10" fillId="0" borderId="2" xfId="0" applyFont="1" applyBorder="1" applyAlignment="1">
      <alignment horizontal="center"/>
    </xf>
    <xf numFmtId="0" fontId="15" fillId="0" borderId="0" xfId="0" applyFont="1" applyAlignment="1">
      <alignment horizontal="center" vertical="center" wrapText="1"/>
    </xf>
    <xf numFmtId="0" fontId="3" fillId="0" borderId="0" xfId="0" applyFont="1" applyAlignment="1">
      <alignment horizontal="center"/>
    </xf>
    <xf numFmtId="0" fontId="10" fillId="0" borderId="0" xfId="0" applyFont="1" applyAlignment="1">
      <alignment horizontal="center"/>
    </xf>
    <xf numFmtId="0" fontId="8" fillId="21" borderId="15" xfId="0" applyFont="1" applyFill="1" applyBorder="1" applyAlignment="1">
      <alignment horizontal="center" wrapText="1"/>
    </xf>
    <xf numFmtId="0" fontId="8" fillId="21" borderId="15" xfId="0" applyFont="1" applyFill="1" applyBorder="1" applyAlignment="1">
      <alignment horizontal="center"/>
    </xf>
    <xf numFmtId="0" fontId="3" fillId="22" borderId="16" xfId="0" applyFont="1" applyFill="1" applyBorder="1" applyAlignment="1">
      <alignment horizontal="center"/>
    </xf>
    <xf numFmtId="0" fontId="3" fillId="22" borderId="17" xfId="0" applyFont="1" applyFill="1" applyBorder="1" applyAlignment="1">
      <alignment horizontal="center" wrapText="1"/>
    </xf>
    <xf numFmtId="0" fontId="3" fillId="22" borderId="18" xfId="0" applyFont="1" applyFill="1" applyBorder="1" applyAlignment="1">
      <alignment horizontal="center" wrapText="1"/>
    </xf>
    <xf numFmtId="0" fontId="3" fillId="22" borderId="14" xfId="0" applyFont="1" applyFill="1" applyBorder="1" applyAlignment="1">
      <alignment horizontal="center"/>
    </xf>
    <xf numFmtId="0" fontId="8" fillId="24" borderId="6" xfId="0" applyFont="1" applyFill="1" applyBorder="1" applyAlignment="1">
      <alignment wrapText="1"/>
    </xf>
    <xf numFmtId="0" fontId="3" fillId="0" borderId="15" xfId="0" applyFont="1" applyBorder="1" applyAlignment="1">
      <alignment horizontal="center"/>
    </xf>
    <xf numFmtId="0" fontId="3" fillId="0" borderId="14" xfId="0" applyFont="1" applyBorder="1" applyAlignment="1">
      <alignment horizontal="center"/>
    </xf>
    <xf numFmtId="0" fontId="3" fillId="0" borderId="17" xfId="0" applyFont="1" applyBorder="1" applyAlignment="1">
      <alignment horizontal="center"/>
    </xf>
    <xf numFmtId="0" fontId="8" fillId="21" borderId="1" xfId="0" applyFont="1" applyFill="1" applyBorder="1" applyAlignment="1">
      <alignment horizontal="center" vertical="center"/>
    </xf>
    <xf numFmtId="0" fontId="8" fillId="21" borderId="15" xfId="0" applyFont="1" applyFill="1" applyBorder="1" applyAlignment="1">
      <alignment horizontal="center" vertical="center"/>
    </xf>
    <xf numFmtId="0" fontId="8" fillId="21" borderId="15" xfId="0" applyFont="1" applyFill="1" applyBorder="1" applyAlignment="1">
      <alignment horizontal="center" vertical="center" wrapText="1"/>
    </xf>
    <xf numFmtId="10" fontId="3" fillId="2" borderId="14" xfId="0" applyNumberFormat="1" applyFont="1" applyFill="1" applyBorder="1" applyAlignment="1">
      <alignment horizontal="center"/>
    </xf>
    <xf numFmtId="10" fontId="3" fillId="2" borderId="17" xfId="0" applyNumberFormat="1" applyFont="1" applyFill="1" applyBorder="1" applyAlignment="1">
      <alignment horizontal="center"/>
    </xf>
    <xf numFmtId="0" fontId="3" fillId="25" borderId="14" xfId="0" applyFont="1" applyFill="1" applyBorder="1" applyAlignment="1">
      <alignment horizontal="center"/>
    </xf>
    <xf numFmtId="10" fontId="3" fillId="26" borderId="17" xfId="0" applyNumberFormat="1" applyFont="1" applyFill="1" applyBorder="1" applyAlignment="1">
      <alignment horizontal="center"/>
    </xf>
    <xf numFmtId="10" fontId="3" fillId="26" borderId="14" xfId="0" applyNumberFormat="1" applyFont="1" applyFill="1" applyBorder="1" applyAlignment="1">
      <alignment horizontal="center"/>
    </xf>
    <xf numFmtId="2" fontId="3" fillId="0" borderId="15" xfId="0" applyNumberFormat="1" applyFont="1" applyBorder="1" applyAlignment="1">
      <alignment horizontal="center"/>
    </xf>
    <xf numFmtId="2" fontId="3" fillId="0" borderId="17" xfId="0" applyNumberFormat="1" applyFont="1" applyBorder="1" applyAlignment="1">
      <alignment horizontal="center"/>
    </xf>
    <xf numFmtId="2" fontId="3" fillId="0" borderId="14" xfId="0" applyNumberFormat="1" applyFont="1" applyBorder="1" applyAlignment="1">
      <alignment horizontal="center"/>
    </xf>
    <xf numFmtId="9" fontId="8" fillId="21" borderId="15" xfId="0" applyNumberFormat="1" applyFont="1" applyFill="1" applyBorder="1" applyAlignment="1">
      <alignment horizontal="center" vertical="center" wrapText="1"/>
    </xf>
    <xf numFmtId="9" fontId="0" fillId="0" borderId="0" xfId="0" applyNumberFormat="1" applyAlignment="1">
      <alignment horizontal="center"/>
    </xf>
    <xf numFmtId="2" fontId="0" fillId="0" borderId="0" xfId="0" applyNumberFormat="1" applyAlignment="1">
      <alignment horizontal="center"/>
    </xf>
    <xf numFmtId="10" fontId="3" fillId="2" borderId="17" xfId="1" applyNumberFormat="1" applyFont="1" applyFill="1" applyBorder="1" applyAlignment="1">
      <alignment horizontal="center"/>
    </xf>
    <xf numFmtId="10" fontId="3" fillId="26" borderId="17" xfId="1" applyNumberFormat="1" applyFont="1" applyFill="1" applyBorder="1" applyAlignment="1">
      <alignment horizontal="center"/>
    </xf>
    <xf numFmtId="9" fontId="0" fillId="0" borderId="0" xfId="1" applyFont="1" applyAlignment="1">
      <alignment horizontal="center"/>
    </xf>
    <xf numFmtId="2" fontId="8" fillId="20" borderId="1" xfId="0" applyNumberFormat="1" applyFont="1" applyFill="1" applyBorder="1" applyAlignment="1">
      <alignment horizontal="center" wrapText="1"/>
    </xf>
    <xf numFmtId="2" fontId="8" fillId="20" borderId="14" xfId="0" applyNumberFormat="1" applyFont="1" applyFill="1" applyBorder="1" applyAlignment="1">
      <alignment horizontal="center" wrapText="1"/>
    </xf>
    <xf numFmtId="0" fontId="8" fillId="24" borderId="5" xfId="0" applyFont="1" applyFill="1" applyBorder="1" applyAlignment="1">
      <alignment horizontal="center" wrapText="1"/>
    </xf>
    <xf numFmtId="0" fontId="8" fillId="24" borderId="0" xfId="0" applyFont="1" applyFill="1" applyAlignment="1">
      <alignment horizontal="center" wrapText="1"/>
    </xf>
    <xf numFmtId="0" fontId="8" fillId="24" borderId="6" xfId="0" applyFont="1" applyFill="1" applyBorder="1" applyAlignment="1">
      <alignment horizontal="center" wrapText="1"/>
    </xf>
    <xf numFmtId="10" fontId="3" fillId="26" borderId="18" xfId="0" applyNumberFormat="1" applyFont="1" applyFill="1" applyBorder="1" applyAlignment="1">
      <alignment horizontal="center" wrapText="1"/>
    </xf>
    <xf numFmtId="9" fontId="3" fillId="26" borderId="16" xfId="0" applyNumberFormat="1" applyFont="1" applyFill="1" applyBorder="1" applyAlignment="1">
      <alignment horizontal="center" wrapText="1"/>
    </xf>
    <xf numFmtId="10" fontId="3" fillId="26" borderId="16" xfId="0" applyNumberFormat="1" applyFont="1" applyFill="1" applyBorder="1" applyAlignment="1">
      <alignment horizontal="center" wrapText="1"/>
    </xf>
    <xf numFmtId="0" fontId="3" fillId="4" borderId="2" xfId="0" applyFont="1" applyFill="1" applyBorder="1" applyAlignment="1">
      <alignment horizontal="center" wrapText="1"/>
    </xf>
    <xf numFmtId="4" fontId="8" fillId="9" borderId="1"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22" borderId="16" xfId="0" applyFont="1" applyFill="1" applyBorder="1" applyAlignment="1">
      <alignment horizontal="center" vertical="center"/>
    </xf>
    <xf numFmtId="0" fontId="3" fillId="22" borderId="17" xfId="0" applyFont="1" applyFill="1" applyBorder="1" applyAlignment="1">
      <alignment horizontal="center" vertical="center" wrapText="1"/>
    </xf>
    <xf numFmtId="0" fontId="3" fillId="23" borderId="18" xfId="0" applyFont="1" applyFill="1" applyBorder="1" applyAlignment="1">
      <alignment horizontal="center" vertical="center" wrapText="1"/>
    </xf>
    <xf numFmtId="0" fontId="3" fillId="22" borderId="18" xfId="0" applyFont="1" applyFill="1" applyBorder="1" applyAlignment="1">
      <alignment horizontal="center" vertical="center" wrapText="1"/>
    </xf>
    <xf numFmtId="2" fontId="8" fillId="20" borderId="14" xfId="0" applyNumberFormat="1" applyFont="1" applyFill="1" applyBorder="1" applyAlignment="1">
      <alignment horizontal="center" vertical="center" wrapText="1"/>
    </xf>
    <xf numFmtId="4" fontId="4" fillId="9" borderId="1" xfId="0" applyNumberFormat="1" applyFont="1" applyFill="1" applyBorder="1" applyAlignment="1">
      <alignment horizontal="center" vertical="center"/>
    </xf>
    <xf numFmtId="10" fontId="3" fillId="0" borderId="17" xfId="1" applyNumberFormat="1" applyFont="1" applyFill="1" applyBorder="1" applyAlignment="1">
      <alignment horizontal="center"/>
    </xf>
    <xf numFmtId="10" fontId="3" fillId="27" borderId="17" xfId="1" applyNumberFormat="1" applyFont="1" applyFill="1" applyBorder="1" applyAlignment="1">
      <alignment horizontal="center"/>
    </xf>
    <xf numFmtId="2" fontId="3" fillId="26" borderId="17" xfId="0" applyNumberFormat="1" applyFont="1" applyFill="1" applyBorder="1" applyAlignment="1">
      <alignment horizontal="center"/>
    </xf>
    <xf numFmtId="165" fontId="0" fillId="5" borderId="1" xfId="0" applyNumberFormat="1" applyFill="1" applyBorder="1" applyAlignment="1">
      <alignment horizontal="center"/>
    </xf>
    <xf numFmtId="165" fontId="0" fillId="5" borderId="19" xfId="0" applyNumberFormat="1" applyFill="1" applyBorder="1" applyAlignment="1">
      <alignment horizontal="center"/>
    </xf>
    <xf numFmtId="0" fontId="10" fillId="26" borderId="0" xfId="0" applyFont="1" applyFill="1"/>
    <xf numFmtId="0" fontId="10" fillId="26" borderId="0" xfId="0" applyFont="1" applyFill="1" applyAlignment="1">
      <alignment wrapText="1"/>
    </xf>
    <xf numFmtId="0" fontId="3" fillId="26" borderId="15" xfId="0" applyFont="1" applyFill="1" applyBorder="1" applyAlignment="1">
      <alignment horizontal="center"/>
    </xf>
    <xf numFmtId="0" fontId="3" fillId="26" borderId="17" xfId="0" applyFont="1" applyFill="1" applyBorder="1" applyAlignment="1">
      <alignment horizontal="center"/>
    </xf>
    <xf numFmtId="0" fontId="0" fillId="0" borderId="20" xfId="0" applyBorder="1" applyAlignment="1">
      <alignment horizontal="center"/>
    </xf>
    <xf numFmtId="0" fontId="0" fillId="0" borderId="2" xfId="0" applyBorder="1" applyAlignment="1">
      <alignment horizontal="center"/>
    </xf>
    <xf numFmtId="0" fontId="3" fillId="0" borderId="21" xfId="0" applyFont="1"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2" fontId="3" fillId="0" borderId="12" xfId="0" applyNumberFormat="1" applyFont="1" applyBorder="1" applyAlignment="1">
      <alignment horizontal="center"/>
    </xf>
    <xf numFmtId="10" fontId="3" fillId="2" borderId="6" xfId="1" applyNumberFormat="1" applyFont="1" applyFill="1" applyBorder="1" applyAlignment="1">
      <alignment horizontal="center"/>
    </xf>
    <xf numFmtId="10" fontId="3" fillId="2" borderId="2" xfId="1" applyNumberFormat="1" applyFont="1" applyFill="1" applyBorder="1" applyAlignment="1">
      <alignment horizontal="center"/>
    </xf>
    <xf numFmtId="10" fontId="8" fillId="4" borderId="17" xfId="1" applyNumberFormat="1" applyFont="1" applyFill="1" applyBorder="1" applyAlignment="1">
      <alignment horizontal="center"/>
    </xf>
    <xf numFmtId="10" fontId="4" fillId="4" borderId="17" xfId="1" applyNumberFormat="1" applyFont="1" applyFill="1" applyBorder="1" applyAlignment="1">
      <alignment horizontal="center"/>
    </xf>
    <xf numFmtId="0" fontId="10" fillId="14" borderId="11" xfId="0" applyFont="1" applyFill="1" applyBorder="1" applyAlignment="1">
      <alignment horizontal="center" vertical="center" wrapText="1"/>
    </xf>
    <xf numFmtId="0" fontId="10" fillId="14" borderId="12" xfId="0" applyFont="1" applyFill="1" applyBorder="1" applyAlignment="1">
      <alignment horizontal="center" vertical="center" wrapText="1"/>
    </xf>
    <xf numFmtId="0" fontId="10" fillId="14" borderId="13" xfId="0" applyFont="1" applyFill="1" applyBorder="1" applyAlignment="1">
      <alignment horizontal="center" vertical="center" wrapText="1"/>
    </xf>
    <xf numFmtId="0" fontId="11" fillId="19" borderId="11" xfId="0" applyFont="1" applyFill="1" applyBorder="1" applyAlignment="1">
      <alignment horizontal="center" vertical="center" wrapText="1"/>
    </xf>
    <xf numFmtId="0" fontId="11" fillId="19" borderId="12" xfId="0" applyFont="1" applyFill="1" applyBorder="1" applyAlignment="1">
      <alignment horizontal="center" vertical="center" wrapText="1"/>
    </xf>
    <xf numFmtId="0" fontId="11" fillId="19" borderId="13" xfId="0" applyFont="1" applyFill="1" applyBorder="1" applyAlignment="1">
      <alignment horizontal="center" vertical="center" wrapText="1"/>
    </xf>
    <xf numFmtId="0" fontId="10" fillId="13" borderId="11" xfId="0" applyFont="1" applyFill="1" applyBorder="1" applyAlignment="1">
      <alignment horizontal="center" vertical="center" wrapText="1"/>
    </xf>
    <xf numFmtId="0" fontId="10" fillId="13" borderId="12" xfId="0" applyFont="1" applyFill="1" applyBorder="1" applyAlignment="1">
      <alignment horizontal="center" vertical="center" wrapText="1"/>
    </xf>
    <xf numFmtId="0" fontId="10" fillId="13" borderId="13" xfId="0" applyFont="1" applyFill="1" applyBorder="1" applyAlignment="1">
      <alignment horizontal="center" vertical="center" wrapText="1"/>
    </xf>
    <xf numFmtId="0" fontId="10" fillId="12" borderId="11"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8" borderId="11" xfId="0" applyFont="1" applyFill="1" applyBorder="1" applyAlignment="1">
      <alignment horizontal="center" vertical="center" wrapText="1"/>
    </xf>
    <xf numFmtId="0" fontId="10" fillId="18" borderId="12" xfId="0" applyFont="1" applyFill="1" applyBorder="1" applyAlignment="1">
      <alignment horizontal="center" vertical="center" wrapText="1"/>
    </xf>
    <xf numFmtId="0" fontId="10" fillId="18" borderId="13" xfId="0"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7" borderId="12" xfId="0" applyFont="1" applyFill="1" applyBorder="1" applyAlignment="1">
      <alignment horizontal="center" vertical="center" wrapText="1"/>
    </xf>
    <xf numFmtId="0" fontId="10" fillId="17" borderId="13" xfId="0" applyFont="1" applyFill="1" applyBorder="1" applyAlignment="1">
      <alignment horizontal="center" vertical="center" wrapText="1"/>
    </xf>
    <xf numFmtId="0" fontId="10" fillId="11" borderId="11" xfId="0" applyFont="1" applyFill="1" applyBorder="1" applyAlignment="1">
      <alignment horizontal="center" vertical="center" wrapText="1"/>
    </xf>
    <xf numFmtId="0" fontId="10" fillId="11" borderId="12"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5" borderId="7" xfId="0" applyFont="1" applyFill="1" applyBorder="1" applyAlignment="1">
      <alignment horizontal="center" vertical="center" wrapText="1"/>
    </xf>
    <xf numFmtId="0" fontId="10" fillId="15" borderId="8" xfId="0" applyFont="1" applyFill="1" applyBorder="1" applyAlignment="1">
      <alignment horizontal="center" vertical="center" wrapText="1"/>
    </xf>
    <xf numFmtId="0" fontId="10" fillId="15" borderId="9" xfId="0" applyFont="1" applyFill="1" applyBorder="1" applyAlignment="1">
      <alignment horizontal="center" vertical="center" wrapText="1"/>
    </xf>
    <xf numFmtId="0" fontId="10" fillId="15" borderId="10" xfId="0"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10" fillId="10" borderId="8" xfId="0" applyFont="1" applyFill="1" applyBorder="1" applyAlignment="1">
      <alignment horizontal="center" vertical="center" wrapText="1"/>
    </xf>
    <xf numFmtId="0" fontId="10" fillId="10" borderId="9" xfId="0" applyFont="1" applyFill="1" applyBorder="1" applyAlignment="1">
      <alignment horizontal="center" vertical="center" wrapText="1"/>
    </xf>
    <xf numFmtId="0" fontId="10" fillId="16" borderId="10" xfId="0" applyFont="1" applyFill="1" applyBorder="1" applyAlignment="1">
      <alignment horizontal="center" vertical="center" wrapText="1"/>
    </xf>
    <xf numFmtId="0" fontId="10" fillId="16" borderId="8" xfId="0" applyFont="1" applyFill="1" applyBorder="1" applyAlignment="1">
      <alignment horizontal="center" vertical="center" wrapText="1"/>
    </xf>
    <xf numFmtId="0" fontId="10" fillId="16" borderId="9" xfId="0" applyFont="1" applyFill="1" applyBorder="1" applyAlignment="1">
      <alignment horizontal="center" vertical="center" wrapText="1"/>
    </xf>
    <xf numFmtId="0" fontId="10" fillId="17" borderId="10" xfId="0" applyFont="1" applyFill="1" applyBorder="1" applyAlignment="1">
      <alignment horizontal="center" vertical="center" wrapText="1"/>
    </xf>
    <xf numFmtId="0" fontId="10" fillId="17" borderId="8" xfId="0" applyFont="1" applyFill="1" applyBorder="1" applyAlignment="1">
      <alignment horizontal="center" vertical="center" wrapText="1"/>
    </xf>
    <xf numFmtId="0" fontId="10" fillId="17" borderId="9" xfId="0" applyFont="1" applyFill="1" applyBorder="1" applyAlignment="1">
      <alignment horizontal="center" vertical="center" wrapText="1"/>
    </xf>
    <xf numFmtId="0" fontId="16" fillId="0" borderId="3" xfId="0" applyFont="1" applyBorder="1" applyAlignment="1">
      <alignment horizontal="left" wrapText="1"/>
    </xf>
    <xf numFmtId="0" fontId="16" fillId="0" borderId="0" xfId="0" applyFont="1" applyAlignment="1">
      <alignment horizontal="left" wrapText="1"/>
    </xf>
    <xf numFmtId="0" fontId="10" fillId="26" borderId="0" xfId="0" applyFont="1" applyFill="1" applyAlignment="1">
      <alignment horizontal="left" vertical="top" wrapText="1"/>
    </xf>
    <xf numFmtId="0" fontId="10" fillId="26" borderId="0" xfId="0" applyFont="1" applyFill="1" applyAlignment="1">
      <alignment vertical="center" wrapText="1"/>
    </xf>
  </cellXfs>
  <cellStyles count="4">
    <cellStyle name="Normal" xfId="0" builtinId="0"/>
    <cellStyle name="Normal 2" xfId="3" xr:uid="{00000000-0005-0000-0000-000001000000}"/>
    <cellStyle name="Normal 2 2" xfId="2" xr:uid="{00000000-0005-0000-0000-000002000000}"/>
    <cellStyle name="Porcentaje" xfId="1" builtinId="5"/>
  </cellStyles>
  <dxfs count="2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38D400"/>
      <color rgb="FFFFFF00"/>
      <color rgb="FF473626"/>
      <color rgb="FF8D4925"/>
      <color rgb="FFFF4F7F"/>
      <color rgb="FFFF8C3C"/>
      <color rgb="FFFFF29C"/>
      <color rgb="FFAAFF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alcChain" Target="calcChain.xml"/></Relationships>
</file>

<file path=xl/documenttasks/documenttask1.xml><?xml version="1.0" encoding="utf-8"?>
<Tasks xmlns="http://schemas.microsoft.com/office/tasks/2019/documenttasks">
  <Task id="{A9A528D5-6B79-4DBB-ADA2-50D0F4AD7EFF}">
    <Anchor>
      <Comment id="{843840CC-B9A3-4B39-A1AF-654B98B7AC15}"/>
    </Anchor>
    <History>
      <Event time="2025-09-19T00:50:25.10" id="{D6E57253-EC03-4750-BD1A-BE346285A07A}">
        <Attribution userId="S::zaida.silva@ant.gov.co::5cb4d16d-e658-4bb5-9337-721761f8c441" userName="Zaida Alexandra Silva Pecha" userProvider="AD"/>
        <Anchor>
          <Comment id="{843840CC-B9A3-4B39-A1AF-654B98B7AC15}"/>
        </Anchor>
        <Create/>
      </Event>
      <Event time="2025-09-19T00:50:25.10" id="{10DEA92C-ADFD-418C-B192-E88770F3C058}">
        <Attribution userId="S::zaida.silva@ant.gov.co::5cb4d16d-e658-4bb5-9337-721761f8c441" userName="Zaida Alexandra Silva Pecha" userProvider="AD"/>
        <Anchor>
          <Comment id="{843840CC-B9A3-4B39-A1AF-654B98B7AC15}"/>
        </Anchor>
        <Assign userId="S::juan.buritica@ant.gov.co::6c8477bb-b939-4e9b-b193-9da787218e22" userName="Juan Manuel Buritica Espitia" userProvider="AD"/>
      </Event>
      <Event time="2025-09-19T00:50:25.10" id="{C8BE32AB-E65B-49B9-A09E-BAD028A651C0}">
        <Attribution userId="S::zaida.silva@ant.gov.co::5cb4d16d-e658-4bb5-9337-721761f8c441" userName="Zaida Alexandra Silva Pecha" userProvider="AD"/>
        <Anchor>
          <Comment id="{843840CC-B9A3-4B39-A1AF-654B98B7AC15}"/>
        </Anchor>
        <SetTitle title="@Juan Manuel Buritica Espitia Juan se debe dejar las lineas resaltadas como en este ejemplo"/>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file:///D:\Juan%20Manuel\Documents\2025_ANT\Trabajo_2025\Mayo\VALDIVIA\4.%20Lineas%20productivas\20250513_IT_SIPRA_Territorial_Valdivi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Lineas_Sipra"/>
      <sheetName val="Cacao"/>
      <sheetName val="UFH_Cacao"/>
      <sheetName val="Cafe"/>
      <sheetName val="UFH_Cafe"/>
      <sheetName val="Caña_Panelera"/>
      <sheetName val="UFH_Caña_Panelera"/>
      <sheetName val="Platano_Dominico"/>
      <sheetName val="UFH_Platano_Dominico"/>
      <sheetName val="Platano_Harton"/>
      <sheetName val="UFH_Platano_Harton"/>
      <sheetName val="Yuca"/>
      <sheetName val="UFH_Yuca"/>
      <sheetName val="Tilapia"/>
      <sheetName val="UFH_Tilapia"/>
      <sheetName val="Trucha"/>
      <sheetName val="UFH_Trucha"/>
      <sheetName val="Porcicultura"/>
      <sheetName val="UFH_Porcicultur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cana</v>
          </cell>
          <cell r="C82" t="str">
            <v>caña</v>
          </cell>
        </row>
        <row r="83">
          <cell r="A83" t="str">
            <v>agricola</v>
          </cell>
          <cell r="B83" t="str">
            <v>cana_de_azucar</v>
          </cell>
          <cell r="C83" t="str">
            <v>caña de azúcar</v>
          </cell>
        </row>
        <row r="84">
          <cell r="A84" t="str">
            <v>agricola</v>
          </cell>
          <cell r="B84" t="str">
            <v>cana_flecha</v>
          </cell>
          <cell r="C84" t="str">
            <v>caña flecha</v>
          </cell>
        </row>
        <row r="85">
          <cell r="A85" t="str">
            <v>agricola</v>
          </cell>
          <cell r="B85" t="str">
            <v>cana_miel</v>
          </cell>
          <cell r="C85" t="str">
            <v>caña miel</v>
          </cell>
        </row>
        <row r="86">
          <cell r="A86" t="str">
            <v>agricola</v>
          </cell>
          <cell r="B86" t="str">
            <v>cana_panelera</v>
          </cell>
          <cell r="C86" t="str">
            <v>caña panelera</v>
          </cell>
        </row>
        <row r="87">
          <cell r="A87" t="str">
            <v>pecuaria</v>
          </cell>
          <cell r="B87" t="str">
            <v>caprinos_carne</v>
          </cell>
          <cell r="C87" t="str">
            <v>caprinos de carne</v>
          </cell>
        </row>
        <row r="88">
          <cell r="A88" t="str">
            <v>pecuaria</v>
          </cell>
          <cell r="B88" t="str">
            <v>caprinos_leche</v>
          </cell>
          <cell r="C88" t="str">
            <v>caprinos de leche</v>
          </cell>
        </row>
        <row r="89">
          <cell r="A89" t="str">
            <v>pecuaria</v>
          </cell>
          <cell r="B89" t="str">
            <v>caprinos_dp</v>
          </cell>
          <cell r="C89" t="str">
            <v>caprinos doble propósito</v>
          </cell>
        </row>
        <row r="90">
          <cell r="A90" t="str">
            <v>agricola</v>
          </cell>
          <cell r="B90" t="str">
            <v>carambolo</v>
          </cell>
          <cell r="C90" t="str">
            <v>carambolo</v>
          </cell>
        </row>
        <row r="91">
          <cell r="A91" t="str">
            <v>agricola</v>
          </cell>
          <cell r="B91" t="str">
            <v>cardamomo</v>
          </cell>
          <cell r="C91" t="str">
            <v>cardamomo</v>
          </cell>
        </row>
        <row r="92">
          <cell r="A92" t="str">
            <v>agricola</v>
          </cell>
          <cell r="B92" t="str">
            <v>caucho</v>
          </cell>
          <cell r="C92" t="str">
            <v>caucho</v>
          </cell>
        </row>
        <row r="93">
          <cell r="A93" t="str">
            <v>agricola</v>
          </cell>
          <cell r="B93" t="str">
            <v>cebada</v>
          </cell>
          <cell r="C93" t="str">
            <v>cebada</v>
          </cell>
        </row>
        <row r="94">
          <cell r="A94" t="str">
            <v>agricola</v>
          </cell>
          <cell r="B94" t="str">
            <v>cebolla_bulbo</v>
          </cell>
          <cell r="C94" t="str">
            <v>cebolla bulbo</v>
          </cell>
        </row>
        <row r="95">
          <cell r="A95" t="str">
            <v>agricola</v>
          </cell>
          <cell r="B95" t="str">
            <v>cebolla_junca</v>
          </cell>
          <cell r="C95" t="str">
            <v>cebolla junca</v>
          </cell>
        </row>
        <row r="96">
          <cell r="A96" t="str">
            <v>agricola</v>
          </cell>
          <cell r="B96" t="str">
            <v>cebolla_rama</v>
          </cell>
          <cell r="C96" t="str">
            <v>cebolla de rama</v>
          </cell>
        </row>
        <row r="97">
          <cell r="A97" t="str">
            <v>agricola</v>
          </cell>
          <cell r="B97" t="str">
            <v>chamba</v>
          </cell>
          <cell r="C97" t="str">
            <v>chamba</v>
          </cell>
        </row>
        <row r="98">
          <cell r="A98" t="str">
            <v>agricola</v>
          </cell>
          <cell r="B98" t="str">
            <v>chirimoya</v>
          </cell>
          <cell r="C98" t="str">
            <v>chirimoya</v>
          </cell>
        </row>
        <row r="99">
          <cell r="A99" t="str">
            <v>agricola</v>
          </cell>
          <cell r="B99" t="str">
            <v>cholupa</v>
          </cell>
          <cell r="C99" t="str">
            <v>cholupa</v>
          </cell>
        </row>
        <row r="100">
          <cell r="A100" t="str">
            <v>agricola</v>
          </cell>
          <cell r="B100" t="str">
            <v>chontaduro</v>
          </cell>
          <cell r="C100" t="str">
            <v>chontaduro</v>
          </cell>
        </row>
        <row r="101">
          <cell r="A101" t="str">
            <v>agricola</v>
          </cell>
          <cell r="B101" t="str">
            <v>cidra_poncil</v>
          </cell>
          <cell r="C101" t="str">
            <v>cidra poncil</v>
          </cell>
        </row>
        <row r="102">
          <cell r="A102" t="str">
            <v>agricola</v>
          </cell>
          <cell r="B102" t="str">
            <v>cilantro</v>
          </cell>
          <cell r="C102" t="str">
            <v>cilantro</v>
          </cell>
        </row>
        <row r="103">
          <cell r="A103" t="str">
            <v>agricola</v>
          </cell>
          <cell r="B103" t="str">
            <v>cilantro_cimarron</v>
          </cell>
          <cell r="C103" t="str">
            <v>cilantro cimarrón</v>
          </cell>
        </row>
        <row r="104">
          <cell r="A104" t="str">
            <v>agricola</v>
          </cell>
          <cell r="B104" t="str">
            <v>ciruela</v>
          </cell>
          <cell r="C104" t="str">
            <v>ciruela</v>
          </cell>
        </row>
        <row r="105">
          <cell r="A105" t="str">
            <v>agricola</v>
          </cell>
          <cell r="B105" t="str">
            <v>ciruela_castilla</v>
          </cell>
          <cell r="C105" t="str">
            <v>ciruela castilla</v>
          </cell>
        </row>
        <row r="106">
          <cell r="A106" t="str">
            <v>agricola</v>
          </cell>
          <cell r="B106" t="str">
            <v>ciruela_costena</v>
          </cell>
          <cell r="C106" t="str">
            <v>ciruela costeña</v>
          </cell>
        </row>
        <row r="107">
          <cell r="A107" t="str">
            <v>agricola</v>
          </cell>
          <cell r="B107" t="str">
            <v>citricos</v>
          </cell>
          <cell r="C107" t="str">
            <v>cítricos</v>
          </cell>
        </row>
        <row r="108">
          <cell r="A108" t="str">
            <v>agricola</v>
          </cell>
          <cell r="B108" t="str">
            <v>coco</v>
          </cell>
          <cell r="C108" t="str">
            <v>coco</v>
          </cell>
        </row>
        <row r="109">
          <cell r="A109" t="str">
            <v>pecuaria</v>
          </cell>
          <cell r="B109" t="str">
            <v>codornices</v>
          </cell>
          <cell r="C109" t="str">
            <v>codornices</v>
          </cell>
        </row>
        <row r="110">
          <cell r="A110" t="str">
            <v>agricola</v>
          </cell>
          <cell r="B110" t="str">
            <v>col</v>
          </cell>
          <cell r="C110" t="str">
            <v>col</v>
          </cell>
        </row>
        <row r="111">
          <cell r="A111" t="str">
            <v>agricola</v>
          </cell>
          <cell r="B111" t="str">
            <v>coliflor</v>
          </cell>
          <cell r="C111" t="str">
            <v>coliflor</v>
          </cell>
        </row>
        <row r="112">
          <cell r="A112" t="str">
            <v>agricola</v>
          </cell>
          <cell r="B112" t="str">
            <v>copoazu</v>
          </cell>
          <cell r="C112" t="str">
            <v>copoazú</v>
          </cell>
        </row>
        <row r="113">
          <cell r="A113" t="str">
            <v>agricola</v>
          </cell>
          <cell r="B113" t="str">
            <v>corozo</v>
          </cell>
          <cell r="C113" t="str">
            <v>corozo</v>
          </cell>
        </row>
        <row r="114">
          <cell r="A114" t="str">
            <v>agricola</v>
          </cell>
          <cell r="B114" t="str">
            <v>cubios</v>
          </cell>
          <cell r="C114" t="str">
            <v>cubios</v>
          </cell>
        </row>
        <row r="115">
          <cell r="A115" t="str">
            <v>pecuaria</v>
          </cell>
          <cell r="B115" t="str">
            <v>cunicultura</v>
          </cell>
          <cell r="C115" t="str">
            <v>cunicultura</v>
          </cell>
        </row>
        <row r="116">
          <cell r="A116" t="str">
            <v>agricola</v>
          </cell>
          <cell r="B116" t="str">
            <v>curcuma</v>
          </cell>
          <cell r="C116" t="str">
            <v>cúrcuma</v>
          </cell>
        </row>
        <row r="117">
          <cell r="A117" t="str">
            <v>agricola</v>
          </cell>
          <cell r="B117" t="str">
            <v>curuba</v>
          </cell>
          <cell r="C117" t="str">
            <v>curuba</v>
          </cell>
        </row>
        <row r="118">
          <cell r="A118" t="str">
            <v>pecuaria</v>
          </cell>
          <cell r="B118" t="str">
            <v>cuyicultura</v>
          </cell>
          <cell r="C118" t="str">
            <v>cuyicultura</v>
          </cell>
        </row>
        <row r="119">
          <cell r="A119" t="str">
            <v>agricola</v>
          </cell>
          <cell r="B119" t="str">
            <v>datil</v>
          </cell>
          <cell r="C119" t="str">
            <v>dátil</v>
          </cell>
        </row>
        <row r="120">
          <cell r="A120" t="str">
            <v>agricola</v>
          </cell>
          <cell r="B120" t="str">
            <v>durazno</v>
          </cell>
          <cell r="C120" t="str">
            <v>durazno</v>
          </cell>
        </row>
        <row r="121">
          <cell r="A121" t="str">
            <v>agricola</v>
          </cell>
          <cell r="B121" t="str">
            <v>esparrago</v>
          </cell>
          <cell r="C121" t="str">
            <v>espárrago</v>
          </cell>
        </row>
        <row r="122">
          <cell r="A122" t="str">
            <v>agricola</v>
          </cell>
          <cell r="B122" t="str">
            <v>espinaca</v>
          </cell>
          <cell r="C122" t="str">
            <v>espinaca</v>
          </cell>
        </row>
        <row r="123">
          <cell r="A123" t="str">
            <v>agricola</v>
          </cell>
          <cell r="B123" t="str">
            <v>estevia</v>
          </cell>
          <cell r="C123" t="str">
            <v>estevia</v>
          </cell>
        </row>
        <row r="124">
          <cell r="A124" t="str">
            <v>agricola</v>
          </cell>
          <cell r="B124" t="str">
            <v>feijoa</v>
          </cell>
          <cell r="C124" t="str">
            <v>feijoa</v>
          </cell>
        </row>
        <row r="125">
          <cell r="A125" t="str">
            <v>agricola</v>
          </cell>
          <cell r="B125" t="str">
            <v>fique</v>
          </cell>
          <cell r="C125" t="str">
            <v>fique</v>
          </cell>
        </row>
        <row r="126">
          <cell r="A126" t="str">
            <v>agricola</v>
          </cell>
          <cell r="B126" t="str">
            <v>frambuesa</v>
          </cell>
          <cell r="C126" t="str">
            <v>frambuesa</v>
          </cell>
        </row>
        <row r="127">
          <cell r="A127" t="str">
            <v>agricola</v>
          </cell>
          <cell r="B127" t="str">
            <v>fresa</v>
          </cell>
          <cell r="C127" t="str">
            <v>fresa</v>
          </cell>
        </row>
        <row r="128">
          <cell r="A128" t="str">
            <v>agricola</v>
          </cell>
          <cell r="B128" t="str">
            <v>frijol</v>
          </cell>
          <cell r="C128" t="str">
            <v>frijol</v>
          </cell>
        </row>
        <row r="129">
          <cell r="A129" t="str">
            <v>agricola</v>
          </cell>
          <cell r="B129" t="str">
            <v>frijol_arbustivo</v>
          </cell>
          <cell r="C129" t="str">
            <v>frijol arbustivo</v>
          </cell>
        </row>
        <row r="130">
          <cell r="A130" t="str">
            <v>agricola</v>
          </cell>
          <cell r="B130" t="str">
            <v>frijol_cabeza_negra</v>
          </cell>
          <cell r="C130" t="str">
            <v>frijol cabeza negra</v>
          </cell>
        </row>
        <row r="131">
          <cell r="A131" t="str">
            <v>agricola</v>
          </cell>
          <cell r="B131" t="str">
            <v>frijol_calima</v>
          </cell>
          <cell r="C131" t="str">
            <v>frijol calima</v>
          </cell>
        </row>
        <row r="132">
          <cell r="A132" t="str">
            <v>agricola</v>
          </cell>
          <cell r="B132" t="str">
            <v>frijol_caraota</v>
          </cell>
          <cell r="C132" t="str">
            <v>frijol caraota</v>
          </cell>
        </row>
        <row r="133">
          <cell r="A133" t="str">
            <v>agricola</v>
          </cell>
          <cell r="B133" t="str">
            <v>frijol_cargamanto</v>
          </cell>
          <cell r="C133" t="str">
            <v>frijol cargamanto</v>
          </cell>
        </row>
        <row r="134">
          <cell r="A134" t="str">
            <v>agricola</v>
          </cell>
          <cell r="B134" t="str">
            <v>frijol_caupi</v>
          </cell>
          <cell r="C134" t="str">
            <v>frijol caupí</v>
          </cell>
        </row>
        <row r="135">
          <cell r="A135" t="str">
            <v>agricola</v>
          </cell>
          <cell r="B135" t="str">
            <v>frijol_rosado</v>
          </cell>
          <cell r="C135" t="str">
            <v>frijol rosado</v>
          </cell>
        </row>
        <row r="136">
          <cell r="A136" t="str">
            <v>agricola</v>
          </cell>
          <cell r="B136" t="str">
            <v>frijol_voluble</v>
          </cell>
          <cell r="C136" t="str">
            <v>frijol voluble</v>
          </cell>
        </row>
        <row r="137">
          <cell r="A137" t="str">
            <v>agricola</v>
          </cell>
          <cell r="B137" t="str">
            <v>frijol_zaragoza</v>
          </cell>
          <cell r="C137" t="str">
            <v>frijol zaragoza</v>
          </cell>
        </row>
        <row r="138">
          <cell r="A138" t="str">
            <v>pecuaria</v>
          </cell>
          <cell r="B138" t="str">
            <v>ganaderia_ceba</v>
          </cell>
          <cell r="C138" t="str">
            <v>ganadería de ceba</v>
          </cell>
        </row>
        <row r="139">
          <cell r="A139" t="str">
            <v>pecuaria</v>
          </cell>
          <cell r="B139" t="str">
            <v>ganaderia_cria</v>
          </cell>
          <cell r="C139" t="str">
            <v>ganadería de cría</v>
          </cell>
        </row>
        <row r="140">
          <cell r="A140" t="str">
            <v>pecuaria</v>
          </cell>
          <cell r="B140" t="str">
            <v>ganaderia_doble_proposito</v>
          </cell>
          <cell r="C140" t="str">
            <v>ganadería doble propósito</v>
          </cell>
        </row>
        <row r="141">
          <cell r="A141" t="str">
            <v>pecuaria</v>
          </cell>
          <cell r="B141" t="str">
            <v>ganaderia_leche</v>
          </cell>
          <cell r="C141" t="str">
            <v>ganadería de leche</v>
          </cell>
        </row>
        <row r="142">
          <cell r="A142" t="str">
            <v>agricola</v>
          </cell>
          <cell r="B142" t="str">
            <v>garbanzo</v>
          </cell>
          <cell r="C142" t="str">
            <v>garbanzo</v>
          </cell>
        </row>
        <row r="143">
          <cell r="A143" t="str">
            <v>agricola</v>
          </cell>
          <cell r="B143" t="str">
            <v>girasol</v>
          </cell>
          <cell r="C143" t="str">
            <v>girasol</v>
          </cell>
        </row>
        <row r="144">
          <cell r="A144" t="str">
            <v>agricola</v>
          </cell>
          <cell r="B144" t="str">
            <v>granadilla</v>
          </cell>
          <cell r="C144" t="str">
            <v>granadilla</v>
          </cell>
        </row>
        <row r="145">
          <cell r="A145" t="str">
            <v>agricola</v>
          </cell>
          <cell r="B145" t="str">
            <v>guama</v>
          </cell>
          <cell r="C145" t="str">
            <v>guama</v>
          </cell>
        </row>
        <row r="146">
          <cell r="A146" t="str">
            <v>agricola</v>
          </cell>
          <cell r="B146" t="str">
            <v>guanabana</v>
          </cell>
          <cell r="C146" t="str">
            <v>guanábana</v>
          </cell>
        </row>
        <row r="147">
          <cell r="A147" t="str">
            <v>agricola</v>
          </cell>
          <cell r="B147" t="str">
            <v>guandul</v>
          </cell>
          <cell r="C147" t="str">
            <v>guandul</v>
          </cell>
        </row>
        <row r="148">
          <cell r="A148" t="str">
            <v>agricola</v>
          </cell>
          <cell r="B148" t="str">
            <v>guatila</v>
          </cell>
          <cell r="C148" t="str">
            <v>guatila</v>
          </cell>
        </row>
        <row r="149">
          <cell r="A149" t="str">
            <v>agricola</v>
          </cell>
          <cell r="B149" t="str">
            <v>guayaba</v>
          </cell>
          <cell r="C149" t="str">
            <v>guayaba</v>
          </cell>
        </row>
        <row r="150">
          <cell r="A150" t="str">
            <v>agricola</v>
          </cell>
          <cell r="B150" t="str">
            <v>guayaba_agria</v>
          </cell>
          <cell r="C150" t="str">
            <v>guayaba agria</v>
          </cell>
        </row>
        <row r="151">
          <cell r="A151" t="str">
            <v>agricola</v>
          </cell>
          <cell r="B151" t="str">
            <v>gulupa</v>
          </cell>
          <cell r="C151" t="str">
            <v>gulupa</v>
          </cell>
        </row>
        <row r="152">
          <cell r="A152" t="str">
            <v>agricola</v>
          </cell>
          <cell r="B152" t="str">
            <v>haba</v>
          </cell>
          <cell r="C152" t="str">
            <v>haba</v>
          </cell>
        </row>
        <row r="153">
          <cell r="A153" t="str">
            <v>agricola</v>
          </cell>
          <cell r="B153" t="str">
            <v>habichuela</v>
          </cell>
          <cell r="C153" t="str">
            <v>habichuela</v>
          </cell>
        </row>
        <row r="154">
          <cell r="A154" t="str">
            <v>agricola</v>
          </cell>
          <cell r="B154" t="str">
            <v>hibias</v>
          </cell>
          <cell r="C154" t="str">
            <v>hibias</v>
          </cell>
        </row>
        <row r="155">
          <cell r="A155" t="str">
            <v>agricola</v>
          </cell>
          <cell r="B155" t="str">
            <v>hierbabuena</v>
          </cell>
          <cell r="C155" t="str">
            <v>hierbabuena</v>
          </cell>
        </row>
        <row r="156">
          <cell r="A156" t="str">
            <v>agricola</v>
          </cell>
          <cell r="B156" t="str">
            <v>higo</v>
          </cell>
          <cell r="C156" t="str">
            <v>higo</v>
          </cell>
        </row>
        <row r="157">
          <cell r="A157" t="str">
            <v>agricola</v>
          </cell>
          <cell r="B157" t="str">
            <v>higuerilla</v>
          </cell>
          <cell r="C157" t="str">
            <v>higuerilla</v>
          </cell>
        </row>
        <row r="158">
          <cell r="A158" t="str">
            <v>agricola</v>
          </cell>
          <cell r="B158" t="str">
            <v>hortalizas</v>
          </cell>
          <cell r="C158" t="str">
            <v>hortalizas</v>
          </cell>
        </row>
        <row r="159">
          <cell r="A159" t="str">
            <v>agricola</v>
          </cell>
          <cell r="B159" t="str">
            <v>hortensias</v>
          </cell>
          <cell r="C159" t="str">
            <v>hortensias</v>
          </cell>
        </row>
        <row r="160">
          <cell r="A160" t="str">
            <v>agricola</v>
          </cell>
          <cell r="B160" t="str">
            <v>iraca</v>
          </cell>
          <cell r="C160" t="str">
            <v>iraca</v>
          </cell>
        </row>
        <row r="161">
          <cell r="A161" t="str">
            <v>agricola</v>
          </cell>
          <cell r="B161" t="str">
            <v>jengibre</v>
          </cell>
          <cell r="C161" t="str">
            <v>jengibre</v>
          </cell>
        </row>
        <row r="162">
          <cell r="A162" t="str">
            <v>agricola</v>
          </cell>
          <cell r="B162" t="str">
            <v>laurel</v>
          </cell>
          <cell r="C162" t="str">
            <v>laurel</v>
          </cell>
        </row>
        <row r="163">
          <cell r="A163" t="str">
            <v>agricola</v>
          </cell>
          <cell r="B163" t="str">
            <v>lechuga</v>
          </cell>
          <cell r="C163" t="str">
            <v>lechuga</v>
          </cell>
        </row>
        <row r="164">
          <cell r="A164" t="str">
            <v>agricola</v>
          </cell>
          <cell r="B164" t="str">
            <v>lechuga_hidroponica</v>
          </cell>
          <cell r="C164" t="str">
            <v>lechuga hidropónica</v>
          </cell>
        </row>
        <row r="165">
          <cell r="A165" t="str">
            <v>agricola</v>
          </cell>
          <cell r="B165" t="str">
            <v>lima</v>
          </cell>
          <cell r="C165" t="str">
            <v>lima</v>
          </cell>
        </row>
        <row r="166">
          <cell r="A166" t="str">
            <v>agricola</v>
          </cell>
          <cell r="B166" t="str">
            <v>limon</v>
          </cell>
          <cell r="C166" t="str">
            <v>limón</v>
          </cell>
        </row>
        <row r="167">
          <cell r="A167" t="str">
            <v>agricola</v>
          </cell>
          <cell r="B167" t="str">
            <v>limon_criollo</v>
          </cell>
          <cell r="C167" t="str">
            <v>limón criollo</v>
          </cell>
        </row>
        <row r="168">
          <cell r="A168" t="str">
            <v>agricola</v>
          </cell>
          <cell r="B168" t="str">
            <v>limon_mandarino</v>
          </cell>
          <cell r="C168" t="str">
            <v>limón mandarino</v>
          </cell>
        </row>
        <row r="169">
          <cell r="A169" t="str">
            <v>agricola</v>
          </cell>
          <cell r="B169" t="str">
            <v>limon_tahiti</v>
          </cell>
          <cell r="C169" t="str">
            <v>limón tahití</v>
          </cell>
        </row>
        <row r="170">
          <cell r="A170" t="str">
            <v>agricola</v>
          </cell>
          <cell r="B170" t="str">
            <v>limonaria</v>
          </cell>
          <cell r="C170" t="str">
            <v>limonaria</v>
          </cell>
        </row>
        <row r="171">
          <cell r="A171" t="str">
            <v>agricola</v>
          </cell>
          <cell r="B171" t="str">
            <v>lulo</v>
          </cell>
          <cell r="C171" t="str">
            <v>lulo</v>
          </cell>
        </row>
        <row r="172">
          <cell r="A172" t="str">
            <v>agricola</v>
          </cell>
          <cell r="B172" t="str">
            <v>macadamia</v>
          </cell>
          <cell r="C172" t="str">
            <v>macadamia</v>
          </cell>
        </row>
        <row r="173">
          <cell r="A173" t="str">
            <v>agricola</v>
          </cell>
          <cell r="B173" t="str">
            <v>maiz</v>
          </cell>
          <cell r="C173" t="str">
            <v>maíz</v>
          </cell>
        </row>
        <row r="174">
          <cell r="A174" t="str">
            <v>agricola</v>
          </cell>
          <cell r="B174" t="str">
            <v>maiz_amarillo</v>
          </cell>
          <cell r="C174" t="str">
            <v>maíz amarillo</v>
          </cell>
        </row>
        <row r="175">
          <cell r="A175" t="str">
            <v>agricola</v>
          </cell>
          <cell r="B175" t="str">
            <v>maiz_amarillo_tecnificado</v>
          </cell>
          <cell r="C175" t="str">
            <v>maíz amarillo tecnificado</v>
          </cell>
        </row>
        <row r="176">
          <cell r="A176" t="str">
            <v>agricola</v>
          </cell>
          <cell r="B176" t="str">
            <v>maiz_amarillo_tradicional</v>
          </cell>
          <cell r="C176" t="str">
            <v>maíz amarillo tradicional</v>
          </cell>
        </row>
        <row r="177">
          <cell r="A177" t="str">
            <v>agricola</v>
          </cell>
          <cell r="B177" t="str">
            <v>maiz_amarillo_tradicional_1</v>
          </cell>
          <cell r="C177" t="str">
            <v>maíz amarillo tradicional 1</v>
          </cell>
        </row>
        <row r="178">
          <cell r="A178" t="str">
            <v>agricola</v>
          </cell>
          <cell r="B178" t="str">
            <v>maiz_blanco</v>
          </cell>
          <cell r="C178" t="str">
            <v>maíz blanco</v>
          </cell>
        </row>
        <row r="179">
          <cell r="A179" t="str">
            <v>agricola</v>
          </cell>
          <cell r="B179" t="str">
            <v>maiz_blanco_tecnificado</v>
          </cell>
          <cell r="C179" t="str">
            <v>maíz blanco tecnificado</v>
          </cell>
        </row>
        <row r="180">
          <cell r="A180" t="str">
            <v>agricola</v>
          </cell>
          <cell r="B180" t="str">
            <v>maiz_blanco_tradicional</v>
          </cell>
          <cell r="C180" t="str">
            <v>maíz blanco tradicional</v>
          </cell>
        </row>
        <row r="181">
          <cell r="A181" t="str">
            <v>agricola</v>
          </cell>
          <cell r="B181" t="str">
            <v>maiz_frijol</v>
          </cell>
          <cell r="C181" t="str">
            <v>maíz en asocio con frijol</v>
          </cell>
        </row>
        <row r="182">
          <cell r="A182" t="str">
            <v>agricola</v>
          </cell>
          <cell r="B182" t="str">
            <v>maiz_puya</v>
          </cell>
          <cell r="C182" t="str">
            <v>maíz puya</v>
          </cell>
        </row>
        <row r="183">
          <cell r="A183" t="str">
            <v>agricola</v>
          </cell>
          <cell r="B183" t="str">
            <v>maiz_tecnificado</v>
          </cell>
          <cell r="C183" t="str">
            <v>maíz tecnificado</v>
          </cell>
        </row>
        <row r="184">
          <cell r="A184" t="str">
            <v>agricola</v>
          </cell>
          <cell r="B184" t="str">
            <v>maiz_tradicional</v>
          </cell>
          <cell r="C184" t="str">
            <v>maíz tradicional</v>
          </cell>
        </row>
        <row r="185">
          <cell r="A185" t="str">
            <v>agricola</v>
          </cell>
          <cell r="B185" t="str">
            <v>malanga</v>
          </cell>
          <cell r="C185" t="str">
            <v>malanga</v>
          </cell>
        </row>
        <row r="186">
          <cell r="A186" t="str">
            <v>agricola</v>
          </cell>
          <cell r="B186" t="str">
            <v>mamey</v>
          </cell>
          <cell r="C186" t="str">
            <v>mamey</v>
          </cell>
        </row>
        <row r="187">
          <cell r="A187" t="str">
            <v>agricola</v>
          </cell>
          <cell r="B187" t="str">
            <v>mamoncillo</v>
          </cell>
          <cell r="C187" t="str">
            <v>mamoncillo</v>
          </cell>
        </row>
        <row r="188">
          <cell r="A188" t="str">
            <v>agricola</v>
          </cell>
          <cell r="B188" t="str">
            <v>mandarina</v>
          </cell>
          <cell r="C188" t="str">
            <v>mandarina</v>
          </cell>
        </row>
        <row r="189">
          <cell r="A189" t="str">
            <v>agricola</v>
          </cell>
          <cell r="B189" t="str">
            <v>mandarina_arrayana</v>
          </cell>
          <cell r="C189" t="str">
            <v>mandarina arrayana</v>
          </cell>
        </row>
        <row r="190">
          <cell r="A190" t="str">
            <v>agricola</v>
          </cell>
          <cell r="B190" t="str">
            <v>mandarina_oneco</v>
          </cell>
          <cell r="C190" t="str">
            <v>mandarina oneco</v>
          </cell>
        </row>
        <row r="191">
          <cell r="A191" t="str">
            <v>agricola</v>
          </cell>
          <cell r="B191" t="str">
            <v>mango</v>
          </cell>
          <cell r="C191" t="str">
            <v>mango</v>
          </cell>
        </row>
        <row r="192">
          <cell r="A192" t="str">
            <v>agricola</v>
          </cell>
          <cell r="B192" t="str">
            <v>mango_azucar</v>
          </cell>
          <cell r="C192" t="str">
            <v>mango de azúcar</v>
          </cell>
        </row>
        <row r="193">
          <cell r="A193" t="str">
            <v>agricola</v>
          </cell>
          <cell r="B193" t="str">
            <v>mango_citricos</v>
          </cell>
          <cell r="C193" t="str">
            <v>mango en asocio con cítricos</v>
          </cell>
        </row>
        <row r="194">
          <cell r="A194" t="str">
            <v>agricola</v>
          </cell>
          <cell r="B194" t="str">
            <v>mango_criollo</v>
          </cell>
          <cell r="C194" t="str">
            <v>mango criollo</v>
          </cell>
        </row>
        <row r="195">
          <cell r="A195" t="str">
            <v>agricola</v>
          </cell>
          <cell r="B195" t="str">
            <v>mango_fairchild</v>
          </cell>
          <cell r="C195" t="str">
            <v>mango fairchild</v>
          </cell>
        </row>
        <row r="196">
          <cell r="A196" t="str">
            <v>agricola</v>
          </cell>
          <cell r="B196" t="str">
            <v>mango_hilacha</v>
          </cell>
          <cell r="C196" t="str">
            <v>mango hilacha</v>
          </cell>
        </row>
        <row r="197">
          <cell r="A197" t="str">
            <v>agricola</v>
          </cell>
          <cell r="B197" t="str">
            <v>mango_keitt</v>
          </cell>
          <cell r="C197" t="str">
            <v>mango keitt</v>
          </cell>
        </row>
        <row r="198">
          <cell r="A198" t="str">
            <v>agricola</v>
          </cell>
          <cell r="B198" t="str">
            <v>mango_Kent</v>
          </cell>
          <cell r="C198" t="str">
            <v>mango Kent</v>
          </cell>
        </row>
        <row r="199">
          <cell r="A199" t="str">
            <v>agricola</v>
          </cell>
          <cell r="B199" t="str">
            <v>mango_tommy</v>
          </cell>
          <cell r="C199" t="str">
            <v>mango tommy</v>
          </cell>
        </row>
        <row r="200">
          <cell r="A200" t="str">
            <v>agricola</v>
          </cell>
          <cell r="B200" t="str">
            <v>mangostino</v>
          </cell>
          <cell r="C200" t="str">
            <v>mangostino</v>
          </cell>
        </row>
        <row r="201">
          <cell r="A201" t="str">
            <v>agricola</v>
          </cell>
          <cell r="B201" t="str">
            <v>mani</v>
          </cell>
          <cell r="C201" t="str">
            <v>maní</v>
          </cell>
        </row>
        <row r="202">
          <cell r="A202" t="str">
            <v>agricola</v>
          </cell>
          <cell r="B202" t="str">
            <v>manzana</v>
          </cell>
          <cell r="C202" t="str">
            <v>manzana</v>
          </cell>
        </row>
        <row r="203">
          <cell r="A203" t="str">
            <v>agricola</v>
          </cell>
          <cell r="B203" t="str">
            <v>manzanilla</v>
          </cell>
          <cell r="C203" t="str">
            <v>manzanilla</v>
          </cell>
        </row>
        <row r="204">
          <cell r="A204" t="str">
            <v>agricola</v>
          </cell>
          <cell r="B204" t="str">
            <v>maracuya</v>
          </cell>
          <cell r="C204" t="str">
            <v>maracuyá</v>
          </cell>
        </row>
        <row r="205">
          <cell r="A205" t="str">
            <v>agricola</v>
          </cell>
          <cell r="B205" t="str">
            <v>maranon</v>
          </cell>
          <cell r="C205" t="str">
            <v>marañón</v>
          </cell>
        </row>
        <row r="206">
          <cell r="A206" t="str">
            <v>agricola</v>
          </cell>
          <cell r="B206" t="str">
            <v>melon</v>
          </cell>
          <cell r="C206" t="str">
            <v>melón</v>
          </cell>
        </row>
        <row r="207">
          <cell r="A207" t="str">
            <v>agricola</v>
          </cell>
          <cell r="B207" t="str">
            <v>menta</v>
          </cell>
          <cell r="C207" t="str">
            <v>menta</v>
          </cell>
        </row>
        <row r="208">
          <cell r="A208" t="str">
            <v>agricola</v>
          </cell>
          <cell r="B208" t="str">
            <v>millo</v>
          </cell>
          <cell r="C208" t="str">
            <v>millo</v>
          </cell>
        </row>
        <row r="209">
          <cell r="A209" t="str">
            <v>agricola</v>
          </cell>
          <cell r="B209" t="str">
            <v>mora</v>
          </cell>
          <cell r="C209" t="str">
            <v>mora</v>
          </cell>
        </row>
        <row r="210">
          <cell r="A210" t="str">
            <v>agricola</v>
          </cell>
          <cell r="B210" t="str">
            <v>morera</v>
          </cell>
          <cell r="C210" t="str">
            <v>morera</v>
          </cell>
        </row>
        <row r="211">
          <cell r="A211" t="str">
            <v>agricola</v>
          </cell>
          <cell r="B211" t="str">
            <v>moringa</v>
          </cell>
          <cell r="C211" t="str">
            <v>moringa</v>
          </cell>
        </row>
        <row r="212">
          <cell r="A212" t="str">
            <v>agricola</v>
          </cell>
          <cell r="B212" t="str">
            <v>nabo</v>
          </cell>
          <cell r="C212" t="str">
            <v>nabo</v>
          </cell>
        </row>
        <row r="213">
          <cell r="A213" t="str">
            <v>agricola</v>
          </cell>
          <cell r="B213" t="str">
            <v>name</v>
          </cell>
          <cell r="C213" t="str">
            <v>ñame</v>
          </cell>
        </row>
        <row r="214">
          <cell r="A214" t="str">
            <v>agricola</v>
          </cell>
          <cell r="B214" t="str">
            <v>name_diamante</v>
          </cell>
          <cell r="C214" t="str">
            <v>ñame diamante</v>
          </cell>
        </row>
        <row r="215">
          <cell r="A215" t="str">
            <v>agricola</v>
          </cell>
          <cell r="B215" t="str">
            <v>name_espino</v>
          </cell>
          <cell r="C215" t="str">
            <v>ñame espino</v>
          </cell>
        </row>
        <row r="216">
          <cell r="A216" t="str">
            <v>agricola</v>
          </cell>
          <cell r="B216" t="str">
            <v>name_frijol</v>
          </cell>
          <cell r="C216" t="str">
            <v>ñame en asocio con frijol</v>
          </cell>
        </row>
        <row r="217">
          <cell r="A217" t="str">
            <v>agricola</v>
          </cell>
          <cell r="B217" t="str">
            <v>name_maiz</v>
          </cell>
          <cell r="C217" t="str">
            <v>ñame en asocio con maíz</v>
          </cell>
        </row>
        <row r="218">
          <cell r="A218" t="str">
            <v>agricola</v>
          </cell>
          <cell r="B218" t="str">
            <v>name_yuca</v>
          </cell>
          <cell r="C218" t="str">
            <v>ñame en asocio con yuca</v>
          </cell>
        </row>
        <row r="219">
          <cell r="A219" t="str">
            <v>agricola</v>
          </cell>
          <cell r="B219" t="str">
            <v>naranja</v>
          </cell>
          <cell r="C219" t="str">
            <v>naranja</v>
          </cell>
        </row>
        <row r="220">
          <cell r="A220" t="str">
            <v>agricola</v>
          </cell>
          <cell r="B220" t="str">
            <v>naranja_jaffa</v>
          </cell>
          <cell r="C220" t="str">
            <v>naranja jaffa</v>
          </cell>
        </row>
        <row r="221">
          <cell r="A221" t="str">
            <v>agricola</v>
          </cell>
          <cell r="B221" t="str">
            <v>naranja_salustiana</v>
          </cell>
          <cell r="C221" t="str">
            <v>naranja salustiana</v>
          </cell>
        </row>
        <row r="222">
          <cell r="A222" t="str">
            <v>agricola</v>
          </cell>
          <cell r="B222" t="str">
            <v>naranja_tangelo</v>
          </cell>
          <cell r="C222" t="str">
            <v>naranja tangelo</v>
          </cell>
        </row>
        <row r="223">
          <cell r="A223" t="str">
            <v>agricola</v>
          </cell>
          <cell r="B223" t="str">
            <v>naranja_valencia</v>
          </cell>
          <cell r="C223" t="str">
            <v>naranja valencia</v>
          </cell>
        </row>
        <row r="224">
          <cell r="A224" t="str">
            <v>agricola</v>
          </cell>
          <cell r="B224" t="str">
            <v>naranja_washington</v>
          </cell>
          <cell r="C224" t="str">
            <v>naranja washington</v>
          </cell>
        </row>
        <row r="225">
          <cell r="A225" t="str">
            <v>agricola</v>
          </cell>
          <cell r="B225" t="str">
            <v>nispero</v>
          </cell>
          <cell r="C225" t="str">
            <v>níspero</v>
          </cell>
        </row>
        <row r="226">
          <cell r="A226" t="str">
            <v>agricola</v>
          </cell>
          <cell r="B226" t="str">
            <v>noni</v>
          </cell>
          <cell r="C226" t="str">
            <v>noni</v>
          </cell>
        </row>
        <row r="227">
          <cell r="A227" t="str">
            <v>agricola</v>
          </cell>
          <cell r="B227" t="str">
            <v>olivo</v>
          </cell>
          <cell r="C227" t="str">
            <v>olivo</v>
          </cell>
        </row>
        <row r="228">
          <cell r="A228" t="str">
            <v>agricola</v>
          </cell>
          <cell r="B228" t="str">
            <v>oregano</v>
          </cell>
          <cell r="C228" t="str">
            <v>orégano</v>
          </cell>
        </row>
        <row r="229">
          <cell r="A229" t="str">
            <v>pecuaria</v>
          </cell>
          <cell r="B229" t="str">
            <v>ovinos_carne</v>
          </cell>
          <cell r="C229" t="str">
            <v>ovinos de carne</v>
          </cell>
        </row>
        <row r="230">
          <cell r="A230" t="str">
            <v>pecuaria</v>
          </cell>
          <cell r="B230" t="str">
            <v>ovinos_leche</v>
          </cell>
          <cell r="C230" t="str">
            <v>ovinos de leche</v>
          </cell>
        </row>
        <row r="231">
          <cell r="A231" t="str">
            <v>pecuaria</v>
          </cell>
          <cell r="B231" t="str">
            <v>ovinos_doble_propósito</v>
          </cell>
          <cell r="C231" t="str">
            <v>ovinos doble propósito</v>
          </cell>
        </row>
        <row r="232">
          <cell r="A232" t="str">
            <v>pecuaria</v>
          </cell>
          <cell r="B232" t="str">
            <v>ovinos_triple_propósito</v>
          </cell>
          <cell r="C232" t="str">
            <v>ovinos triple propósito</v>
          </cell>
        </row>
        <row r="233">
          <cell r="A233" t="str">
            <v>agricola</v>
          </cell>
          <cell r="B233" t="str">
            <v>palma_aceite</v>
          </cell>
          <cell r="C233" t="str">
            <v>palma de aceite</v>
          </cell>
        </row>
        <row r="234">
          <cell r="A234" t="str">
            <v>agricola</v>
          </cell>
          <cell r="B234" t="str">
            <v>palmito</v>
          </cell>
          <cell r="C234" t="str">
            <v>palmito</v>
          </cell>
        </row>
        <row r="235">
          <cell r="A235" t="str">
            <v>agricola</v>
          </cell>
          <cell r="B235" t="str">
            <v>papa</v>
          </cell>
          <cell r="C235" t="str">
            <v>papa</v>
          </cell>
        </row>
        <row r="236">
          <cell r="A236" t="str">
            <v>agricola</v>
          </cell>
          <cell r="B236" t="str">
            <v>papa_pastusa</v>
          </cell>
          <cell r="C236" t="str">
            <v>papa pastusa</v>
          </cell>
        </row>
        <row r="237">
          <cell r="A237" t="str">
            <v>agricola</v>
          </cell>
          <cell r="B237" t="str">
            <v>papa_criolla</v>
          </cell>
          <cell r="C237" t="str">
            <v>papa criolla</v>
          </cell>
        </row>
        <row r="238">
          <cell r="A238" t="str">
            <v>agricola</v>
          </cell>
          <cell r="B238" t="str">
            <v>papaya</v>
          </cell>
          <cell r="C238" t="str">
            <v>papaya</v>
          </cell>
        </row>
        <row r="239">
          <cell r="A239" t="str">
            <v>agricola</v>
          </cell>
          <cell r="B239" t="str">
            <v>papaya_hawaiana</v>
          </cell>
          <cell r="C239" t="str">
            <v>papaya hawaiana</v>
          </cell>
        </row>
        <row r="240">
          <cell r="A240" t="str">
            <v>agricola</v>
          </cell>
          <cell r="B240" t="str">
            <v>papaya_maradol</v>
          </cell>
          <cell r="C240" t="str">
            <v>papaya maradol</v>
          </cell>
        </row>
        <row r="241">
          <cell r="A241" t="str">
            <v>agricola</v>
          </cell>
          <cell r="B241" t="str">
            <v>papaya_melona</v>
          </cell>
          <cell r="C241" t="str">
            <v>papaya melona</v>
          </cell>
        </row>
        <row r="242">
          <cell r="A242" t="str">
            <v>agricola</v>
          </cell>
          <cell r="B242" t="str">
            <v>papaya_redonda</v>
          </cell>
          <cell r="C242" t="str">
            <v>papaya redonda</v>
          </cell>
        </row>
        <row r="243">
          <cell r="A243" t="str">
            <v>agricola</v>
          </cell>
          <cell r="B243" t="str">
            <v>papayuela</v>
          </cell>
          <cell r="C243" t="str">
            <v>papayuela</v>
          </cell>
        </row>
        <row r="244">
          <cell r="A244" t="str">
            <v>agricola</v>
          </cell>
          <cell r="B244" t="str">
            <v>patilla</v>
          </cell>
          <cell r="C244" t="str">
            <v>patilla</v>
          </cell>
        </row>
        <row r="245">
          <cell r="A245" t="str">
            <v>agricola</v>
          </cell>
          <cell r="B245" t="str">
            <v>patilla_melon</v>
          </cell>
          <cell r="C245" t="str">
            <v>patilla en asocio con melón</v>
          </cell>
        </row>
        <row r="246">
          <cell r="A246" t="str">
            <v>pecuaria</v>
          </cell>
          <cell r="B246" t="str">
            <v>pavos</v>
          </cell>
          <cell r="C246" t="str">
            <v>pavos</v>
          </cell>
        </row>
        <row r="247">
          <cell r="A247" t="str">
            <v>agricola</v>
          </cell>
          <cell r="B247" t="str">
            <v>pepino_cohombro</v>
          </cell>
          <cell r="C247" t="str">
            <v>pepino cohombro</v>
          </cell>
        </row>
        <row r="248">
          <cell r="A248" t="str">
            <v>agricola</v>
          </cell>
          <cell r="B248" t="str">
            <v>pepino_guiso</v>
          </cell>
          <cell r="C248" t="str">
            <v>pepino guiso</v>
          </cell>
        </row>
        <row r="249">
          <cell r="A249" t="str">
            <v>agricola</v>
          </cell>
          <cell r="B249" t="str">
            <v>pepino_melocoton</v>
          </cell>
          <cell r="C249" t="str">
            <v xml:space="preserve">pepino melocotón </v>
          </cell>
        </row>
        <row r="250">
          <cell r="A250" t="str">
            <v>agricola</v>
          </cell>
          <cell r="B250" t="str">
            <v>pera</v>
          </cell>
          <cell r="C250" t="str">
            <v>pera</v>
          </cell>
        </row>
        <row r="251">
          <cell r="A251" t="str">
            <v>agricola</v>
          </cell>
          <cell r="B251" t="str">
            <v>perejil</v>
          </cell>
          <cell r="C251" t="str">
            <v>perejil</v>
          </cell>
        </row>
        <row r="252">
          <cell r="A252" t="str">
            <v>pecuaria</v>
          </cell>
          <cell r="B252" t="str">
            <v>piangua</v>
          </cell>
          <cell r="C252" t="str">
            <v>piangua</v>
          </cell>
        </row>
        <row r="253">
          <cell r="A253" t="str">
            <v>agricola</v>
          </cell>
          <cell r="B253" t="str">
            <v>pimenton</v>
          </cell>
          <cell r="C253" t="str">
            <v>pimentón</v>
          </cell>
        </row>
        <row r="254">
          <cell r="A254" t="str">
            <v>agricola</v>
          </cell>
          <cell r="B254" t="str">
            <v>pimienta</v>
          </cell>
          <cell r="C254" t="str">
            <v>pimienta</v>
          </cell>
        </row>
        <row r="255">
          <cell r="A255" t="str">
            <v>agricola</v>
          </cell>
          <cell r="B255" t="str">
            <v>pimientos</v>
          </cell>
          <cell r="C255" t="str">
            <v>pimientos</v>
          </cell>
        </row>
        <row r="256">
          <cell r="A256" t="str">
            <v>agricola</v>
          </cell>
          <cell r="B256" t="str">
            <v>pina</v>
          </cell>
          <cell r="C256" t="str">
            <v>piña</v>
          </cell>
        </row>
        <row r="257">
          <cell r="A257" t="str">
            <v>agricola</v>
          </cell>
          <cell r="B257" t="str">
            <v>pina_cayena</v>
          </cell>
          <cell r="C257" t="str">
            <v>piña cayena</v>
          </cell>
        </row>
        <row r="258">
          <cell r="A258" t="str">
            <v>agricola</v>
          </cell>
          <cell r="B258" t="str">
            <v>pina_gold</v>
          </cell>
          <cell r="C258" t="str">
            <v>piña gold</v>
          </cell>
        </row>
        <row r="259">
          <cell r="A259" t="str">
            <v>agricola</v>
          </cell>
          <cell r="B259" t="str">
            <v>pina_manzana</v>
          </cell>
          <cell r="C259" t="str">
            <v>piña manzana</v>
          </cell>
        </row>
        <row r="260">
          <cell r="A260" t="str">
            <v>agricola</v>
          </cell>
          <cell r="B260" t="str">
            <v>pina_perolera</v>
          </cell>
          <cell r="C260" t="str">
            <v>piña perolera</v>
          </cell>
        </row>
        <row r="261">
          <cell r="A261" t="str">
            <v>pecuaria</v>
          </cell>
          <cell r="B261" t="str">
            <v>piscicultura_bocachico</v>
          </cell>
          <cell r="C261" t="str">
            <v>piscicultura bocachico</v>
          </cell>
        </row>
        <row r="262">
          <cell r="A262" t="str">
            <v>pecuaria</v>
          </cell>
          <cell r="B262" t="str">
            <v>piscicultura_cachama</v>
          </cell>
          <cell r="C262" t="str">
            <v>piscicultura cachama</v>
          </cell>
        </row>
        <row r="263">
          <cell r="A263" t="str">
            <v>pecuaria</v>
          </cell>
          <cell r="B263" t="str">
            <v>piscicultura_cachama_bocachico</v>
          </cell>
          <cell r="C263" t="str">
            <v>piscicultura cachama y bocachico</v>
          </cell>
        </row>
        <row r="264">
          <cell r="A264" t="str">
            <v>pecuaria</v>
          </cell>
          <cell r="B264" t="str">
            <v>piscicultura_cachama_tilapia</v>
          </cell>
          <cell r="C264" t="str">
            <v>piscicultura cachama y tilapia</v>
          </cell>
        </row>
        <row r="265">
          <cell r="A265" t="str">
            <v>pecuaria</v>
          </cell>
          <cell r="B265" t="str">
            <v>piscicultura_tilapia</v>
          </cell>
          <cell r="C265" t="str">
            <v>piscicultura tilapia</v>
          </cell>
        </row>
        <row r="266">
          <cell r="A266" t="str">
            <v>pecuaria</v>
          </cell>
          <cell r="B266" t="str">
            <v>piscicultura_tilapia_bocachico</v>
          </cell>
          <cell r="C266" t="str">
            <v>piscicultura tilapia y bocachico</v>
          </cell>
        </row>
        <row r="267">
          <cell r="A267" t="str">
            <v>pecuaria</v>
          </cell>
          <cell r="B267" t="str">
            <v>piscicultura_tilapia_cachama</v>
          </cell>
          <cell r="C267" t="str">
            <v>piscicultura tilapia y cachama</v>
          </cell>
        </row>
        <row r="268">
          <cell r="A268" t="str">
            <v>pecuaria</v>
          </cell>
          <cell r="B268" t="str">
            <v>piscicultura_tilapia_cachama_bocachico</v>
          </cell>
          <cell r="C268" t="str">
            <v>piscicultura tilapia cachama y bocachico</v>
          </cell>
        </row>
        <row r="269">
          <cell r="A269" t="str">
            <v>pecuaria</v>
          </cell>
          <cell r="B269" t="str">
            <v>piscicultura_trucha</v>
          </cell>
          <cell r="C269" t="str">
            <v>piscicultura trucha</v>
          </cell>
        </row>
        <row r="270">
          <cell r="A270" t="str">
            <v>agricola</v>
          </cell>
          <cell r="B270" t="str">
            <v>pitahaya</v>
          </cell>
          <cell r="C270" t="str">
            <v>pitahaya</v>
          </cell>
        </row>
        <row r="271">
          <cell r="A271" t="str">
            <v>agricola</v>
          </cell>
          <cell r="B271" t="str">
            <v>platano</v>
          </cell>
          <cell r="C271" t="str">
            <v>plátano</v>
          </cell>
        </row>
        <row r="272">
          <cell r="A272" t="str">
            <v>agricola</v>
          </cell>
          <cell r="B272" t="str">
            <v>platano_cachaco</v>
          </cell>
          <cell r="C272" t="str">
            <v>plátano cachaco</v>
          </cell>
        </row>
        <row r="273">
          <cell r="A273" t="str">
            <v>agricola</v>
          </cell>
          <cell r="B273" t="str">
            <v>platano_dominico</v>
          </cell>
          <cell r="C273" t="str">
            <v>plátano dominico</v>
          </cell>
        </row>
        <row r="274">
          <cell r="A274" t="str">
            <v>agricola</v>
          </cell>
          <cell r="B274" t="str">
            <v>platano_dominico_harton</v>
          </cell>
          <cell r="C274" t="str">
            <v>plátano dominico hartón</v>
          </cell>
        </row>
        <row r="275">
          <cell r="A275" t="str">
            <v>agricola</v>
          </cell>
          <cell r="B275" t="str">
            <v>platano_harton</v>
          </cell>
          <cell r="C275" t="str">
            <v>plátano hartón</v>
          </cell>
        </row>
        <row r="276">
          <cell r="A276" t="str">
            <v>agricola</v>
          </cell>
          <cell r="B276" t="str">
            <v>platano_maiz</v>
          </cell>
          <cell r="C276" t="str">
            <v>plátano en asocio con maíz</v>
          </cell>
        </row>
        <row r="277">
          <cell r="A277" t="str">
            <v>agricola</v>
          </cell>
          <cell r="B277" t="str">
            <v>pomarrosa</v>
          </cell>
          <cell r="C277" t="str">
            <v>pomarrosa</v>
          </cell>
        </row>
        <row r="278">
          <cell r="A278" t="str">
            <v>agricola</v>
          </cell>
          <cell r="B278" t="str">
            <v>pomelo</v>
          </cell>
          <cell r="C278" t="str">
            <v>pomelo</v>
          </cell>
        </row>
        <row r="279">
          <cell r="A279" t="str">
            <v>pecuaria</v>
          </cell>
          <cell r="B279" t="str">
            <v>porcicultura_ceba</v>
          </cell>
          <cell r="C279" t="str">
            <v>porcicultura de ceba</v>
          </cell>
        </row>
        <row r="280">
          <cell r="A280" t="str">
            <v>pecuaria</v>
          </cell>
          <cell r="B280" t="str">
            <v>porcicultura_ciclo_completo</v>
          </cell>
          <cell r="C280" t="str">
            <v>porcicultura de ciclo completo</v>
          </cell>
        </row>
        <row r="281">
          <cell r="A281" t="str">
            <v>pecuaria</v>
          </cell>
          <cell r="B281" t="str">
            <v>porcicultura_cria</v>
          </cell>
          <cell r="C281" t="str">
            <v>porcicultura de cría</v>
          </cell>
        </row>
        <row r="282">
          <cell r="A282" t="str">
            <v>pecuaria</v>
          </cell>
          <cell r="B282" t="str">
            <v>porcicultura_cria_levante</v>
          </cell>
          <cell r="C282" t="str">
            <v>porcicultura de cría y levante</v>
          </cell>
        </row>
        <row r="283">
          <cell r="A283" t="str">
            <v>pecuaria</v>
          </cell>
          <cell r="B283" t="str">
            <v>porcicultura_levante</v>
          </cell>
          <cell r="C283" t="str">
            <v>porcicultura de levante</v>
          </cell>
        </row>
        <row r="284">
          <cell r="A284" t="str">
            <v>pecuaria</v>
          </cell>
          <cell r="B284" t="str">
            <v>porcicultura_levante_ceba</v>
          </cell>
          <cell r="C284" t="str">
            <v>porcicultura de levante y ceba</v>
          </cell>
        </row>
        <row r="285">
          <cell r="A285" t="str">
            <v>agricola</v>
          </cell>
          <cell r="B285" t="str">
            <v>quinua</v>
          </cell>
          <cell r="C285" t="str">
            <v>quinua</v>
          </cell>
        </row>
        <row r="286">
          <cell r="A286" t="str">
            <v>agricola</v>
          </cell>
          <cell r="B286" t="str">
            <v>rabano</v>
          </cell>
          <cell r="C286" t="str">
            <v>rábano</v>
          </cell>
        </row>
        <row r="287">
          <cell r="A287" t="str">
            <v>agricola</v>
          </cell>
          <cell r="B287" t="str">
            <v>rambutan</v>
          </cell>
          <cell r="C287" t="str">
            <v>rambután</v>
          </cell>
        </row>
        <row r="288">
          <cell r="A288" t="str">
            <v>agricola</v>
          </cell>
          <cell r="B288" t="str">
            <v>remolacha</v>
          </cell>
          <cell r="C288" t="str">
            <v>remolacha</v>
          </cell>
        </row>
        <row r="289">
          <cell r="A289" t="str">
            <v>agricola</v>
          </cell>
          <cell r="B289" t="str">
            <v>repollo</v>
          </cell>
          <cell r="C289" t="str">
            <v>repollo</v>
          </cell>
        </row>
        <row r="290">
          <cell r="A290" t="str">
            <v>agricola</v>
          </cell>
          <cell r="B290" t="str">
            <v>romero</v>
          </cell>
          <cell r="C290" t="str">
            <v>romero</v>
          </cell>
        </row>
        <row r="291">
          <cell r="A291" t="str">
            <v>agricola</v>
          </cell>
          <cell r="B291" t="str">
            <v>ruda</v>
          </cell>
          <cell r="C291" t="str">
            <v>ruda</v>
          </cell>
        </row>
        <row r="292">
          <cell r="A292" t="str">
            <v>agricola</v>
          </cell>
          <cell r="B292" t="str">
            <v>ruscus</v>
          </cell>
          <cell r="C292" t="str">
            <v>ruscus</v>
          </cell>
        </row>
        <row r="293">
          <cell r="A293" t="str">
            <v>agricola</v>
          </cell>
          <cell r="B293" t="str">
            <v>sabila</v>
          </cell>
          <cell r="C293" t="str">
            <v>sábila</v>
          </cell>
        </row>
        <row r="294">
          <cell r="A294" t="str">
            <v>agricola</v>
          </cell>
          <cell r="B294" t="str">
            <v>sacha_inchi</v>
          </cell>
          <cell r="C294" t="str">
            <v>sacha inchi</v>
          </cell>
        </row>
        <row r="295">
          <cell r="A295" t="str">
            <v>agricola</v>
          </cell>
          <cell r="B295" t="str">
            <v>sorgo</v>
          </cell>
          <cell r="C295" t="str">
            <v>sorgo</v>
          </cell>
        </row>
        <row r="296">
          <cell r="A296" t="str">
            <v>agricola</v>
          </cell>
          <cell r="B296" t="str">
            <v>soya</v>
          </cell>
          <cell r="C296" t="str">
            <v>soya</v>
          </cell>
        </row>
        <row r="297">
          <cell r="A297" t="str">
            <v>agricola</v>
          </cell>
          <cell r="B297" t="str">
            <v>tabaco</v>
          </cell>
          <cell r="C297" t="str">
            <v>tabaco</v>
          </cell>
        </row>
        <row r="298">
          <cell r="A298" t="str">
            <v>agricola</v>
          </cell>
          <cell r="B298" t="str">
            <v>tamarindo</v>
          </cell>
          <cell r="C298" t="str">
            <v>tamarindo</v>
          </cell>
        </row>
        <row r="299">
          <cell r="A299" t="str">
            <v>agricola</v>
          </cell>
          <cell r="B299" t="str">
            <v>te</v>
          </cell>
          <cell r="C299" t="str">
            <v>té</v>
          </cell>
        </row>
        <row r="300">
          <cell r="A300" t="str">
            <v>agricola</v>
          </cell>
          <cell r="B300" t="str">
            <v>tomate</v>
          </cell>
          <cell r="C300" t="str">
            <v>tomate</v>
          </cell>
        </row>
        <row r="301">
          <cell r="A301" t="str">
            <v>agricola</v>
          </cell>
          <cell r="B301" t="str">
            <v>tomate_arbol</v>
          </cell>
          <cell r="C301" t="str">
            <v>tomate de árbol</v>
          </cell>
        </row>
        <row r="302">
          <cell r="A302" t="str">
            <v>agricola</v>
          </cell>
          <cell r="B302" t="str">
            <v>tomate_cherry</v>
          </cell>
          <cell r="C302" t="str">
            <v>tomate cherry</v>
          </cell>
        </row>
        <row r="303">
          <cell r="A303" t="str">
            <v>agricola</v>
          </cell>
          <cell r="B303" t="str">
            <v>tomate_invernadero</v>
          </cell>
          <cell r="C303" t="str">
            <v>tomate de invernadero</v>
          </cell>
        </row>
        <row r="304">
          <cell r="A304" t="str">
            <v>agricola</v>
          </cell>
          <cell r="B304" t="str">
            <v>tomate_mesa</v>
          </cell>
          <cell r="C304" t="str">
            <v>tomate de mesa</v>
          </cell>
        </row>
        <row r="305">
          <cell r="A305" t="str">
            <v>agricola</v>
          </cell>
          <cell r="B305" t="str">
            <v>tomillo</v>
          </cell>
          <cell r="C305" t="str">
            <v>tomillo</v>
          </cell>
        </row>
        <row r="306">
          <cell r="A306" t="str">
            <v>agricola</v>
          </cell>
          <cell r="B306" t="str">
            <v>toronja</v>
          </cell>
          <cell r="C306" t="str">
            <v>toronja</v>
          </cell>
        </row>
        <row r="307">
          <cell r="A307" t="str">
            <v>agricola</v>
          </cell>
          <cell r="B307" t="str">
            <v>toronjil</v>
          </cell>
          <cell r="C307" t="str">
            <v>toronjil</v>
          </cell>
        </row>
        <row r="308">
          <cell r="A308" t="str">
            <v>agricola</v>
          </cell>
          <cell r="B308" t="str">
            <v>trigo</v>
          </cell>
          <cell r="C308" t="str">
            <v>trigo</v>
          </cell>
        </row>
        <row r="309">
          <cell r="A309" t="str">
            <v>agricola</v>
          </cell>
          <cell r="B309" t="str">
            <v>uchuva</v>
          </cell>
          <cell r="C309" t="str">
            <v>uchuva</v>
          </cell>
        </row>
        <row r="310">
          <cell r="A310" t="str">
            <v>agricola</v>
          </cell>
          <cell r="B310" t="str">
            <v>ulluco</v>
          </cell>
          <cell r="C310" t="str">
            <v>ulluco</v>
          </cell>
        </row>
        <row r="311">
          <cell r="A311" t="str">
            <v>agricola</v>
          </cell>
          <cell r="B311" t="str">
            <v>uva</v>
          </cell>
          <cell r="C311" t="str">
            <v>uva</v>
          </cell>
        </row>
        <row r="312">
          <cell r="A312" t="str">
            <v>agricola</v>
          </cell>
          <cell r="B312" t="str">
            <v>uva_caimarona</v>
          </cell>
          <cell r="C312" t="str">
            <v>uva caimarona</v>
          </cell>
        </row>
        <row r="313">
          <cell r="A313" t="str">
            <v>agricola</v>
          </cell>
          <cell r="B313" t="str">
            <v>uva_Isabela</v>
          </cell>
          <cell r="C313" t="str">
            <v>uva Isabela</v>
          </cell>
        </row>
        <row r="314">
          <cell r="A314" t="str">
            <v>agricola</v>
          </cell>
          <cell r="B314" t="str">
            <v>yacon</v>
          </cell>
          <cell r="C314" t="str">
            <v>yacón</v>
          </cell>
        </row>
        <row r="315">
          <cell r="A315" t="str">
            <v>agricola</v>
          </cell>
          <cell r="B315" t="str">
            <v>yuca</v>
          </cell>
          <cell r="C315" t="str">
            <v>yuca</v>
          </cell>
        </row>
        <row r="316">
          <cell r="A316" t="str">
            <v>agricola</v>
          </cell>
          <cell r="B316" t="str">
            <v>yuca_ahuyama</v>
          </cell>
          <cell r="C316" t="str">
            <v>yuca en asocio con ahuyama</v>
          </cell>
        </row>
        <row r="317">
          <cell r="A317" t="str">
            <v>agricola</v>
          </cell>
          <cell r="B317" t="str">
            <v>yuca_industrial</v>
          </cell>
          <cell r="C317" t="str">
            <v>yuca para uso industrial</v>
          </cell>
        </row>
        <row r="318">
          <cell r="A318" t="str">
            <v>agricola</v>
          </cell>
          <cell r="B318" t="str">
            <v>yuca_maiz</v>
          </cell>
          <cell r="C318" t="str">
            <v>yuca en asocio con maíz</v>
          </cell>
        </row>
        <row r="319">
          <cell r="A319" t="str">
            <v>agricola</v>
          </cell>
          <cell r="B319" t="str">
            <v>yuca_maiz_ahuyama</v>
          </cell>
          <cell r="C319" t="str">
            <v>yuca en asocio con maíz y ahuyama</v>
          </cell>
        </row>
        <row r="320">
          <cell r="A320" t="str">
            <v>agricola</v>
          </cell>
          <cell r="B320" t="str">
            <v>yuca_maiz_name</v>
          </cell>
          <cell r="C320" t="str">
            <v>yuca en asocio con maíz y ñame</v>
          </cell>
        </row>
        <row r="321">
          <cell r="A321" t="str">
            <v>agricola</v>
          </cell>
          <cell r="B321" t="str">
            <v>yuca_maiz_name_ahuyama</v>
          </cell>
          <cell r="C321" t="str">
            <v>Yuca en asocio con maíz, ñame y ahuyama</v>
          </cell>
        </row>
        <row r="322">
          <cell r="A322" t="str">
            <v>agricola</v>
          </cell>
          <cell r="B322" t="str">
            <v>yuca_maiz_name_patilla</v>
          </cell>
          <cell r="C322" t="str">
            <v>Yuca en asocio con maíz, ñame y patilla</v>
          </cell>
        </row>
        <row r="323">
          <cell r="A323" t="str">
            <v>agricola</v>
          </cell>
          <cell r="B323" t="str">
            <v>yuca_maiz_patilla</v>
          </cell>
          <cell r="C323" t="str">
            <v>yuca en asocio con maíz y patilla</v>
          </cell>
        </row>
        <row r="324">
          <cell r="A324" t="str">
            <v>agricola</v>
          </cell>
          <cell r="B324" t="str">
            <v>yuca_name</v>
          </cell>
          <cell r="C324" t="str">
            <v>yuca en asocio con ñame</v>
          </cell>
        </row>
        <row r="325">
          <cell r="A325" t="str">
            <v>agricola</v>
          </cell>
          <cell r="B325" t="str">
            <v>yuca_patilla</v>
          </cell>
          <cell r="C325" t="str">
            <v>yuca en asocio con patilla</v>
          </cell>
        </row>
        <row r="326">
          <cell r="A326" t="str">
            <v>agricola</v>
          </cell>
          <cell r="B326" t="str">
            <v>zanahoria</v>
          </cell>
          <cell r="C326" t="str">
            <v>zanahoria</v>
          </cell>
        </row>
        <row r="327">
          <cell r="A327" t="str">
            <v>agricola</v>
          </cell>
          <cell r="B327" t="str">
            <v>zapote</v>
          </cell>
          <cell r="C327" t="str">
            <v>zapote</v>
          </cell>
        </row>
      </sheetData>
      <sheetData sheetId="1"/>
      <sheetData sheetId="2"/>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Juan Manuel Buritica Espitia" id="{C9CFE05B-BA36-4375-B4AC-A8907EB4164A}" userId="juan.buritica@ant.gov.co" providerId="PeoplePicker"/>
  <person displayName="Zaida Alexandra Silva Pecha" id="{501A9C31-17FB-48F1-9C59-E9388E212B94}" userId="S::zaida.silva@ant.gov.co::5cb4d16d-e658-4bb5-9337-721761f8c44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 dT="2025-09-19T00:50:25.74" personId="{501A9C31-17FB-48F1-9C59-E9388E212B94}" id="{843840CC-B9A3-4B39-A1AF-654B98B7AC15}">
    <text>@Juan Manuel Buritica Espitia Juan se debe dejar las lineas resaltadas como en este ejemplo</text>
    <mentions>
      <mention mentionpersonId="{C9CFE05B-BA36-4375-B4AC-A8907EB4164A}" mentionId="{063A2DF3-D82E-421C-8C3E-FBA0D005A4CF}" startIndex="0" length="29"/>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34"/>
  <sheetViews>
    <sheetView tabSelected="1" zoomScale="120" zoomScaleNormal="120" workbookViewId="0">
      <pane ySplit="1" topLeftCell="B96" activePane="bottomLeft" state="frozen"/>
      <selection pane="bottomLeft" activeCell="H205" sqref="H205"/>
    </sheetView>
  </sheetViews>
  <sheetFormatPr defaultColWidth="11.42578125" defaultRowHeight="15"/>
  <cols>
    <col min="1" max="1" width="16.42578125" style="1" customWidth="1"/>
    <col min="2" max="2" width="11.42578125" style="1"/>
    <col min="3" max="3" width="15.42578125" style="1" customWidth="1"/>
    <col min="4" max="4" width="18.140625" style="1" customWidth="1"/>
    <col min="5" max="5" width="18" style="1" customWidth="1"/>
    <col min="6" max="6" width="18.42578125" style="1" customWidth="1"/>
    <col min="7" max="7" width="16.42578125" style="1" customWidth="1"/>
    <col min="8" max="8" width="16.28515625" style="1" customWidth="1"/>
    <col min="9" max="9" width="15.42578125" style="1" customWidth="1"/>
    <col min="10" max="10" width="25" style="1" customWidth="1"/>
    <col min="11" max="11" width="22.28515625" style="1" customWidth="1"/>
    <col min="12" max="12" width="110.42578125" style="1" customWidth="1"/>
    <col min="13" max="16384" width="11.42578125" style="1"/>
  </cols>
  <sheetData>
    <row r="1" spans="1:12" ht="30.75">
      <c r="A1" s="3" t="s">
        <v>0</v>
      </c>
      <c r="B1" s="3"/>
      <c r="C1" s="84" t="s">
        <v>1</v>
      </c>
      <c r="D1" s="86" t="s">
        <v>2</v>
      </c>
      <c r="E1" s="86" t="s">
        <v>3</v>
      </c>
      <c r="F1" s="95" t="s">
        <v>4</v>
      </c>
      <c r="G1" s="84" t="s">
        <v>5</v>
      </c>
      <c r="H1" s="85" t="s">
        <v>6</v>
      </c>
      <c r="I1" s="86" t="s">
        <v>7</v>
      </c>
      <c r="J1" s="85" t="s">
        <v>8</v>
      </c>
      <c r="K1" s="85" t="s">
        <v>9</v>
      </c>
    </row>
    <row r="2" spans="1:12">
      <c r="A2" s="158" t="s">
        <v>10</v>
      </c>
      <c r="B2" s="21" t="s">
        <v>11</v>
      </c>
      <c r="C2" s="21">
        <v>491.91</v>
      </c>
      <c r="D2" s="81">
        <v>491.91</v>
      </c>
      <c r="E2" s="92">
        <v>491.90580599999998</v>
      </c>
      <c r="F2" s="92">
        <v>491.90580799999998</v>
      </c>
      <c r="G2" s="92">
        <v>491.90580652331067</v>
      </c>
      <c r="H2" s="92">
        <v>491.90580688960102</v>
      </c>
      <c r="I2" s="92">
        <v>491.90580431862139</v>
      </c>
      <c r="J2" s="92">
        <v>491.90580716144268</v>
      </c>
      <c r="K2" s="92">
        <v>491.90580740700477</v>
      </c>
    </row>
    <row r="3" spans="1:12">
      <c r="A3" s="159"/>
      <c r="B3" s="21" t="s">
        <v>12</v>
      </c>
      <c r="C3" s="82">
        <v>270.67</v>
      </c>
      <c r="D3" s="83">
        <v>2.35</v>
      </c>
      <c r="E3" s="93">
        <v>491.90580599999998</v>
      </c>
      <c r="F3" s="93">
        <v>0</v>
      </c>
      <c r="G3" s="93">
        <v>0</v>
      </c>
      <c r="H3" s="93">
        <v>0</v>
      </c>
      <c r="I3" s="93">
        <v>231.7646510777937</v>
      </c>
      <c r="J3" s="93">
        <v>244.80055924626089</v>
      </c>
      <c r="K3" s="93">
        <v>260.31045751799212</v>
      </c>
    </row>
    <row r="4" spans="1:12" ht="14.45" customHeight="1">
      <c r="A4" s="159"/>
      <c r="B4" s="21" t="s">
        <v>13</v>
      </c>
      <c r="C4" s="82">
        <v>221.23</v>
      </c>
      <c r="D4" s="83">
        <v>489.56</v>
      </c>
      <c r="E4" s="93">
        <v>0</v>
      </c>
      <c r="F4" s="93">
        <v>491.90580800000004</v>
      </c>
      <c r="G4" s="93">
        <v>491.90580652331067</v>
      </c>
      <c r="H4" s="93">
        <v>491.90580688960102</v>
      </c>
      <c r="I4" s="93">
        <v>260.14115324082769</v>
      </c>
      <c r="J4" s="93">
        <v>247.10524791518171</v>
      </c>
      <c r="K4" s="93">
        <v>231.59534988901271</v>
      </c>
    </row>
    <row r="5" spans="1:12" ht="14.45" customHeight="1">
      <c r="A5" s="160"/>
      <c r="B5" s="22" t="s">
        <v>14</v>
      </c>
      <c r="C5" s="87">
        <v>0.55030000000000001</v>
      </c>
      <c r="D5" s="90">
        <v>4.7999999999999996E-3</v>
      </c>
      <c r="E5" s="98">
        <v>1</v>
      </c>
      <c r="F5" s="90">
        <v>0</v>
      </c>
      <c r="G5" s="135">
        <v>0</v>
      </c>
      <c r="H5" s="136">
        <v>0</v>
      </c>
      <c r="I5" s="98">
        <v>0.47115656908913622</v>
      </c>
      <c r="J5" s="98">
        <v>0.49765738822822592</v>
      </c>
      <c r="K5" s="98">
        <v>0.52918760786780106</v>
      </c>
      <c r="L5" s="6" t="s">
        <v>15</v>
      </c>
    </row>
    <row r="6" spans="1:12">
      <c r="A6" s="161" t="s">
        <v>16</v>
      </c>
      <c r="B6" s="21" t="s">
        <v>11</v>
      </c>
      <c r="C6" s="89">
        <v>390.78</v>
      </c>
      <c r="D6" s="83">
        <v>390.78</v>
      </c>
      <c r="E6" s="93">
        <v>390.77658500000001</v>
      </c>
      <c r="F6" s="93">
        <v>390.77658500000001</v>
      </c>
      <c r="G6" s="93">
        <v>390.77658531705617</v>
      </c>
      <c r="H6" s="93">
        <v>390.77658531705617</v>
      </c>
      <c r="I6" s="93">
        <v>390.77658531705617</v>
      </c>
      <c r="J6" s="93">
        <v>390.77658531705617</v>
      </c>
      <c r="K6" s="93">
        <v>390.77658531705617</v>
      </c>
    </row>
    <row r="7" spans="1:12">
      <c r="A7" s="159"/>
      <c r="B7" s="21" t="s">
        <v>12</v>
      </c>
      <c r="C7" s="82">
        <v>0</v>
      </c>
      <c r="D7" s="83">
        <v>0</v>
      </c>
      <c r="E7" s="93">
        <v>0</v>
      </c>
      <c r="F7" s="93">
        <v>0</v>
      </c>
      <c r="G7" s="93">
        <v>0</v>
      </c>
      <c r="H7" s="93">
        <v>0</v>
      </c>
      <c r="I7" s="93">
        <v>0</v>
      </c>
      <c r="J7" s="93">
        <v>0</v>
      </c>
      <c r="K7" s="93">
        <v>0</v>
      </c>
    </row>
    <row r="8" spans="1:12" ht="14.45" customHeight="1">
      <c r="A8" s="159"/>
      <c r="B8" s="21" t="s">
        <v>13</v>
      </c>
      <c r="C8" s="82">
        <v>390.78</v>
      </c>
      <c r="D8" s="83">
        <v>390.78</v>
      </c>
      <c r="E8" s="93">
        <v>390.77658500000001</v>
      </c>
      <c r="F8" s="93">
        <v>390.77658500000001</v>
      </c>
      <c r="G8" s="93">
        <v>390.77658531705617</v>
      </c>
      <c r="H8" s="93">
        <v>390.77658531705617</v>
      </c>
      <c r="I8" s="93">
        <v>390.77658531705617</v>
      </c>
      <c r="J8" s="93">
        <v>390.77658531705617</v>
      </c>
      <c r="K8" s="93">
        <v>390.77658531705617</v>
      </c>
    </row>
    <row r="9" spans="1:12" ht="14.45" customHeight="1">
      <c r="A9" s="160"/>
      <c r="B9" s="22" t="s">
        <v>14</v>
      </c>
      <c r="C9" s="91">
        <v>0</v>
      </c>
      <c r="D9" s="90">
        <v>0</v>
      </c>
      <c r="E9" s="99">
        <v>0</v>
      </c>
      <c r="F9" s="90">
        <v>0</v>
      </c>
      <c r="G9" s="135">
        <v>0</v>
      </c>
      <c r="H9" s="135">
        <v>0</v>
      </c>
      <c r="I9" s="135">
        <v>0</v>
      </c>
      <c r="J9" s="135">
        <v>0</v>
      </c>
      <c r="K9" s="135">
        <v>0</v>
      </c>
      <c r="L9" s="6" t="s">
        <v>17</v>
      </c>
    </row>
    <row r="10" spans="1:12">
      <c r="A10" s="161" t="s">
        <v>18</v>
      </c>
      <c r="B10" s="21" t="s">
        <v>11</v>
      </c>
      <c r="C10" s="82">
        <v>209.37</v>
      </c>
      <c r="D10" s="83">
        <v>209.37</v>
      </c>
      <c r="E10" s="93">
        <v>209.36597599999999</v>
      </c>
      <c r="F10" s="93">
        <v>209.36597500000002</v>
      </c>
      <c r="G10" s="93">
        <v>209.3659768282316</v>
      </c>
      <c r="H10" s="93">
        <v>209.36597669264859</v>
      </c>
      <c r="I10" s="93">
        <v>209.36597711267851</v>
      </c>
      <c r="J10" s="93">
        <v>209.3659669917279</v>
      </c>
      <c r="K10" s="93">
        <v>209.3659679305336</v>
      </c>
    </row>
    <row r="11" spans="1:12">
      <c r="A11" s="159"/>
      <c r="B11" s="21" t="s">
        <v>12</v>
      </c>
      <c r="C11" s="82">
        <v>114.96</v>
      </c>
      <c r="D11" s="83">
        <v>0</v>
      </c>
      <c r="E11" s="93">
        <v>209.36597599999999</v>
      </c>
      <c r="F11" s="93">
        <v>0.40407500000000596</v>
      </c>
      <c r="G11" s="93">
        <v>0</v>
      </c>
      <c r="H11" s="93">
        <v>0</v>
      </c>
      <c r="I11" s="93">
        <v>15.203533465922501</v>
      </c>
      <c r="J11" s="93">
        <v>13.929798457594959</v>
      </c>
      <c r="K11" s="93">
        <v>119.1728772907625</v>
      </c>
    </row>
    <row r="12" spans="1:12" ht="14.45" customHeight="1">
      <c r="A12" s="159"/>
      <c r="B12" s="21" t="s">
        <v>13</v>
      </c>
      <c r="C12" s="82">
        <v>94.41</v>
      </c>
      <c r="D12" s="83">
        <v>209.37</v>
      </c>
      <c r="E12" s="93">
        <v>0</v>
      </c>
      <c r="F12" s="93">
        <v>208.96190000000001</v>
      </c>
      <c r="G12" s="93">
        <v>209.3659768282316</v>
      </c>
      <c r="H12" s="93">
        <v>209.36597669264859</v>
      </c>
      <c r="I12" s="93">
        <v>194.16244364675589</v>
      </c>
      <c r="J12" s="93">
        <v>195.43616853413289</v>
      </c>
      <c r="K12" s="93">
        <v>90.193090639771128</v>
      </c>
    </row>
    <row r="13" spans="1:12" ht="14.45" customHeight="1">
      <c r="A13" s="160"/>
      <c r="B13" s="22" t="s">
        <v>14</v>
      </c>
      <c r="C13" s="87">
        <v>0.54910000000000003</v>
      </c>
      <c r="D13" s="90">
        <v>0</v>
      </c>
      <c r="E13" s="98">
        <v>1</v>
      </c>
      <c r="F13" s="90">
        <v>1.9299936391288313E-3</v>
      </c>
      <c r="G13" s="135">
        <v>0</v>
      </c>
      <c r="H13" s="135">
        <v>0</v>
      </c>
      <c r="I13" s="135">
        <v>7.2617020566527538E-2</v>
      </c>
      <c r="J13" s="135">
        <v>6.653325111881879E-2</v>
      </c>
      <c r="K13" s="98">
        <v>0.56920844618979982</v>
      </c>
      <c r="L13" s="6" t="s">
        <v>19</v>
      </c>
    </row>
    <row r="14" spans="1:12">
      <c r="A14" s="162" t="s">
        <v>20</v>
      </c>
      <c r="B14" s="21" t="s">
        <v>11</v>
      </c>
      <c r="C14" s="82">
        <v>412.87</v>
      </c>
      <c r="D14" s="83">
        <v>412.87</v>
      </c>
      <c r="E14" s="93">
        <v>412.86560099999997</v>
      </c>
      <c r="F14" s="93">
        <v>412.86560199999997</v>
      </c>
      <c r="G14" s="93">
        <v>412.86560245499561</v>
      </c>
      <c r="H14" s="93">
        <v>412.86560245499561</v>
      </c>
      <c r="I14" s="93">
        <v>412.8656020545082</v>
      </c>
      <c r="J14" s="93">
        <v>412.86560107006909</v>
      </c>
      <c r="K14" s="93">
        <v>412.86560107006909</v>
      </c>
    </row>
    <row r="15" spans="1:12">
      <c r="A15" s="163"/>
      <c r="B15" s="21" t="s">
        <v>12</v>
      </c>
      <c r="C15" s="82">
        <v>0</v>
      </c>
      <c r="D15" s="83">
        <v>0</v>
      </c>
      <c r="E15" s="93">
        <v>0</v>
      </c>
      <c r="F15" s="93">
        <v>0</v>
      </c>
      <c r="G15" s="93">
        <v>0</v>
      </c>
      <c r="H15" s="93">
        <v>0</v>
      </c>
      <c r="I15" s="93">
        <v>0</v>
      </c>
      <c r="J15" s="93">
        <v>0</v>
      </c>
      <c r="K15" s="93">
        <v>0</v>
      </c>
    </row>
    <row r="16" spans="1:12" ht="14.45" customHeight="1">
      <c r="A16" s="163"/>
      <c r="B16" s="21" t="s">
        <v>13</v>
      </c>
      <c r="C16" s="82">
        <v>412.87</v>
      </c>
      <c r="D16" s="83">
        <v>412.87</v>
      </c>
      <c r="E16" s="93">
        <v>412.86560099999997</v>
      </c>
      <c r="F16" s="93">
        <v>412.86560199999997</v>
      </c>
      <c r="G16" s="93">
        <v>412.86560245499561</v>
      </c>
      <c r="H16" s="93">
        <v>412.86560245499561</v>
      </c>
      <c r="I16" s="93">
        <v>412.8656020545082</v>
      </c>
      <c r="J16" s="93">
        <v>412.86560107006909</v>
      </c>
      <c r="K16" s="93">
        <v>412.86560107006909</v>
      </c>
    </row>
    <row r="17" spans="1:12" ht="14.45" customHeight="1">
      <c r="A17" s="164"/>
      <c r="B17" s="22" t="s">
        <v>14</v>
      </c>
      <c r="C17" s="91">
        <v>0</v>
      </c>
      <c r="D17" s="90">
        <v>0</v>
      </c>
      <c r="E17" s="99">
        <v>0</v>
      </c>
      <c r="F17" s="90">
        <v>0</v>
      </c>
      <c r="G17" s="99">
        <v>0</v>
      </c>
      <c r="H17" s="99">
        <v>0</v>
      </c>
      <c r="I17" s="99">
        <v>0</v>
      </c>
      <c r="J17" s="99">
        <v>0</v>
      </c>
      <c r="K17" s="99">
        <v>0</v>
      </c>
    </row>
    <row r="18" spans="1:12">
      <c r="A18" s="165" t="s">
        <v>21</v>
      </c>
      <c r="B18" s="21" t="s">
        <v>11</v>
      </c>
      <c r="C18" s="82">
        <v>129.08000000000001</v>
      </c>
      <c r="D18" s="83">
        <v>129.08000000000001</v>
      </c>
      <c r="E18" s="93">
        <v>129.079894</v>
      </c>
      <c r="F18" s="93">
        <v>129.079894</v>
      </c>
      <c r="G18" s="93">
        <v>129.0798914181602</v>
      </c>
      <c r="H18" s="93">
        <v>129.0798914181602</v>
      </c>
      <c r="I18" s="93">
        <v>129.07989181510419</v>
      </c>
      <c r="J18" s="93">
        <v>129.07989058606489</v>
      </c>
      <c r="K18" s="93">
        <v>129.0798931864671</v>
      </c>
    </row>
    <row r="19" spans="1:12">
      <c r="A19" s="166"/>
      <c r="B19" s="21" t="s">
        <v>12</v>
      </c>
      <c r="C19" s="82">
        <v>57.71</v>
      </c>
      <c r="D19" s="83">
        <v>0</v>
      </c>
      <c r="E19" s="93">
        <v>129.079894</v>
      </c>
      <c r="F19" s="93">
        <v>0</v>
      </c>
      <c r="G19" s="93">
        <v>0</v>
      </c>
      <c r="H19" s="93">
        <v>0</v>
      </c>
      <c r="I19" s="93">
        <v>87.050477295872625</v>
      </c>
      <c r="J19" s="93">
        <v>57.849398559073578</v>
      </c>
      <c r="K19" s="93">
        <v>65.438115168972971</v>
      </c>
    </row>
    <row r="20" spans="1:12" ht="14.45" customHeight="1">
      <c r="A20" s="166"/>
      <c r="B20" s="21" t="s">
        <v>13</v>
      </c>
      <c r="C20" s="82">
        <v>71.37</v>
      </c>
      <c r="D20" s="83">
        <v>129.08000000000001</v>
      </c>
      <c r="E20" s="93">
        <v>0</v>
      </c>
      <c r="F20" s="93">
        <v>129.079894</v>
      </c>
      <c r="G20" s="93">
        <v>129.0798914181602</v>
      </c>
      <c r="H20" s="93">
        <v>129.0798914181602</v>
      </c>
      <c r="I20" s="93">
        <v>42.029414519231572</v>
      </c>
      <c r="J20" s="93">
        <v>71.230492026991328</v>
      </c>
      <c r="K20" s="93">
        <v>63.641778017494119</v>
      </c>
    </row>
    <row r="21" spans="1:12" ht="14.45" customHeight="1">
      <c r="A21" s="167"/>
      <c r="B21" s="22" t="s">
        <v>14</v>
      </c>
      <c r="C21" s="87">
        <v>0.4471</v>
      </c>
      <c r="D21" s="90">
        <v>0</v>
      </c>
      <c r="E21" s="98">
        <v>1</v>
      </c>
      <c r="F21" s="90">
        <v>0</v>
      </c>
      <c r="G21" s="135">
        <v>0</v>
      </c>
      <c r="H21" s="135">
        <v>0</v>
      </c>
      <c r="I21" s="98">
        <v>0.67439223934712411</v>
      </c>
      <c r="J21" s="98">
        <v>0.44816739692308688</v>
      </c>
      <c r="K21" s="98">
        <v>0.50695823767410431</v>
      </c>
      <c r="L21" s="6" t="s">
        <v>15</v>
      </c>
    </row>
    <row r="22" spans="1:12">
      <c r="A22" s="165" t="s">
        <v>22</v>
      </c>
      <c r="B22" s="21" t="s">
        <v>11</v>
      </c>
      <c r="C22" s="82">
        <v>112.18</v>
      </c>
      <c r="D22" s="83">
        <v>112.18</v>
      </c>
      <c r="E22" s="93">
        <v>112.17866599999999</v>
      </c>
      <c r="F22" s="93">
        <v>112.17866600000001</v>
      </c>
      <c r="G22" s="93">
        <v>112.17866688218611</v>
      </c>
      <c r="H22" s="93">
        <v>112.17866680793171</v>
      </c>
      <c r="I22" s="93">
        <v>112.1786679954045</v>
      </c>
      <c r="J22" s="93">
        <v>112.1786707531639</v>
      </c>
      <c r="K22" s="93">
        <v>112.1786688515629</v>
      </c>
    </row>
    <row r="23" spans="1:12">
      <c r="A23" s="166"/>
      <c r="B23" s="21" t="s">
        <v>12</v>
      </c>
      <c r="C23" s="82">
        <v>57.96</v>
      </c>
      <c r="D23" s="83">
        <v>0</v>
      </c>
      <c r="E23" s="93">
        <v>112.17866599999999</v>
      </c>
      <c r="F23" s="93">
        <v>0</v>
      </c>
      <c r="G23" s="93">
        <v>0</v>
      </c>
      <c r="H23" s="93">
        <v>0</v>
      </c>
      <c r="I23" s="93">
        <v>81.145494411863879</v>
      </c>
      <c r="J23" s="93">
        <v>67.034103481143433</v>
      </c>
      <c r="K23" s="93">
        <v>72.953371469868117</v>
      </c>
    </row>
    <row r="24" spans="1:12" ht="14.45" customHeight="1">
      <c r="A24" s="166"/>
      <c r="B24" s="21" t="s">
        <v>13</v>
      </c>
      <c r="C24" s="82">
        <v>54.22</v>
      </c>
      <c r="D24" s="83">
        <v>112.18</v>
      </c>
      <c r="E24" s="93">
        <v>0</v>
      </c>
      <c r="F24" s="93">
        <v>112.17866599999999</v>
      </c>
      <c r="G24" s="93">
        <v>112.17866688218611</v>
      </c>
      <c r="H24" s="93">
        <v>112.17866680793171</v>
      </c>
      <c r="I24" s="93">
        <v>31.03317358354057</v>
      </c>
      <c r="J24" s="93">
        <v>45.144567272020517</v>
      </c>
      <c r="K24" s="93">
        <v>39.225297381694787</v>
      </c>
    </row>
    <row r="25" spans="1:12" ht="14.45" customHeight="1">
      <c r="A25" s="167"/>
      <c r="B25" s="23" t="s">
        <v>14</v>
      </c>
      <c r="C25" s="87">
        <v>0.51670000000000005</v>
      </c>
      <c r="D25" s="90">
        <v>0</v>
      </c>
      <c r="E25" s="98">
        <v>1</v>
      </c>
      <c r="F25" s="90">
        <v>0</v>
      </c>
      <c r="G25" s="135">
        <v>0</v>
      </c>
      <c r="H25" s="135">
        <v>0</v>
      </c>
      <c r="I25" s="98">
        <v>0.7233594039036737</v>
      </c>
      <c r="J25" s="98">
        <v>0.59756550002846931</v>
      </c>
      <c r="K25" s="98">
        <v>0.65033194115007287</v>
      </c>
      <c r="L25" s="6" t="s">
        <v>15</v>
      </c>
    </row>
    <row r="26" spans="1:12">
      <c r="A26" s="165" t="s">
        <v>23</v>
      </c>
      <c r="B26" s="21" t="s">
        <v>11</v>
      </c>
      <c r="C26" s="82">
        <v>4126.57</v>
      </c>
      <c r="D26" s="83">
        <v>4126.57</v>
      </c>
      <c r="E26" s="93">
        <v>4126.5685240000003</v>
      </c>
      <c r="F26" s="93">
        <v>4126.5685189999995</v>
      </c>
      <c r="G26" s="93">
        <v>4126.5685195266778</v>
      </c>
      <c r="H26" s="93">
        <v>4126.5685196035629</v>
      </c>
      <c r="I26" s="93">
        <v>4126.5685226488877</v>
      </c>
      <c r="J26" s="93">
        <v>4126.5685219046618</v>
      </c>
      <c r="K26" s="93">
        <v>4126.5685218781991</v>
      </c>
    </row>
    <row r="27" spans="1:12">
      <c r="A27" s="166"/>
      <c r="B27" s="21" t="s">
        <v>12</v>
      </c>
      <c r="C27" s="82">
        <v>37.880000000000003</v>
      </c>
      <c r="D27" s="83">
        <v>60.05</v>
      </c>
      <c r="E27" s="93">
        <v>131.09138900000016</v>
      </c>
      <c r="F27" s="93">
        <v>0.65536599999995815</v>
      </c>
      <c r="G27" s="93">
        <v>1.8871485831894599E-2</v>
      </c>
      <c r="H27" s="93">
        <v>19.716335909089509</v>
      </c>
      <c r="I27" s="93">
        <v>66.345049614502713</v>
      </c>
      <c r="J27" s="93">
        <v>77.021232473070611</v>
      </c>
      <c r="K27" s="93">
        <v>75.251527653262741</v>
      </c>
    </row>
    <row r="28" spans="1:12" ht="14.45" customHeight="1">
      <c r="A28" s="166"/>
      <c r="B28" s="21" t="s">
        <v>13</v>
      </c>
      <c r="C28" s="82">
        <v>4088.69</v>
      </c>
      <c r="D28" s="83">
        <v>4066.52</v>
      </c>
      <c r="E28" s="93">
        <v>3995.4771350000001</v>
      </c>
      <c r="F28" s="93">
        <v>4125.9131529999995</v>
      </c>
      <c r="G28" s="93">
        <v>4126.5496480408456</v>
      </c>
      <c r="H28" s="93">
        <v>4106.8521836944738</v>
      </c>
      <c r="I28" s="93">
        <v>4060.2234730343848</v>
      </c>
      <c r="J28" s="93">
        <v>4049.5472894315908</v>
      </c>
      <c r="K28" s="93">
        <v>4051.316994224936</v>
      </c>
    </row>
    <row r="29" spans="1:12" ht="14.45" customHeight="1">
      <c r="A29" s="167"/>
      <c r="B29" s="22" t="s">
        <v>14</v>
      </c>
      <c r="C29" s="91">
        <v>9.1999999999999998E-3</v>
      </c>
      <c r="D29" s="90">
        <v>1.46E-2</v>
      </c>
      <c r="E29" s="99">
        <v>3.1767651073180178E-2</v>
      </c>
      <c r="F29" s="90">
        <v>1.5881621666584479E-4</v>
      </c>
      <c r="G29" s="99">
        <v>4.5731667225676356E-6</v>
      </c>
      <c r="H29" s="99">
        <v>4.7779010127726286E-3</v>
      </c>
      <c r="I29" s="99">
        <v>1.6077534942256361E-2</v>
      </c>
      <c r="J29" s="99">
        <v>1.8664716716619709E-2</v>
      </c>
      <c r="K29" s="99">
        <v>1.8235860438108549E-2</v>
      </c>
      <c r="L29" s="6" t="s">
        <v>17</v>
      </c>
    </row>
    <row r="30" spans="1:12">
      <c r="A30" s="165" t="s">
        <v>24</v>
      </c>
      <c r="B30" s="21" t="s">
        <v>11</v>
      </c>
      <c r="C30" s="82">
        <v>26.89</v>
      </c>
      <c r="D30" s="83">
        <v>26.89</v>
      </c>
      <c r="E30" s="93">
        <v>26.892132</v>
      </c>
      <c r="F30" s="93">
        <v>26.892133000000001</v>
      </c>
      <c r="G30" s="93">
        <v>26.892131921802559</v>
      </c>
      <c r="H30" s="93">
        <v>26.892131921802552</v>
      </c>
      <c r="I30" s="93">
        <v>26.892132735835379</v>
      </c>
      <c r="J30" s="93">
        <v>26.89213188133207</v>
      </c>
      <c r="K30" s="93">
        <v>26.892131151336521</v>
      </c>
    </row>
    <row r="31" spans="1:12">
      <c r="A31" s="166"/>
      <c r="B31" s="21" t="s">
        <v>12</v>
      </c>
      <c r="C31" s="82">
        <v>13.97</v>
      </c>
      <c r="D31" s="83">
        <v>0.83</v>
      </c>
      <c r="E31" s="93">
        <v>26.892132</v>
      </c>
      <c r="F31" s="93">
        <v>7.8814000000001272E-2</v>
      </c>
      <c r="G31" s="93">
        <v>0.83322989442707363</v>
      </c>
      <c r="H31" s="93">
        <v>0</v>
      </c>
      <c r="I31" s="93">
        <v>19.476760235284971</v>
      </c>
      <c r="J31" s="93">
        <v>18.088585989788591</v>
      </c>
      <c r="K31" s="93">
        <v>17.135667417559389</v>
      </c>
    </row>
    <row r="32" spans="1:12" ht="14.45" customHeight="1">
      <c r="A32" s="166"/>
      <c r="B32" s="21" t="s">
        <v>13</v>
      </c>
      <c r="C32" s="82">
        <v>12.92</v>
      </c>
      <c r="D32" s="83">
        <v>26.06</v>
      </c>
      <c r="E32" s="93">
        <v>0</v>
      </c>
      <c r="F32" s="93">
        <v>26.813319</v>
      </c>
      <c r="G32" s="93">
        <v>26.058902027375481</v>
      </c>
      <c r="H32" s="93">
        <v>26.892131921802552</v>
      </c>
      <c r="I32" s="93">
        <v>7.4153725005503999</v>
      </c>
      <c r="J32" s="93">
        <v>8.8035458915434859</v>
      </c>
      <c r="K32" s="93">
        <v>9.7564637337771281</v>
      </c>
    </row>
    <row r="33" spans="1:12" ht="14.45" customHeight="1">
      <c r="A33" s="167"/>
      <c r="B33" s="22" t="s">
        <v>14</v>
      </c>
      <c r="C33" s="87">
        <v>0.51970000000000005</v>
      </c>
      <c r="D33" s="90">
        <v>3.1E-2</v>
      </c>
      <c r="E33" s="98">
        <v>1</v>
      </c>
      <c r="F33" s="90">
        <v>2.9307455827323652E-3</v>
      </c>
      <c r="G33" s="135">
        <v>3.0984151678638019E-2</v>
      </c>
      <c r="H33" s="135">
        <v>0</v>
      </c>
      <c r="I33" s="98">
        <v>0.72425494945334057</v>
      </c>
      <c r="J33" s="98">
        <v>0.67263488330374011</v>
      </c>
      <c r="K33" s="98">
        <v>0.6372000538420608</v>
      </c>
      <c r="L33" s="6" t="s">
        <v>15</v>
      </c>
    </row>
    <row r="34" spans="1:12">
      <c r="A34" s="168" t="s">
        <v>25</v>
      </c>
      <c r="B34" s="21" t="s">
        <v>11</v>
      </c>
      <c r="C34" s="82">
        <v>179.56</v>
      </c>
      <c r="D34" s="83">
        <v>179.56</v>
      </c>
      <c r="E34" s="93">
        <v>179.558514</v>
      </c>
      <c r="F34" s="93">
        <v>179.558514</v>
      </c>
      <c r="G34" s="93">
        <v>179.55851398226679</v>
      </c>
      <c r="H34" s="93">
        <v>179.55851398226679</v>
      </c>
      <c r="I34" s="93">
        <v>179.55851398226679</v>
      </c>
      <c r="J34" s="93">
        <v>179.55851398226679</v>
      </c>
      <c r="K34" s="93">
        <v>179.55851398226679</v>
      </c>
    </row>
    <row r="35" spans="1:12">
      <c r="A35" s="169"/>
      <c r="B35" s="21" t="s">
        <v>12</v>
      </c>
      <c r="C35" s="82">
        <v>0</v>
      </c>
      <c r="D35" s="83">
        <v>0</v>
      </c>
      <c r="E35" s="93">
        <v>0</v>
      </c>
      <c r="F35" s="93">
        <v>0</v>
      </c>
      <c r="G35" s="93">
        <v>0</v>
      </c>
      <c r="H35" s="93">
        <v>0</v>
      </c>
      <c r="I35" s="93">
        <v>0</v>
      </c>
      <c r="J35" s="93">
        <v>0</v>
      </c>
      <c r="K35" s="93">
        <v>0</v>
      </c>
    </row>
    <row r="36" spans="1:12" ht="14.45" customHeight="1">
      <c r="A36" s="169"/>
      <c r="B36" s="21" t="s">
        <v>13</v>
      </c>
      <c r="C36" s="82">
        <v>179.56</v>
      </c>
      <c r="D36" s="83">
        <v>179.56</v>
      </c>
      <c r="E36" s="93">
        <v>179.558514</v>
      </c>
      <c r="F36" s="93">
        <v>179.558514</v>
      </c>
      <c r="G36" s="93">
        <v>179.55851398226679</v>
      </c>
      <c r="H36" s="93">
        <v>179.55851398226679</v>
      </c>
      <c r="I36" s="93">
        <v>179.55851398226679</v>
      </c>
      <c r="J36" s="93">
        <v>179.55851398226679</v>
      </c>
      <c r="K36" s="93">
        <v>179.55851398226679</v>
      </c>
    </row>
    <row r="37" spans="1:12" ht="14.45" customHeight="1">
      <c r="A37" s="170"/>
      <c r="B37" s="22" t="s">
        <v>14</v>
      </c>
      <c r="C37" s="91">
        <v>0</v>
      </c>
      <c r="D37" s="90">
        <v>0</v>
      </c>
      <c r="E37" s="99">
        <v>0</v>
      </c>
      <c r="F37" s="90">
        <v>0</v>
      </c>
      <c r="G37" s="99">
        <v>0</v>
      </c>
      <c r="H37" s="99">
        <v>0</v>
      </c>
      <c r="I37" s="99">
        <v>0</v>
      </c>
      <c r="J37" s="99">
        <v>0</v>
      </c>
      <c r="K37" s="99">
        <v>0</v>
      </c>
    </row>
    <row r="38" spans="1:12">
      <c r="A38" s="168" t="s">
        <v>26</v>
      </c>
      <c r="B38" s="21" t="s">
        <v>11</v>
      </c>
      <c r="C38" s="82">
        <v>1191.28</v>
      </c>
      <c r="D38" s="83">
        <v>1191.28</v>
      </c>
      <c r="E38" s="93">
        <v>1191.2789929999999</v>
      </c>
      <c r="F38" s="93">
        <v>1191.2789910000001</v>
      </c>
      <c r="G38" s="93">
        <v>1191.2789910728991</v>
      </c>
      <c r="H38" s="93">
        <v>1191.278991057656</v>
      </c>
      <c r="I38" s="93">
        <v>1191.278997569646</v>
      </c>
      <c r="J38" s="93">
        <v>1191.2789928579541</v>
      </c>
      <c r="K38" s="93">
        <v>1191.2789890368811</v>
      </c>
    </row>
    <row r="39" spans="1:12">
      <c r="A39" s="169"/>
      <c r="B39" s="21" t="s">
        <v>12</v>
      </c>
      <c r="C39" s="82">
        <v>1055.8699999999999</v>
      </c>
      <c r="D39" s="83">
        <v>2.4300000000000002</v>
      </c>
      <c r="E39" s="93">
        <v>989.88057499999991</v>
      </c>
      <c r="F39" s="93">
        <v>4.5723160000002281</v>
      </c>
      <c r="G39" s="93">
        <v>1.087865793119615</v>
      </c>
      <c r="H39" s="93">
        <v>26.73460278389226</v>
      </c>
      <c r="I39" s="93">
        <v>891.30511680714358</v>
      </c>
      <c r="J39" s="93">
        <v>1023.37362551705</v>
      </c>
      <c r="K39" s="93">
        <v>1095.921254417399</v>
      </c>
    </row>
    <row r="40" spans="1:12" ht="14.45" customHeight="1">
      <c r="A40" s="169"/>
      <c r="B40" s="21" t="s">
        <v>13</v>
      </c>
      <c r="C40" s="82">
        <v>135.41</v>
      </c>
      <c r="D40" s="83">
        <v>1188.8499999999999</v>
      </c>
      <c r="E40" s="93">
        <v>201.39841799999999</v>
      </c>
      <c r="F40" s="93">
        <v>1186.7066749999999</v>
      </c>
      <c r="G40" s="93">
        <v>1190.191125279779</v>
      </c>
      <c r="H40" s="93">
        <v>1164.5443882737641</v>
      </c>
      <c r="I40" s="93">
        <v>299.97388076250257</v>
      </c>
      <c r="J40" s="93">
        <v>167.90536734090369</v>
      </c>
      <c r="K40" s="93">
        <v>95.3577346194825</v>
      </c>
    </row>
    <row r="41" spans="1:12" ht="14.45" customHeight="1">
      <c r="A41" s="170"/>
      <c r="B41" s="22" t="s">
        <v>14</v>
      </c>
      <c r="C41" s="87">
        <v>0.88629999999999998</v>
      </c>
      <c r="D41" s="90">
        <v>2E-3</v>
      </c>
      <c r="E41" s="98">
        <v>0.83093933563554412</v>
      </c>
      <c r="F41" s="90">
        <v>3.838157169347938E-3</v>
      </c>
      <c r="G41" s="135">
        <v>9.1319145327985066E-4</v>
      </c>
      <c r="H41" s="135">
        <v>2.2441932565398809E-2</v>
      </c>
      <c r="I41" s="98">
        <v>0.74819174905753749</v>
      </c>
      <c r="J41" s="98">
        <v>0.85905453856943437</v>
      </c>
      <c r="K41" s="98">
        <v>0.91995348235212582</v>
      </c>
      <c r="L41" s="6" t="s">
        <v>15</v>
      </c>
    </row>
    <row r="42" spans="1:12">
      <c r="A42" s="152" t="s">
        <v>27</v>
      </c>
      <c r="B42" s="21" t="s">
        <v>11</v>
      </c>
      <c r="C42" s="82">
        <v>155.18</v>
      </c>
      <c r="D42" s="83">
        <v>155.18</v>
      </c>
      <c r="E42" s="93">
        <v>155.18298100000001</v>
      </c>
      <c r="F42" s="93">
        <v>155.18298100000001</v>
      </c>
      <c r="G42" s="93">
        <v>155.18298042148879</v>
      </c>
      <c r="H42" s="93">
        <v>155.18298071350151</v>
      </c>
      <c r="I42" s="93">
        <v>155.18297849448061</v>
      </c>
      <c r="J42" s="93">
        <v>155.182978327092</v>
      </c>
      <c r="K42" s="93">
        <v>155.18298041903969</v>
      </c>
    </row>
    <row r="43" spans="1:12">
      <c r="A43" s="153"/>
      <c r="B43" s="21" t="s">
        <v>12</v>
      </c>
      <c r="C43" s="82">
        <v>28.91</v>
      </c>
      <c r="D43" s="83">
        <v>3.07</v>
      </c>
      <c r="E43" s="93">
        <v>155.18298100000001</v>
      </c>
      <c r="F43" s="93">
        <v>1.3192200000000014</v>
      </c>
      <c r="G43" s="93">
        <v>0</v>
      </c>
      <c r="H43" s="93">
        <v>0.4768853696933204</v>
      </c>
      <c r="I43" s="93">
        <v>31.409622257164539</v>
      </c>
      <c r="J43" s="93">
        <v>58.021990081216252</v>
      </c>
      <c r="K43" s="93">
        <v>50.69707043382828</v>
      </c>
    </row>
    <row r="44" spans="1:12" ht="14.45" customHeight="1">
      <c r="A44" s="153"/>
      <c r="B44" s="21" t="s">
        <v>13</v>
      </c>
      <c r="C44" s="82">
        <v>126.27</v>
      </c>
      <c r="D44" s="83">
        <v>152.11000000000001</v>
      </c>
      <c r="E44" s="93">
        <v>0</v>
      </c>
      <c r="F44" s="93">
        <v>153.86376100000001</v>
      </c>
      <c r="G44" s="93">
        <v>155.18298042148879</v>
      </c>
      <c r="H44" s="93">
        <v>154.70609534380819</v>
      </c>
      <c r="I44" s="93">
        <v>123.77335623731609</v>
      </c>
      <c r="J44" s="93">
        <v>97.160988245875771</v>
      </c>
      <c r="K44" s="132">
        <v>104.48590998521141</v>
      </c>
    </row>
    <row r="45" spans="1:12" ht="14.45" customHeight="1">
      <c r="A45" s="154"/>
      <c r="B45" s="22" t="s">
        <v>14</v>
      </c>
      <c r="C45" s="91">
        <v>0.18629999999999999</v>
      </c>
      <c r="D45" s="90">
        <v>1.9800000000000002E-2</v>
      </c>
      <c r="E45" s="98">
        <v>1</v>
      </c>
      <c r="F45" s="90">
        <v>8.5010610796296109E-3</v>
      </c>
      <c r="G45" s="135">
        <v>0</v>
      </c>
      <c r="H45" s="135">
        <v>3.0730520028723072E-3</v>
      </c>
      <c r="I45" s="135">
        <v>0.20240378527263339</v>
      </c>
      <c r="J45" s="133">
        <v>0.37389403597421927</v>
      </c>
      <c r="K45" s="134">
        <v>0.32669220746328809</v>
      </c>
      <c r="L45" s="6" t="s">
        <v>28</v>
      </c>
    </row>
    <row r="46" spans="1:12">
      <c r="A46" s="152" t="s">
        <v>29</v>
      </c>
      <c r="B46" s="21" t="s">
        <v>11</v>
      </c>
      <c r="C46" s="82">
        <v>50.68</v>
      </c>
      <c r="D46" s="83">
        <v>50.68</v>
      </c>
      <c r="E46" s="93">
        <v>50.682344999999998</v>
      </c>
      <c r="F46" s="93">
        <v>50.682347</v>
      </c>
      <c r="G46" s="93">
        <v>50.682344814250861</v>
      </c>
      <c r="H46" s="93">
        <v>50.682344074271583</v>
      </c>
      <c r="I46" s="93">
        <v>50.682345102310911</v>
      </c>
      <c r="J46" s="93">
        <v>50.682345389546072</v>
      </c>
      <c r="K46" s="93">
        <v>50.682344314738131</v>
      </c>
    </row>
    <row r="47" spans="1:12">
      <c r="A47" s="153"/>
      <c r="B47" s="21" t="s">
        <v>12</v>
      </c>
      <c r="C47" s="82">
        <v>33.9</v>
      </c>
      <c r="D47" s="83">
        <v>0</v>
      </c>
      <c r="E47" s="93">
        <v>50.317219000000001</v>
      </c>
      <c r="F47" s="93">
        <v>0.96630799999999795</v>
      </c>
      <c r="G47" s="93">
        <v>1.521253578417249</v>
      </c>
      <c r="H47" s="93">
        <v>0.42721237507401322</v>
      </c>
      <c r="I47" s="93">
        <v>36.870511611085703</v>
      </c>
      <c r="J47" s="93">
        <v>33.233716297701058</v>
      </c>
      <c r="K47" s="93">
        <v>32.471097217067317</v>
      </c>
    </row>
    <row r="48" spans="1:12" ht="14.45" customHeight="1">
      <c r="A48" s="153"/>
      <c r="B48" s="21" t="s">
        <v>13</v>
      </c>
      <c r="C48" s="82">
        <v>16.79</v>
      </c>
      <c r="D48" s="83">
        <v>50.68</v>
      </c>
      <c r="E48" s="93">
        <v>0.36512600000000001</v>
      </c>
      <c r="F48" s="93">
        <v>49.716039000000002</v>
      </c>
      <c r="G48" s="93">
        <v>49.161091235833609</v>
      </c>
      <c r="H48" s="93">
        <v>50.255131699197563</v>
      </c>
      <c r="I48" s="93">
        <v>13.811833491225221</v>
      </c>
      <c r="J48" s="93">
        <v>17.44862909184501</v>
      </c>
      <c r="K48" s="93">
        <v>18.2112470976708</v>
      </c>
    </row>
    <row r="49" spans="1:12" ht="14.45" customHeight="1">
      <c r="A49" s="154"/>
      <c r="B49" s="22" t="s">
        <v>14</v>
      </c>
      <c r="C49" s="87">
        <v>0.66879999999999995</v>
      </c>
      <c r="D49" s="90">
        <v>0</v>
      </c>
      <c r="E49" s="98">
        <v>0.99279579506433657</v>
      </c>
      <c r="F49" s="90">
        <v>1.9065967880295638E-2</v>
      </c>
      <c r="G49" s="135">
        <v>3.0015453783612291E-2</v>
      </c>
      <c r="H49" s="135">
        <v>8.4292150033148053E-3</v>
      </c>
      <c r="I49" s="98">
        <v>0.72748235182599219</v>
      </c>
      <c r="J49" s="98">
        <v>0.65572569781973755</v>
      </c>
      <c r="K49" s="98">
        <v>0.64067867530793987</v>
      </c>
      <c r="L49" s="6" t="s">
        <v>15</v>
      </c>
    </row>
    <row r="50" spans="1:12">
      <c r="A50" s="152" t="s">
        <v>30</v>
      </c>
      <c r="B50" s="21" t="s">
        <v>11</v>
      </c>
      <c r="C50" s="82">
        <v>48.58</v>
      </c>
      <c r="D50" s="83">
        <v>48.58</v>
      </c>
      <c r="E50" s="93">
        <v>48.584139</v>
      </c>
      <c r="F50" s="93">
        <v>48.584139</v>
      </c>
      <c r="G50" s="93">
        <v>48.58413926126704</v>
      </c>
      <c r="H50" s="93">
        <v>48.584139111789518</v>
      </c>
      <c r="I50" s="93">
        <v>48.584139668639438</v>
      </c>
      <c r="J50" s="93">
        <v>48.584139073258427</v>
      </c>
      <c r="K50" s="93">
        <v>48.584138148331867</v>
      </c>
    </row>
    <row r="51" spans="1:12">
      <c r="A51" s="153"/>
      <c r="B51" s="21" t="s">
        <v>12</v>
      </c>
      <c r="C51" s="82">
        <v>19.27</v>
      </c>
      <c r="D51" s="83">
        <v>48.58</v>
      </c>
      <c r="E51" s="93">
        <v>48.323804000000003</v>
      </c>
      <c r="F51" s="93">
        <v>48.584139</v>
      </c>
      <c r="G51" s="93">
        <v>48.123353028525607</v>
      </c>
      <c r="H51" s="93">
        <v>0</v>
      </c>
      <c r="I51" s="93">
        <v>35.961153742708127</v>
      </c>
      <c r="J51" s="93">
        <v>2.107351978784044E-4</v>
      </c>
      <c r="K51" s="93">
        <v>2.8309022891608349E-2</v>
      </c>
    </row>
    <row r="52" spans="1:12" ht="14.45" customHeight="1">
      <c r="A52" s="153"/>
      <c r="B52" s="21" t="s">
        <v>13</v>
      </c>
      <c r="C52" s="82">
        <v>29.31</v>
      </c>
      <c r="D52" s="83">
        <v>0</v>
      </c>
      <c r="E52" s="93">
        <v>0.26033499999999998</v>
      </c>
      <c r="F52" s="93">
        <v>0</v>
      </c>
      <c r="G52" s="93">
        <v>0.46078623274143499</v>
      </c>
      <c r="H52" s="93">
        <v>48.584139111789518</v>
      </c>
      <c r="I52" s="93">
        <v>12.62298592593131</v>
      </c>
      <c r="J52" s="93">
        <v>48.583928338060559</v>
      </c>
      <c r="K52" s="93">
        <v>48.555829125440269</v>
      </c>
    </row>
    <row r="53" spans="1:12" ht="14.45" customHeight="1">
      <c r="A53" s="154"/>
      <c r="B53" s="22" t="s">
        <v>14</v>
      </c>
      <c r="C53" s="87">
        <v>0.3967</v>
      </c>
      <c r="D53" s="88">
        <v>1</v>
      </c>
      <c r="E53" s="98">
        <v>0.99464156398860959</v>
      </c>
      <c r="F53" s="88">
        <v>1</v>
      </c>
      <c r="G53" s="98">
        <v>0.99051570657116095</v>
      </c>
      <c r="H53" s="135">
        <v>0</v>
      </c>
      <c r="I53" s="98">
        <v>0.740182989510066</v>
      </c>
      <c r="J53" s="135">
        <v>4.337530764117147E-6</v>
      </c>
      <c r="K53" s="135">
        <v>5.8268035557568763E-4</v>
      </c>
      <c r="L53" s="6" t="s">
        <v>31</v>
      </c>
    </row>
    <row r="54" spans="1:12">
      <c r="A54" s="152" t="s">
        <v>32</v>
      </c>
      <c r="B54" s="21" t="s">
        <v>11</v>
      </c>
      <c r="C54" s="82">
        <v>120.85</v>
      </c>
      <c r="D54" s="83">
        <v>120.85</v>
      </c>
      <c r="E54" s="93">
        <v>120.85215499999998</v>
      </c>
      <c r="F54" s="93">
        <v>120.85215600000002</v>
      </c>
      <c r="G54" s="93">
        <v>120.8521551455345</v>
      </c>
      <c r="H54" s="93">
        <v>120.8521548032296</v>
      </c>
      <c r="I54" s="93">
        <v>120.8521540817529</v>
      </c>
      <c r="J54" s="93">
        <v>120.8521540933971</v>
      </c>
      <c r="K54" s="93">
        <v>120.85215444078661</v>
      </c>
    </row>
    <row r="55" spans="1:12">
      <c r="A55" s="153"/>
      <c r="B55" s="21" t="s">
        <v>12</v>
      </c>
      <c r="C55" s="82">
        <v>41.23</v>
      </c>
      <c r="D55" s="83">
        <v>0</v>
      </c>
      <c r="E55" s="93">
        <v>85.274853999999976</v>
      </c>
      <c r="F55" s="93">
        <v>91.774483000000032</v>
      </c>
      <c r="G55" s="93">
        <v>13.876890277458701</v>
      </c>
      <c r="H55" s="93">
        <v>0</v>
      </c>
      <c r="I55" s="93">
        <v>41.555083909924853</v>
      </c>
      <c r="J55" s="93">
        <v>74.90513670789025</v>
      </c>
      <c r="K55" s="93">
        <v>77.198898769496367</v>
      </c>
    </row>
    <row r="56" spans="1:12" ht="14.45" customHeight="1">
      <c r="A56" s="153"/>
      <c r="B56" s="21" t="s">
        <v>13</v>
      </c>
      <c r="C56" s="82">
        <v>79.62</v>
      </c>
      <c r="D56" s="83">
        <v>120.85</v>
      </c>
      <c r="E56" s="93">
        <v>35.577300999999999</v>
      </c>
      <c r="F56" s="93">
        <v>29.077672999999997</v>
      </c>
      <c r="G56" s="93">
        <v>106.9752648680758</v>
      </c>
      <c r="H56" s="93">
        <v>120.8521548032296</v>
      </c>
      <c r="I56" s="93">
        <v>79.297070171828011</v>
      </c>
      <c r="J56" s="93">
        <v>45.947017385506811</v>
      </c>
      <c r="K56" s="93">
        <v>43.653255671290218</v>
      </c>
    </row>
    <row r="57" spans="1:12" ht="14.45" customHeight="1">
      <c r="A57" s="154"/>
      <c r="B57" s="22" t="s">
        <v>14</v>
      </c>
      <c r="C57" s="87">
        <v>0.3412</v>
      </c>
      <c r="D57" s="90">
        <v>0</v>
      </c>
      <c r="E57" s="98">
        <v>0.70561301947822108</v>
      </c>
      <c r="F57" s="88">
        <v>0.75939466897057273</v>
      </c>
      <c r="G57" s="135">
        <v>0.1148253439150312</v>
      </c>
      <c r="H57" s="135">
        <v>0</v>
      </c>
      <c r="I57" s="98">
        <v>0.34385058525158002</v>
      </c>
      <c r="J57" s="98">
        <v>0.61980803958200037</v>
      </c>
      <c r="K57" s="98">
        <v>0.63878793991480876</v>
      </c>
      <c r="L57" s="6" t="s">
        <v>15</v>
      </c>
    </row>
    <row r="58" spans="1:12">
      <c r="A58" s="155" t="s">
        <v>33</v>
      </c>
      <c r="B58" s="21" t="s">
        <v>11</v>
      </c>
      <c r="C58" s="82">
        <v>1265.1099999999999</v>
      </c>
      <c r="D58" s="83">
        <v>1265.1099999999999</v>
      </c>
      <c r="E58" s="94">
        <v>1265.1069100000002</v>
      </c>
      <c r="F58" s="93">
        <v>1265.10691</v>
      </c>
      <c r="G58" s="94">
        <v>1265.1069112447119</v>
      </c>
      <c r="H58" s="94">
        <v>1265.106911432845</v>
      </c>
      <c r="I58" s="94">
        <v>1265.106915731295</v>
      </c>
      <c r="J58" s="94">
        <v>1265.1069121759981</v>
      </c>
      <c r="K58" s="94">
        <v>1265.1069141011569</v>
      </c>
    </row>
    <row r="59" spans="1:12">
      <c r="A59" s="156"/>
      <c r="B59" s="21" t="s">
        <v>12</v>
      </c>
      <c r="C59" s="82">
        <v>1020.08</v>
      </c>
      <c r="D59" s="83">
        <v>17</v>
      </c>
      <c r="E59" s="93">
        <v>942.29145900000026</v>
      </c>
      <c r="F59" s="93">
        <v>23.170302999999876</v>
      </c>
      <c r="G59" s="93">
        <v>1.0715414250948541</v>
      </c>
      <c r="H59" s="93">
        <v>1.349702777315215</v>
      </c>
      <c r="I59" s="93">
        <v>955.2245982947685</v>
      </c>
      <c r="J59" s="93">
        <v>1100.5049700224381</v>
      </c>
      <c r="K59" s="93">
        <v>1094.227471373948</v>
      </c>
    </row>
    <row r="60" spans="1:12" ht="14.45" customHeight="1">
      <c r="A60" s="156"/>
      <c r="B60" s="21" t="s">
        <v>13</v>
      </c>
      <c r="C60" s="82">
        <v>245.03</v>
      </c>
      <c r="D60" s="83">
        <v>1248.1099999999999</v>
      </c>
      <c r="E60" s="93">
        <v>322.815451</v>
      </c>
      <c r="F60" s="93">
        <v>1241.9366070000001</v>
      </c>
      <c r="G60" s="93">
        <v>1264.035369819617</v>
      </c>
      <c r="H60" s="93">
        <v>1263.7572086555299</v>
      </c>
      <c r="I60" s="93">
        <v>309.88231743652688</v>
      </c>
      <c r="J60" s="93">
        <v>164.60194215355969</v>
      </c>
      <c r="K60" s="93">
        <v>170.87944272720901</v>
      </c>
    </row>
    <row r="61" spans="1:12" ht="14.45" customHeight="1">
      <c r="A61" s="157"/>
      <c r="B61" s="22" t="s">
        <v>14</v>
      </c>
      <c r="C61" s="87">
        <v>0.80630000000000002</v>
      </c>
      <c r="D61" s="90">
        <v>1.34E-2</v>
      </c>
      <c r="E61" s="98">
        <v>0.74483148542758348</v>
      </c>
      <c r="F61" s="90">
        <v>1.8314897197107143E-2</v>
      </c>
      <c r="G61" s="118">
        <v>8.4699673645809658E-4</v>
      </c>
      <c r="H61" s="119">
        <v>1.066868550885203E-3</v>
      </c>
      <c r="I61" s="98">
        <v>0.75505444355475726</v>
      </c>
      <c r="J61" s="98">
        <v>0.86989088386969393</v>
      </c>
      <c r="K61" s="98">
        <v>0.86492885239773043</v>
      </c>
      <c r="L61" s="6" t="s">
        <v>15</v>
      </c>
    </row>
    <row r="62" spans="1:12">
      <c r="A62" s="155" t="s">
        <v>34</v>
      </c>
      <c r="B62" s="21" t="s">
        <v>11</v>
      </c>
      <c r="C62" s="82">
        <v>250.53</v>
      </c>
      <c r="D62" s="83">
        <v>250.53</v>
      </c>
      <c r="E62" s="93">
        <v>250.52773000000002</v>
      </c>
      <c r="F62" s="93">
        <v>250.52772599999997</v>
      </c>
      <c r="G62" s="93">
        <v>250.52772668185949</v>
      </c>
      <c r="H62" s="93">
        <v>250.5277258936635</v>
      </c>
      <c r="I62" s="93">
        <v>250.52772725764851</v>
      </c>
      <c r="J62" s="93">
        <v>250.5277292715063</v>
      </c>
      <c r="K62" s="93">
        <v>250.52772902516691</v>
      </c>
    </row>
    <row r="63" spans="1:12">
      <c r="A63" s="156"/>
      <c r="B63" s="21" t="s">
        <v>12</v>
      </c>
      <c r="C63" s="82">
        <v>177.46</v>
      </c>
      <c r="D63" s="83">
        <v>6.05</v>
      </c>
      <c r="E63" s="93">
        <v>139.12639200000001</v>
      </c>
      <c r="F63" s="93">
        <v>11.475203999999991</v>
      </c>
      <c r="G63" s="93">
        <v>15.36065926259594</v>
      </c>
      <c r="H63" s="93">
        <v>0.3869157387885398</v>
      </c>
      <c r="I63" s="93">
        <v>215.94979051908561</v>
      </c>
      <c r="J63" s="93">
        <v>220.0965145621374</v>
      </c>
      <c r="K63" s="93">
        <v>221.54610123438911</v>
      </c>
    </row>
    <row r="64" spans="1:12" ht="14.45" customHeight="1">
      <c r="A64" s="156"/>
      <c r="B64" s="21" t="s">
        <v>13</v>
      </c>
      <c r="C64" s="82">
        <v>73.069999999999993</v>
      </c>
      <c r="D64" s="83">
        <v>244.48</v>
      </c>
      <c r="E64" s="93">
        <v>111.401338</v>
      </c>
      <c r="F64" s="93">
        <v>239.05252199999998</v>
      </c>
      <c r="G64" s="93">
        <v>235.1670674192635</v>
      </c>
      <c r="H64" s="93">
        <v>250.14081015487491</v>
      </c>
      <c r="I64" s="93">
        <v>34.57793673856289</v>
      </c>
      <c r="J64" s="93">
        <v>30.43121470936892</v>
      </c>
      <c r="K64" s="93">
        <v>28.98162779077775</v>
      </c>
    </row>
    <row r="65" spans="1:12" ht="14.45" customHeight="1">
      <c r="A65" s="157"/>
      <c r="B65" s="22" t="s">
        <v>14</v>
      </c>
      <c r="C65" s="87">
        <v>0.70830000000000004</v>
      </c>
      <c r="D65" s="90">
        <v>2.41E-2</v>
      </c>
      <c r="E65" s="98">
        <v>0.5553333038222954</v>
      </c>
      <c r="F65" s="90">
        <v>4.5804127883234735E-2</v>
      </c>
      <c r="G65" s="135">
        <v>6.1313210581686067E-2</v>
      </c>
      <c r="H65" s="135">
        <v>1.5444028696159811E-3</v>
      </c>
      <c r="I65" s="98">
        <v>0.86197960155124009</v>
      </c>
      <c r="J65" s="98">
        <v>0.8785315509869589</v>
      </c>
      <c r="K65" s="98">
        <v>0.88431768449924197</v>
      </c>
      <c r="L65" s="6" t="s">
        <v>15</v>
      </c>
    </row>
    <row r="66" spans="1:12">
      <c r="A66" s="155" t="s">
        <v>35</v>
      </c>
      <c r="B66" s="21" t="s">
        <v>11</v>
      </c>
      <c r="C66" s="82">
        <v>6.93</v>
      </c>
      <c r="D66" s="83">
        <v>6.93</v>
      </c>
      <c r="E66" s="93">
        <v>6.9252969999999996</v>
      </c>
      <c r="F66" s="93">
        <v>6.9252959999999995</v>
      </c>
      <c r="G66" s="93">
        <v>6.9252972513582298</v>
      </c>
      <c r="H66" s="93">
        <v>6.9252972513582307</v>
      </c>
      <c r="I66" s="93">
        <v>6.9252976503882948</v>
      </c>
      <c r="J66" s="93">
        <v>6.925297807510427</v>
      </c>
      <c r="K66" s="93">
        <v>6.925297676620259</v>
      </c>
    </row>
    <row r="67" spans="1:12">
      <c r="A67" s="156"/>
      <c r="B67" s="21" t="s">
        <v>12</v>
      </c>
      <c r="C67" s="82">
        <v>0.18</v>
      </c>
      <c r="D67" s="83">
        <v>6.24</v>
      </c>
      <c r="E67" s="93">
        <v>6.3448249999999993</v>
      </c>
      <c r="F67" s="93">
        <v>6.2417909999999992</v>
      </c>
      <c r="G67" s="93">
        <v>0</v>
      </c>
      <c r="H67" s="93">
        <v>0</v>
      </c>
      <c r="I67" s="93">
        <v>0.13836299185377041</v>
      </c>
      <c r="J67" s="93">
        <v>5.6539622023791827E-2</v>
      </c>
      <c r="K67" s="93">
        <v>0</v>
      </c>
    </row>
    <row r="68" spans="1:12" ht="14.45" customHeight="1">
      <c r="A68" s="156"/>
      <c r="B68" s="21" t="s">
        <v>13</v>
      </c>
      <c r="C68" s="82">
        <v>6.75</v>
      </c>
      <c r="D68" s="83">
        <v>0.68</v>
      </c>
      <c r="E68" s="93">
        <v>0.5804720000000001</v>
      </c>
      <c r="F68" s="93">
        <v>0.68350500000000003</v>
      </c>
      <c r="G68" s="93">
        <v>6.9252972513582298</v>
      </c>
      <c r="H68" s="93">
        <v>6.9252972513582307</v>
      </c>
      <c r="I68" s="93">
        <v>6.7869346585345243</v>
      </c>
      <c r="J68" s="93">
        <v>6.8687581854866364</v>
      </c>
      <c r="K68" s="93">
        <v>6.925297676620259</v>
      </c>
    </row>
    <row r="69" spans="1:12" ht="41.25" customHeight="1">
      <c r="A69" s="157"/>
      <c r="B69" s="22" t="s">
        <v>14</v>
      </c>
      <c r="C69" s="91">
        <v>2.5899999999999999E-2</v>
      </c>
      <c r="D69" s="88">
        <v>0.90129999999999999</v>
      </c>
      <c r="E69" s="98">
        <v>0.91618092335967682</v>
      </c>
      <c r="F69" s="88">
        <v>0.90130313563492448</v>
      </c>
      <c r="G69" s="135">
        <v>0</v>
      </c>
      <c r="H69" s="135">
        <v>0</v>
      </c>
      <c r="I69" s="135">
        <v>1.9979356677328169E-2</v>
      </c>
      <c r="J69" s="135">
        <v>8.1642152576420733E-3</v>
      </c>
      <c r="K69" s="135">
        <v>0</v>
      </c>
      <c r="L69" s="6" t="s">
        <v>36</v>
      </c>
    </row>
    <row r="70" spans="1:12">
      <c r="A70" s="155" t="s">
        <v>37</v>
      </c>
      <c r="B70" s="21" t="s">
        <v>11</v>
      </c>
      <c r="C70" s="82">
        <v>133.33000000000001</v>
      </c>
      <c r="D70" s="83">
        <v>133.33000000000001</v>
      </c>
      <c r="E70" s="93">
        <v>133.33361300000001</v>
      </c>
      <c r="F70" s="93">
        <v>133.33361200000002</v>
      </c>
      <c r="G70" s="93">
        <v>133.33361186487591</v>
      </c>
      <c r="H70" s="93">
        <v>133.3336123389324</v>
      </c>
      <c r="I70" s="93">
        <v>133.33361167058109</v>
      </c>
      <c r="J70" s="93">
        <v>133.3336114784974</v>
      </c>
      <c r="K70" s="93">
        <v>133.33361284836499</v>
      </c>
    </row>
    <row r="71" spans="1:12">
      <c r="A71" s="156"/>
      <c r="B71" s="21" t="s">
        <v>12</v>
      </c>
      <c r="C71" s="82">
        <v>98.7</v>
      </c>
      <c r="D71" s="83">
        <v>116.05</v>
      </c>
      <c r="E71" s="93">
        <v>129.789985</v>
      </c>
      <c r="F71" s="93">
        <v>128.478677</v>
      </c>
      <c r="G71" s="93">
        <v>126.0573033636696</v>
      </c>
      <c r="H71" s="93">
        <v>0.22230473206903381</v>
      </c>
      <c r="I71" s="93">
        <v>98.016947982934767</v>
      </c>
      <c r="J71" s="93">
        <v>0.29277674849487068</v>
      </c>
      <c r="K71" s="93">
        <v>57.92092000734467</v>
      </c>
    </row>
    <row r="72" spans="1:12" ht="14.45" customHeight="1">
      <c r="A72" s="156"/>
      <c r="B72" s="21" t="s">
        <v>13</v>
      </c>
      <c r="C72" s="82">
        <v>34.630000000000003</v>
      </c>
      <c r="D72" s="83">
        <v>17.28</v>
      </c>
      <c r="E72" s="93">
        <v>3.543628</v>
      </c>
      <c r="F72" s="93">
        <v>4.8549350000000002</v>
      </c>
      <c r="G72" s="93">
        <v>7.2763085012063442</v>
      </c>
      <c r="H72" s="93">
        <v>133.11130760686339</v>
      </c>
      <c r="I72" s="93">
        <v>35.316663687646347</v>
      </c>
      <c r="J72" s="93">
        <v>133.04083473000259</v>
      </c>
      <c r="K72" s="93">
        <v>75.412692841020345</v>
      </c>
    </row>
    <row r="73" spans="1:12" ht="14.45" customHeight="1">
      <c r="A73" s="157"/>
      <c r="B73" s="22" t="s">
        <v>14</v>
      </c>
      <c r="C73" s="87">
        <v>0.74029999999999996</v>
      </c>
      <c r="D73" s="88">
        <v>0.87039999999999995</v>
      </c>
      <c r="E73" s="98">
        <v>0.97342284574558091</v>
      </c>
      <c r="F73" s="88">
        <v>0.96358806360094695</v>
      </c>
      <c r="G73" s="98">
        <v>0.94542780024154482</v>
      </c>
      <c r="H73" s="135">
        <v>1.6672820016601501E-3</v>
      </c>
      <c r="I73" s="98">
        <v>0.73512557527579026</v>
      </c>
      <c r="J73" s="135">
        <v>2.1958210330340179E-3</v>
      </c>
      <c r="K73" s="98">
        <v>0.43440598938255592</v>
      </c>
      <c r="L73" s="6" t="s">
        <v>38</v>
      </c>
    </row>
    <row r="74" spans="1:12">
      <c r="A74" s="149" t="s">
        <v>39</v>
      </c>
      <c r="B74" s="21" t="s">
        <v>11</v>
      </c>
      <c r="C74" s="82">
        <v>4.55</v>
      </c>
      <c r="D74" s="83">
        <v>4.55</v>
      </c>
      <c r="E74" s="93">
        <v>4.5503939999999998</v>
      </c>
      <c r="F74" s="93">
        <v>4.5503939999999998</v>
      </c>
      <c r="G74" s="93">
        <v>4.5503930681518536</v>
      </c>
      <c r="H74" s="93">
        <v>4.550392567340154</v>
      </c>
      <c r="I74" s="93">
        <v>4.5503941040147442</v>
      </c>
      <c r="J74" s="93">
        <v>4.550393854388231</v>
      </c>
      <c r="K74" s="93">
        <v>4.5503938245704614</v>
      </c>
    </row>
    <row r="75" spans="1:12">
      <c r="A75" s="150"/>
      <c r="B75" s="21" t="s">
        <v>12</v>
      </c>
      <c r="C75" s="82">
        <v>0</v>
      </c>
      <c r="D75" s="83">
        <v>0</v>
      </c>
      <c r="E75" s="93">
        <v>4.2566329999999999</v>
      </c>
      <c r="F75" s="93">
        <v>3.1704699999999999</v>
      </c>
      <c r="G75" s="93">
        <v>0</v>
      </c>
      <c r="H75" s="93">
        <v>3.159103161924663</v>
      </c>
      <c r="I75" s="93">
        <v>0.57825396874875568</v>
      </c>
      <c r="J75" s="93">
        <v>0</v>
      </c>
      <c r="K75" s="93">
        <v>0.31626297422204508</v>
      </c>
    </row>
    <row r="76" spans="1:12" ht="14.45" customHeight="1">
      <c r="A76" s="150"/>
      <c r="B76" s="21" t="s">
        <v>13</v>
      </c>
      <c r="C76" s="82">
        <v>4.55</v>
      </c>
      <c r="D76" s="83">
        <v>4.55</v>
      </c>
      <c r="E76" s="93">
        <v>0.29376099999999999</v>
      </c>
      <c r="F76" s="93">
        <v>1.3799239999999999</v>
      </c>
      <c r="G76" s="93">
        <v>4.5503930681518536</v>
      </c>
      <c r="H76" s="93">
        <v>1.391289405415491</v>
      </c>
      <c r="I76" s="93">
        <v>3.9721401352659891</v>
      </c>
      <c r="J76" s="93">
        <v>4.550393854388231</v>
      </c>
      <c r="K76" s="93">
        <v>4.2341308503484161</v>
      </c>
    </row>
    <row r="77" spans="1:12" ht="14.45" customHeight="1">
      <c r="A77" s="151"/>
      <c r="B77" s="22" t="s">
        <v>14</v>
      </c>
      <c r="C77" s="91">
        <v>0</v>
      </c>
      <c r="D77" s="90">
        <v>0</v>
      </c>
      <c r="E77" s="98">
        <v>0.93544273309080495</v>
      </c>
      <c r="F77" s="88">
        <v>0.69674625977442828</v>
      </c>
      <c r="G77" s="135">
        <v>0</v>
      </c>
      <c r="H77" s="119">
        <v>0.69424848849277565</v>
      </c>
      <c r="I77" s="119">
        <v>0.12707777733769721</v>
      </c>
      <c r="J77" s="119">
        <v>0</v>
      </c>
      <c r="K77" s="119">
        <v>6.9502330219055067E-2</v>
      </c>
      <c r="L77" s="6" t="s">
        <v>40</v>
      </c>
    </row>
    <row r="78" spans="1:12">
      <c r="A78" s="149" t="s">
        <v>41</v>
      </c>
      <c r="B78" s="21" t="s">
        <v>11</v>
      </c>
      <c r="C78" s="82">
        <v>33.119999999999997</v>
      </c>
      <c r="D78" s="83">
        <v>33.119999999999997</v>
      </c>
      <c r="E78" s="93">
        <v>33.121098999999994</v>
      </c>
      <c r="F78" s="93">
        <v>33.121100000000006</v>
      </c>
      <c r="G78" s="93">
        <v>33.121100439596709</v>
      </c>
      <c r="H78" s="93">
        <v>33.12110201032538</v>
      </c>
      <c r="I78" s="93">
        <v>33.121098131494733</v>
      </c>
      <c r="J78" s="93">
        <v>33.121091854284082</v>
      </c>
      <c r="K78" s="93">
        <v>33.12109257267101</v>
      </c>
    </row>
    <row r="79" spans="1:12">
      <c r="A79" s="150"/>
      <c r="B79" s="21" t="s">
        <v>12</v>
      </c>
      <c r="C79" s="82">
        <v>0</v>
      </c>
      <c r="D79" s="83">
        <v>0</v>
      </c>
      <c r="E79" s="93">
        <v>33.121098999999994</v>
      </c>
      <c r="F79" s="93">
        <v>18.017359000000006</v>
      </c>
      <c r="G79" s="93">
        <v>1.882303990591266</v>
      </c>
      <c r="H79" s="93">
        <v>20.93646937812532</v>
      </c>
      <c r="I79" s="93">
        <v>27.367592858418259</v>
      </c>
      <c r="J79" s="93">
        <v>27.01275949109311</v>
      </c>
      <c r="K79" s="93">
        <v>27.670951472163271</v>
      </c>
    </row>
    <row r="80" spans="1:12" ht="14.45" customHeight="1">
      <c r="A80" s="150"/>
      <c r="B80" s="21" t="s">
        <v>13</v>
      </c>
      <c r="C80" s="82">
        <v>33.119999999999997</v>
      </c>
      <c r="D80" s="83">
        <v>33.119999999999997</v>
      </c>
      <c r="E80" s="93">
        <v>0</v>
      </c>
      <c r="F80" s="93">
        <v>15.103741000000001</v>
      </c>
      <c r="G80" s="93">
        <v>31.238796449005449</v>
      </c>
      <c r="H80" s="93">
        <v>12.18463263220006</v>
      </c>
      <c r="I80" s="93">
        <v>5.7535052730764651</v>
      </c>
      <c r="J80" s="93">
        <v>6.1083323631909723</v>
      </c>
      <c r="K80" s="93">
        <v>5.4501411005077376</v>
      </c>
    </row>
    <row r="81" spans="1:12" ht="14.45" customHeight="1">
      <c r="A81" s="151"/>
      <c r="B81" s="22" t="s">
        <v>14</v>
      </c>
      <c r="C81" s="91">
        <v>0</v>
      </c>
      <c r="D81" s="90">
        <v>0</v>
      </c>
      <c r="E81" s="98">
        <v>1</v>
      </c>
      <c r="F81" s="88">
        <v>0.54398431815368464</v>
      </c>
      <c r="G81" s="135">
        <v>5.6830961701409742E-2</v>
      </c>
      <c r="H81" s="119">
        <v>0.63211874325915995</v>
      </c>
      <c r="I81" s="98">
        <v>0.82628881294230161</v>
      </c>
      <c r="J81" s="98">
        <v>0.81557575486748679</v>
      </c>
      <c r="K81" s="98">
        <v>0.83544802791304129</v>
      </c>
      <c r="L81" s="6" t="s">
        <v>40</v>
      </c>
    </row>
    <row r="82" spans="1:12">
      <c r="A82" s="149" t="s">
        <v>42</v>
      </c>
      <c r="B82" s="21" t="s">
        <v>11</v>
      </c>
      <c r="C82" s="82">
        <v>571.09</v>
      </c>
      <c r="D82" s="83">
        <v>571.09</v>
      </c>
      <c r="E82" s="93">
        <v>571.09140000000014</v>
      </c>
      <c r="F82" s="93">
        <v>571.0914019999999</v>
      </c>
      <c r="G82" s="93">
        <v>571.09139889887103</v>
      </c>
      <c r="H82" s="93">
        <v>571.09139991339669</v>
      </c>
      <c r="I82" s="93">
        <v>571.09139921379995</v>
      </c>
      <c r="J82" s="93">
        <v>571.09139905312054</v>
      </c>
      <c r="K82" s="93">
        <v>571.09139883793341</v>
      </c>
    </row>
    <row r="83" spans="1:12">
      <c r="A83" s="150"/>
      <c r="B83" s="21" t="s">
        <v>12</v>
      </c>
      <c r="C83" s="82">
        <v>280.74</v>
      </c>
      <c r="D83" s="83">
        <v>261.24</v>
      </c>
      <c r="E83" s="93">
        <v>346.52893400000016</v>
      </c>
      <c r="F83" s="93">
        <v>412.2204089999999</v>
      </c>
      <c r="G83" s="93">
        <v>6.4706906893831357</v>
      </c>
      <c r="H83" s="93">
        <v>0</v>
      </c>
      <c r="I83" s="93">
        <v>320.69525600634768</v>
      </c>
      <c r="J83" s="93">
        <v>292.88392685221839</v>
      </c>
      <c r="K83" s="93">
        <v>0</v>
      </c>
    </row>
    <row r="84" spans="1:12" ht="14.45" customHeight="1">
      <c r="A84" s="150"/>
      <c r="B84" s="21" t="s">
        <v>13</v>
      </c>
      <c r="C84" s="82">
        <v>290.35000000000002</v>
      </c>
      <c r="D84" s="83">
        <v>309.86</v>
      </c>
      <c r="E84" s="93">
        <v>224.562466</v>
      </c>
      <c r="F84" s="93">
        <v>158.870993</v>
      </c>
      <c r="G84" s="93">
        <v>564.62070820948793</v>
      </c>
      <c r="H84" s="93">
        <v>571.09139991339669</v>
      </c>
      <c r="I84" s="93">
        <v>250.39614320745221</v>
      </c>
      <c r="J84" s="93">
        <v>278.20747220090209</v>
      </c>
      <c r="K84" s="93">
        <v>571.09139883793341</v>
      </c>
    </row>
    <row r="85" spans="1:12" ht="14.45" customHeight="1">
      <c r="A85" s="151"/>
      <c r="B85" s="22" t="s">
        <v>14</v>
      </c>
      <c r="C85" s="87">
        <v>0.49159999999999998</v>
      </c>
      <c r="D85" s="88">
        <v>0.45739999999999997</v>
      </c>
      <c r="E85" s="98">
        <v>0.60678366720283317</v>
      </c>
      <c r="F85" s="88">
        <v>0.72181161816895989</v>
      </c>
      <c r="G85" s="135">
        <v>1.133039422736774E-2</v>
      </c>
      <c r="H85" s="119">
        <v>0</v>
      </c>
      <c r="I85" s="98">
        <v>0.56154804020483728</v>
      </c>
      <c r="J85" s="98">
        <v>0.51284947967667704</v>
      </c>
      <c r="K85" s="119">
        <v>0</v>
      </c>
      <c r="L85" s="6" t="s">
        <v>40</v>
      </c>
    </row>
    <row r="86" spans="1:12">
      <c r="A86" s="149" t="s">
        <v>43</v>
      </c>
      <c r="B86" s="21" t="s">
        <v>11</v>
      </c>
      <c r="C86" s="82">
        <v>450.53</v>
      </c>
      <c r="D86" s="83">
        <v>450.53</v>
      </c>
      <c r="E86" s="93">
        <v>450.52938499999999</v>
      </c>
      <c r="F86" s="93">
        <v>450.52938499999999</v>
      </c>
      <c r="G86" s="93">
        <v>450.52938497993858</v>
      </c>
      <c r="H86" s="93">
        <v>450.529384944642</v>
      </c>
      <c r="I86" s="93">
        <v>450.52938629070292</v>
      </c>
      <c r="J86" s="93">
        <v>450.52938782907307</v>
      </c>
      <c r="K86" s="93">
        <v>450.52938714550521</v>
      </c>
    </row>
    <row r="87" spans="1:12">
      <c r="A87" s="150"/>
      <c r="B87" s="21" t="s">
        <v>12</v>
      </c>
      <c r="C87" s="82">
        <v>247.36</v>
      </c>
      <c r="D87" s="83">
        <v>341.04</v>
      </c>
      <c r="E87" s="93">
        <v>429.99354199999999</v>
      </c>
      <c r="F87" s="93">
        <v>341.03774599999997</v>
      </c>
      <c r="G87" s="93">
        <v>15.169990462593439</v>
      </c>
      <c r="H87" s="93">
        <v>0</v>
      </c>
      <c r="I87" s="93">
        <v>381.44219251296659</v>
      </c>
      <c r="J87" s="93">
        <v>261.28122680715569</v>
      </c>
      <c r="K87" s="93">
        <v>0</v>
      </c>
    </row>
    <row r="88" spans="1:12" ht="14.45" customHeight="1">
      <c r="A88" s="150"/>
      <c r="B88" s="21" t="s">
        <v>13</v>
      </c>
      <c r="C88" s="82">
        <v>203.17</v>
      </c>
      <c r="D88" s="83">
        <v>109.49</v>
      </c>
      <c r="E88" s="93">
        <v>20.535843</v>
      </c>
      <c r="F88" s="93">
        <v>109.49163900000001</v>
      </c>
      <c r="G88" s="93">
        <v>435.35939451734521</v>
      </c>
      <c r="H88" s="93">
        <v>450.529384944642</v>
      </c>
      <c r="I88" s="93">
        <v>69.087193777736317</v>
      </c>
      <c r="J88" s="93">
        <v>189.24816102191741</v>
      </c>
      <c r="K88" s="93">
        <v>450.52938714550521</v>
      </c>
    </row>
    <row r="89" spans="1:12" ht="14.45" customHeight="1">
      <c r="A89" s="151"/>
      <c r="B89" s="22" t="s">
        <v>14</v>
      </c>
      <c r="C89" s="87">
        <v>0.54900000000000004</v>
      </c>
      <c r="D89" s="88">
        <v>0.75700000000000001</v>
      </c>
      <c r="E89" s="98">
        <v>0.95441841601519506</v>
      </c>
      <c r="F89" s="88">
        <v>0.7569711485078825</v>
      </c>
      <c r="G89" s="135">
        <v>3.3671478417038082E-2</v>
      </c>
      <c r="H89" s="135">
        <v>0</v>
      </c>
      <c r="I89" s="98">
        <v>0.84665330191545374</v>
      </c>
      <c r="J89" s="98">
        <v>0.5799426937855684</v>
      </c>
      <c r="K89" s="135">
        <v>0</v>
      </c>
      <c r="L89" s="6" t="s">
        <v>44</v>
      </c>
    </row>
    <row r="90" spans="1:12">
      <c r="A90" s="149" t="s">
        <v>45</v>
      </c>
      <c r="B90" s="21" t="s">
        <v>11</v>
      </c>
      <c r="C90" s="82">
        <v>304.86</v>
      </c>
      <c r="D90" s="83">
        <v>304.86</v>
      </c>
      <c r="E90" s="93">
        <v>304.86008900000002</v>
      </c>
      <c r="F90" s="93">
        <v>304.86008799999996</v>
      </c>
      <c r="G90" s="93">
        <v>304.86008812502121</v>
      </c>
      <c r="H90" s="93">
        <v>304.86008824986851</v>
      </c>
      <c r="I90" s="93">
        <v>304.86008869378293</v>
      </c>
      <c r="J90" s="93">
        <v>304.86008926093831</v>
      </c>
      <c r="K90" s="93">
        <v>304.86008812533152</v>
      </c>
    </row>
    <row r="91" spans="1:12">
      <c r="A91" s="150"/>
      <c r="B91" s="21" t="s">
        <v>12</v>
      </c>
      <c r="C91" s="82">
        <v>240.48</v>
      </c>
      <c r="D91" s="83">
        <v>256.47000000000003</v>
      </c>
      <c r="E91" s="93">
        <v>281.95390600000002</v>
      </c>
      <c r="F91" s="93">
        <v>295.61653599999994</v>
      </c>
      <c r="G91" s="93">
        <v>278.1986277233807</v>
      </c>
      <c r="H91" s="93">
        <v>62.597979306001761</v>
      </c>
      <c r="I91" s="93">
        <v>216.77991115339631</v>
      </c>
      <c r="J91" s="93">
        <v>0.86212722052828428</v>
      </c>
      <c r="K91" s="93">
        <v>79.949299799532938</v>
      </c>
    </row>
    <row r="92" spans="1:12" ht="14.45" customHeight="1">
      <c r="A92" s="150"/>
      <c r="B92" s="21" t="s">
        <v>13</v>
      </c>
      <c r="C92" s="82">
        <v>64.38</v>
      </c>
      <c r="D92" s="83">
        <v>48.39</v>
      </c>
      <c r="E92" s="93">
        <v>22.906182999999999</v>
      </c>
      <c r="F92" s="93">
        <v>9.2435519999999993</v>
      </c>
      <c r="G92" s="93">
        <v>26.661460401640511</v>
      </c>
      <c r="H92" s="93">
        <v>242.26210894386671</v>
      </c>
      <c r="I92" s="93">
        <v>88.080177540386671</v>
      </c>
      <c r="J92" s="93">
        <v>303.99796204041002</v>
      </c>
      <c r="K92" s="93">
        <v>224.91078832579859</v>
      </c>
    </row>
    <row r="93" spans="1:12" ht="26.25" customHeight="1">
      <c r="A93" s="151"/>
      <c r="B93" s="22" t="s">
        <v>14</v>
      </c>
      <c r="C93" s="87">
        <v>0.78879999999999995</v>
      </c>
      <c r="D93" s="88">
        <v>0.84130000000000005</v>
      </c>
      <c r="E93" s="98">
        <v>0.92486329360088848</v>
      </c>
      <c r="F93" s="88">
        <v>0.96967936321005055</v>
      </c>
      <c r="G93" s="98">
        <v>0.91254525784068263</v>
      </c>
      <c r="H93" s="135">
        <v>0.2053334684292796</v>
      </c>
      <c r="I93" s="98">
        <v>0.71107999765473107</v>
      </c>
      <c r="J93" s="135">
        <v>2.8279438696561078E-3</v>
      </c>
      <c r="K93" s="98">
        <v>0.26224915268890447</v>
      </c>
      <c r="L93" s="6" t="s">
        <v>46</v>
      </c>
    </row>
    <row r="94" spans="1:12">
      <c r="A94" s="149" t="s">
        <v>47</v>
      </c>
      <c r="B94" s="21" t="s">
        <v>11</v>
      </c>
      <c r="C94" s="82">
        <v>477.96</v>
      </c>
      <c r="D94" s="83">
        <v>477.96</v>
      </c>
      <c r="E94" s="93">
        <v>477.96112399999998</v>
      </c>
      <c r="F94" s="93">
        <v>477.96112199999999</v>
      </c>
      <c r="G94" s="93">
        <v>477.96111804645221</v>
      </c>
      <c r="H94" s="93">
        <v>477.96112165381902</v>
      </c>
      <c r="I94" s="93">
        <v>477.96111952744468</v>
      </c>
      <c r="J94" s="93">
        <v>477.96112131078451</v>
      </c>
      <c r="K94" s="93">
        <v>477.96112147312249</v>
      </c>
    </row>
    <row r="95" spans="1:12">
      <c r="A95" s="150"/>
      <c r="B95" s="21" t="s">
        <v>12</v>
      </c>
      <c r="C95" s="82">
        <v>428.72</v>
      </c>
      <c r="D95" s="83">
        <v>158.53</v>
      </c>
      <c r="E95" s="93">
        <v>453.18944699999997</v>
      </c>
      <c r="F95" s="93">
        <v>475.63355799999999</v>
      </c>
      <c r="G95" s="93">
        <v>344.45910142469148</v>
      </c>
      <c r="H95" s="93">
        <v>0</v>
      </c>
      <c r="I95" s="93">
        <v>441.80598720920437</v>
      </c>
      <c r="J95" s="93">
        <v>6.0920078305465761</v>
      </c>
      <c r="K95" s="93">
        <v>0</v>
      </c>
    </row>
    <row r="96" spans="1:12" ht="14.45" customHeight="1">
      <c r="A96" s="150"/>
      <c r="B96" s="21" t="s">
        <v>13</v>
      </c>
      <c r="C96" s="82">
        <v>49.24</v>
      </c>
      <c r="D96" s="83">
        <v>319.43</v>
      </c>
      <c r="E96" s="93">
        <v>24.771677</v>
      </c>
      <c r="F96" s="93">
        <v>2.3275640000000002</v>
      </c>
      <c r="G96" s="93">
        <v>133.5020166217607</v>
      </c>
      <c r="H96" s="93">
        <v>477.96112165381902</v>
      </c>
      <c r="I96" s="93">
        <v>36.155132318240277</v>
      </c>
      <c r="J96" s="93">
        <v>471.86911348023801</v>
      </c>
      <c r="K96" s="93">
        <v>477.96112147312249</v>
      </c>
    </row>
    <row r="97" spans="1:12" ht="14.45" customHeight="1">
      <c r="A97" s="151"/>
      <c r="B97" s="22" t="s">
        <v>14</v>
      </c>
      <c r="C97" s="87">
        <v>0.89700000000000002</v>
      </c>
      <c r="D97" s="88">
        <v>0.33169999999999999</v>
      </c>
      <c r="E97" s="98">
        <v>0.94817219276603759</v>
      </c>
      <c r="F97" s="88">
        <v>0.99513022316488742</v>
      </c>
      <c r="G97" s="98">
        <v>0.72068435782513618</v>
      </c>
      <c r="H97" s="119">
        <v>0</v>
      </c>
      <c r="I97" s="98">
        <v>0.92435549495325786</v>
      </c>
      <c r="J97" s="135">
        <v>1.274582295279488E-2</v>
      </c>
      <c r="K97" s="135">
        <v>0</v>
      </c>
      <c r="L97" s="6" t="s">
        <v>48</v>
      </c>
    </row>
    <row r="98" spans="1:12">
      <c r="A98" s="149" t="s">
        <v>49</v>
      </c>
      <c r="B98" s="21" t="s">
        <v>11</v>
      </c>
      <c r="C98" s="82">
        <v>1599.78</v>
      </c>
      <c r="D98" s="83">
        <v>1599.78</v>
      </c>
      <c r="E98" s="93">
        <v>1599.77961</v>
      </c>
      <c r="F98" s="93">
        <v>1599.7796069999997</v>
      </c>
      <c r="G98" s="93">
        <v>1599.7796112530059</v>
      </c>
      <c r="H98" s="93">
        <v>1599.7796074114981</v>
      </c>
      <c r="I98" s="93">
        <v>1599.7796092041399</v>
      </c>
      <c r="J98" s="93">
        <v>1599.779608602804</v>
      </c>
      <c r="K98" s="93">
        <v>1599.7796089656049</v>
      </c>
    </row>
    <row r="99" spans="1:12">
      <c r="A99" s="150"/>
      <c r="B99" s="21" t="s">
        <v>12</v>
      </c>
      <c r="C99" s="82">
        <v>552.21</v>
      </c>
      <c r="D99" s="83">
        <v>931.33</v>
      </c>
      <c r="E99" s="93">
        <v>1098.564946</v>
      </c>
      <c r="F99" s="93">
        <v>1417.9736169999996</v>
      </c>
      <c r="G99" s="93">
        <v>695.02167391161493</v>
      </c>
      <c r="H99" s="93">
        <v>0</v>
      </c>
      <c r="I99" s="93">
        <v>777.56180525093373</v>
      </c>
      <c r="J99" s="93">
        <v>4.8890037426234363</v>
      </c>
      <c r="K99" s="93">
        <v>0</v>
      </c>
    </row>
    <row r="100" spans="1:12" ht="14.45" customHeight="1">
      <c r="A100" s="150"/>
      <c r="B100" s="21" t="s">
        <v>13</v>
      </c>
      <c r="C100" s="82">
        <v>1047.57</v>
      </c>
      <c r="D100" s="83">
        <v>668.45</v>
      </c>
      <c r="E100" s="93">
        <v>501.21466399999997</v>
      </c>
      <c r="F100" s="93">
        <v>181.80599000000001</v>
      </c>
      <c r="G100" s="93">
        <v>904.75793734139074</v>
      </c>
      <c r="H100" s="93">
        <v>1599.7796074114981</v>
      </c>
      <c r="I100" s="93">
        <v>822.21780395320638</v>
      </c>
      <c r="J100" s="93">
        <v>1594.89060486018</v>
      </c>
      <c r="K100" s="93">
        <v>1599.7796089656049</v>
      </c>
    </row>
    <row r="101" spans="1:12" ht="14.45" customHeight="1">
      <c r="A101" s="151"/>
      <c r="B101" s="22" t="s">
        <v>14</v>
      </c>
      <c r="C101" s="87">
        <v>0.34520000000000001</v>
      </c>
      <c r="D101" s="88">
        <v>0.58220000000000005</v>
      </c>
      <c r="E101" s="98">
        <v>0.68669767956349936</v>
      </c>
      <c r="F101" s="88">
        <v>0.88635560223140153</v>
      </c>
      <c r="G101" s="98">
        <v>0.43444838840473071</v>
      </c>
      <c r="H101" s="119">
        <v>0</v>
      </c>
      <c r="I101" s="98">
        <v>0.48604307791981172</v>
      </c>
      <c r="J101" s="135">
        <v>3.056048293360444E-3</v>
      </c>
      <c r="K101" s="135">
        <v>0</v>
      </c>
      <c r="L101" s="6" t="s">
        <v>48</v>
      </c>
    </row>
    <row r="102" spans="1:12">
      <c r="A102" s="146" t="s">
        <v>50</v>
      </c>
      <c r="B102" s="21" t="s">
        <v>11</v>
      </c>
      <c r="C102" s="82">
        <v>2.63</v>
      </c>
      <c r="D102" s="83">
        <v>2.63</v>
      </c>
      <c r="E102" s="93">
        <v>2.627834</v>
      </c>
      <c r="F102" s="93">
        <v>2.627834</v>
      </c>
      <c r="G102" s="93">
        <v>2.6278349482405772</v>
      </c>
      <c r="H102" s="93">
        <v>2.6278349482405772</v>
      </c>
      <c r="I102" s="93">
        <v>2.6278339876532408</v>
      </c>
      <c r="J102" s="93">
        <v>2.6278340497513621</v>
      </c>
      <c r="K102" s="93">
        <v>2.6278340497513621</v>
      </c>
    </row>
    <row r="103" spans="1:12">
      <c r="A103" s="147"/>
      <c r="B103" s="21" t="s">
        <v>12</v>
      </c>
      <c r="C103" s="82">
        <v>1.03</v>
      </c>
      <c r="D103" s="83">
        <v>0</v>
      </c>
      <c r="E103" s="93">
        <v>0.10419100000000014</v>
      </c>
      <c r="F103" s="93">
        <v>0</v>
      </c>
      <c r="G103" s="93">
        <v>0</v>
      </c>
      <c r="H103" s="93">
        <v>0</v>
      </c>
      <c r="I103" s="93">
        <v>0</v>
      </c>
      <c r="J103" s="93">
        <v>0</v>
      </c>
      <c r="K103" s="93">
        <v>0</v>
      </c>
    </row>
    <row r="104" spans="1:12" ht="14.45" customHeight="1">
      <c r="A104" s="147"/>
      <c r="B104" s="21" t="s">
        <v>13</v>
      </c>
      <c r="C104" s="82">
        <v>1.6</v>
      </c>
      <c r="D104" s="83">
        <v>2.63</v>
      </c>
      <c r="E104" s="93">
        <v>2.5236429999999999</v>
      </c>
      <c r="F104" s="93">
        <v>2.627834</v>
      </c>
      <c r="G104" s="93">
        <v>2.6278349482405772</v>
      </c>
      <c r="H104" s="93">
        <v>2.6278349482405772</v>
      </c>
      <c r="I104" s="93">
        <v>2.6278339876532408</v>
      </c>
      <c r="J104" s="93">
        <v>2.6278340497513621</v>
      </c>
      <c r="K104" s="93">
        <v>2.6278340497513621</v>
      </c>
    </row>
    <row r="105" spans="1:12" ht="14.45" customHeight="1">
      <c r="A105" s="148"/>
      <c r="B105" s="22" t="s">
        <v>14</v>
      </c>
      <c r="C105" s="87">
        <v>0.39069999999999999</v>
      </c>
      <c r="D105" s="90">
        <v>0</v>
      </c>
      <c r="E105" s="99">
        <v>3.9649003704191416E-2</v>
      </c>
      <c r="F105" s="90">
        <v>0</v>
      </c>
      <c r="G105" s="99">
        <v>0</v>
      </c>
      <c r="H105" s="99">
        <v>0</v>
      </c>
      <c r="I105" s="99">
        <v>0</v>
      </c>
      <c r="J105" s="99">
        <v>0</v>
      </c>
      <c r="K105" s="99">
        <v>0</v>
      </c>
    </row>
    <row r="106" spans="1:12">
      <c r="A106" s="146" t="s">
        <v>51</v>
      </c>
      <c r="B106" s="21" t="s">
        <v>11</v>
      </c>
      <c r="C106" s="82">
        <v>721.78</v>
      </c>
      <c r="D106" s="83">
        <v>721.78</v>
      </c>
      <c r="E106" s="93">
        <v>721.78270500000008</v>
      </c>
      <c r="F106" s="93">
        <v>721.78270500000008</v>
      </c>
      <c r="G106" s="93">
        <v>721.78270585029315</v>
      </c>
      <c r="H106" s="93">
        <v>721.78270504479565</v>
      </c>
      <c r="I106" s="93">
        <v>721.78270579956109</v>
      </c>
      <c r="J106" s="93">
        <v>721.78270532148156</v>
      </c>
      <c r="K106" s="93">
        <v>721.78270289940792</v>
      </c>
    </row>
    <row r="107" spans="1:12">
      <c r="A107" s="147"/>
      <c r="B107" s="21" t="s">
        <v>12</v>
      </c>
      <c r="C107" s="82">
        <v>140.66</v>
      </c>
      <c r="D107" s="83">
        <v>5.9</v>
      </c>
      <c r="E107" s="93">
        <v>362.30551400000002</v>
      </c>
      <c r="F107" s="93">
        <v>0</v>
      </c>
      <c r="G107" s="93">
        <v>0</v>
      </c>
      <c r="H107" s="93">
        <v>0</v>
      </c>
      <c r="I107" s="93">
        <v>0</v>
      </c>
      <c r="J107" s="93">
        <v>0</v>
      </c>
      <c r="K107" s="93">
        <v>160.25388435262971</v>
      </c>
    </row>
    <row r="108" spans="1:12" ht="14.45" customHeight="1">
      <c r="A108" s="147"/>
      <c r="B108" s="21" t="s">
        <v>13</v>
      </c>
      <c r="C108" s="82">
        <v>581.12</v>
      </c>
      <c r="D108" s="83">
        <v>715.88</v>
      </c>
      <c r="E108" s="93">
        <v>359.47719100000006</v>
      </c>
      <c r="F108" s="93">
        <v>721.78270500000008</v>
      </c>
      <c r="G108" s="93">
        <v>721.78270585029315</v>
      </c>
      <c r="H108" s="93">
        <v>721.78270504479565</v>
      </c>
      <c r="I108" s="93">
        <v>721.78270579956109</v>
      </c>
      <c r="J108" s="93">
        <v>721.78270532148156</v>
      </c>
      <c r="K108" s="93">
        <v>561.52881854677821</v>
      </c>
    </row>
    <row r="109" spans="1:12" ht="14.45" customHeight="1">
      <c r="A109" s="148"/>
      <c r="B109" s="22" t="s">
        <v>14</v>
      </c>
      <c r="C109" s="91">
        <v>0.19489999999999999</v>
      </c>
      <c r="D109" s="90">
        <v>8.2000000000000007E-3</v>
      </c>
      <c r="E109" s="98">
        <v>0.50195926210229713</v>
      </c>
      <c r="F109" s="90">
        <v>0</v>
      </c>
      <c r="G109" s="118">
        <v>0</v>
      </c>
      <c r="H109" s="119">
        <v>0</v>
      </c>
      <c r="I109" s="119">
        <v>0</v>
      </c>
      <c r="J109" s="119">
        <v>0</v>
      </c>
      <c r="K109" s="98">
        <v>0.2220251104783868</v>
      </c>
      <c r="L109" s="6" t="s">
        <v>52</v>
      </c>
    </row>
    <row r="110" spans="1:12">
      <c r="A110" s="146" t="s">
        <v>53</v>
      </c>
      <c r="B110" s="21" t="s">
        <v>11</v>
      </c>
      <c r="C110" s="82">
        <v>9.6300000000000008</v>
      </c>
      <c r="D110" s="83">
        <v>9.6300000000000008</v>
      </c>
      <c r="E110" s="93">
        <v>9.6286360000000002</v>
      </c>
      <c r="F110" s="93">
        <v>9.6286360000000002</v>
      </c>
      <c r="G110" s="93">
        <v>9.6286354742988625</v>
      </c>
      <c r="H110" s="93">
        <v>9.6286355526122307</v>
      </c>
      <c r="I110" s="93">
        <v>9.6286355101642265</v>
      </c>
      <c r="J110" s="93">
        <v>9.6286355101642265</v>
      </c>
      <c r="K110" s="93">
        <v>9.6286355609456589</v>
      </c>
    </row>
    <row r="111" spans="1:12">
      <c r="A111" s="147"/>
      <c r="B111" s="21" t="s">
        <v>12</v>
      </c>
      <c r="C111" s="82">
        <v>0</v>
      </c>
      <c r="D111" s="83">
        <v>0</v>
      </c>
      <c r="E111" s="93">
        <v>9.6286360000000002</v>
      </c>
      <c r="F111" s="93">
        <v>0</v>
      </c>
      <c r="G111" s="93">
        <v>0</v>
      </c>
      <c r="H111" s="93">
        <v>0</v>
      </c>
      <c r="I111" s="93">
        <v>0</v>
      </c>
      <c r="J111" s="93">
        <v>0</v>
      </c>
      <c r="K111" s="93">
        <v>9.6286355609456589</v>
      </c>
    </row>
    <row r="112" spans="1:12" ht="14.45" customHeight="1">
      <c r="A112" s="147"/>
      <c r="B112" s="21" t="s">
        <v>13</v>
      </c>
      <c r="C112" s="82">
        <v>9.6199999999999992</v>
      </c>
      <c r="D112" s="83">
        <v>9.6300000000000008</v>
      </c>
      <c r="E112" s="93">
        <v>0</v>
      </c>
      <c r="F112" s="93">
        <v>9.6286360000000002</v>
      </c>
      <c r="G112" s="93">
        <v>9.6286354742988625</v>
      </c>
      <c r="H112" s="93">
        <v>9.6286355526122307</v>
      </c>
      <c r="I112" s="93">
        <v>9.6286355101642265</v>
      </c>
      <c r="J112" s="93">
        <v>9.6286355101642265</v>
      </c>
      <c r="K112" s="93">
        <v>0</v>
      </c>
    </row>
    <row r="113" spans="1:12" ht="14.45" customHeight="1">
      <c r="A113" s="148"/>
      <c r="B113" s="22" t="s">
        <v>14</v>
      </c>
      <c r="C113" s="91">
        <v>4.0000000000000002E-4</v>
      </c>
      <c r="D113" s="90">
        <v>0</v>
      </c>
      <c r="E113" s="98">
        <v>1</v>
      </c>
      <c r="F113" s="90">
        <v>0</v>
      </c>
      <c r="G113" s="118">
        <v>0</v>
      </c>
      <c r="H113" s="119">
        <v>0</v>
      </c>
      <c r="I113" s="119">
        <v>0</v>
      </c>
      <c r="J113" s="119">
        <v>0</v>
      </c>
      <c r="K113" s="98">
        <v>1</v>
      </c>
    </row>
    <row r="114" spans="1:12">
      <c r="A114" s="146" t="s">
        <v>54</v>
      </c>
      <c r="B114" s="21" t="s">
        <v>11</v>
      </c>
      <c r="C114" s="82">
        <v>672.32</v>
      </c>
      <c r="D114" s="83">
        <v>672.32</v>
      </c>
      <c r="E114" s="93">
        <v>672.31506100000001</v>
      </c>
      <c r="F114" s="93">
        <v>672.31506100000001</v>
      </c>
      <c r="G114" s="93">
        <v>672.31506061710195</v>
      </c>
      <c r="H114" s="93">
        <v>672.31506160796016</v>
      </c>
      <c r="I114" s="93">
        <v>672.3150608611968</v>
      </c>
      <c r="J114" s="93">
        <v>672.31506107669975</v>
      </c>
      <c r="K114" s="93">
        <v>672.31506244420257</v>
      </c>
    </row>
    <row r="115" spans="1:12">
      <c r="A115" s="147"/>
      <c r="B115" s="21" t="s">
        <v>12</v>
      </c>
      <c r="C115" s="82">
        <v>349.38</v>
      </c>
      <c r="D115" s="83">
        <v>0</v>
      </c>
      <c r="E115" s="93">
        <v>458.15400299999999</v>
      </c>
      <c r="F115" s="93">
        <v>0</v>
      </c>
      <c r="G115" s="93">
        <v>0</v>
      </c>
      <c r="H115" s="93">
        <v>0</v>
      </c>
      <c r="I115" s="93">
        <v>110.6311355041714</v>
      </c>
      <c r="J115" s="93">
        <v>2.795706377761908</v>
      </c>
      <c r="K115" s="93">
        <v>398.0916985013738</v>
      </c>
    </row>
    <row r="116" spans="1:12" ht="14.45" customHeight="1">
      <c r="A116" s="147"/>
      <c r="B116" s="21" t="s">
        <v>13</v>
      </c>
      <c r="C116" s="82">
        <v>322.93</v>
      </c>
      <c r="D116" s="83">
        <v>672.32</v>
      </c>
      <c r="E116" s="93">
        <v>214.161058</v>
      </c>
      <c r="F116" s="93">
        <v>672.31506100000001</v>
      </c>
      <c r="G116" s="93">
        <v>672.31506061710195</v>
      </c>
      <c r="H116" s="93">
        <v>672.31506160796016</v>
      </c>
      <c r="I116" s="93">
        <v>561.68392535702537</v>
      </c>
      <c r="J116" s="93">
        <v>669.51935469893783</v>
      </c>
      <c r="K116" s="93">
        <v>274.22336394282883</v>
      </c>
    </row>
    <row r="117" spans="1:12" ht="14.45" customHeight="1">
      <c r="A117" s="148"/>
      <c r="B117" s="22" t="s">
        <v>14</v>
      </c>
      <c r="C117" s="87">
        <v>0.51970000000000005</v>
      </c>
      <c r="D117" s="90">
        <v>0</v>
      </c>
      <c r="E117" s="98">
        <v>0.68145729521296561</v>
      </c>
      <c r="F117" s="90">
        <v>0</v>
      </c>
      <c r="G117" s="135">
        <v>0</v>
      </c>
      <c r="H117" s="135">
        <v>0</v>
      </c>
      <c r="I117" s="135">
        <v>0.16455251703339699</v>
      </c>
      <c r="J117" s="135">
        <v>4.1583277537835276E-3</v>
      </c>
      <c r="K117" s="98">
        <v>0.59212074924234293</v>
      </c>
      <c r="L117" s="6" t="s">
        <v>19</v>
      </c>
    </row>
    <row r="118" spans="1:12">
      <c r="A118" s="146" t="s">
        <v>55</v>
      </c>
      <c r="B118" s="21" t="s">
        <v>11</v>
      </c>
      <c r="C118" s="82">
        <v>3118.42</v>
      </c>
      <c r="D118" s="83">
        <v>3118.42</v>
      </c>
      <c r="E118" s="93">
        <v>3118.422826</v>
      </c>
      <c r="F118" s="93">
        <v>3118.4228250000001</v>
      </c>
      <c r="G118" s="93">
        <v>3118.4228239354579</v>
      </c>
      <c r="H118" s="93">
        <v>3118.4228237878569</v>
      </c>
      <c r="I118" s="93">
        <v>3118.4228256536289</v>
      </c>
      <c r="J118" s="93">
        <v>3118.422825234039</v>
      </c>
      <c r="K118" s="93">
        <v>3118.4228272172759</v>
      </c>
    </row>
    <row r="119" spans="1:12">
      <c r="A119" s="147"/>
      <c r="B119" s="21" t="s">
        <v>12</v>
      </c>
      <c r="C119" s="82">
        <v>25.67</v>
      </c>
      <c r="D119" s="83">
        <v>80.5</v>
      </c>
      <c r="E119" s="93">
        <v>2389.0065399999999</v>
      </c>
      <c r="F119" s="93">
        <v>1.2930270000001656</v>
      </c>
      <c r="G119" s="93">
        <v>0.67407320944308313</v>
      </c>
      <c r="H119" s="93">
        <v>4.6949661664810778</v>
      </c>
      <c r="I119" s="93">
        <v>1497.388707365285</v>
      </c>
      <c r="J119" s="93">
        <v>1933.321010828113</v>
      </c>
      <c r="K119" s="93">
        <v>1929.4186227382411</v>
      </c>
    </row>
    <row r="120" spans="1:12" ht="14.45" customHeight="1">
      <c r="A120" s="147"/>
      <c r="B120" s="21" t="s">
        <v>13</v>
      </c>
      <c r="C120" s="82">
        <v>3092.75</v>
      </c>
      <c r="D120" s="83">
        <v>3037.93</v>
      </c>
      <c r="E120" s="93">
        <v>729.41628600000001</v>
      </c>
      <c r="F120" s="93">
        <v>3117.1297979999999</v>
      </c>
      <c r="G120" s="93">
        <v>3117.7487507260148</v>
      </c>
      <c r="H120" s="93">
        <v>3113.7278576213762</v>
      </c>
      <c r="I120" s="93">
        <v>1621.0341182883451</v>
      </c>
      <c r="J120" s="93">
        <v>1185.101814405926</v>
      </c>
      <c r="K120" s="93">
        <v>1189.004204479035</v>
      </c>
    </row>
    <row r="121" spans="1:12" ht="14.45" customHeight="1">
      <c r="A121" s="148"/>
      <c r="B121" s="22" t="s">
        <v>14</v>
      </c>
      <c r="C121" s="91">
        <v>8.2000000000000007E-3</v>
      </c>
      <c r="D121" s="90">
        <v>2.58E-2</v>
      </c>
      <c r="E121" s="98">
        <v>0.76609448856054518</v>
      </c>
      <c r="F121" s="90">
        <v>4.1464133395706707E-4</v>
      </c>
      <c r="G121" s="135">
        <v>2.1615837476215009E-4</v>
      </c>
      <c r="H121" s="135">
        <v>1.50555791558062E-3</v>
      </c>
      <c r="I121" s="98">
        <v>0.48017500867651841</v>
      </c>
      <c r="J121" s="98">
        <v>0.61996756667627861</v>
      </c>
      <c r="K121" s="98">
        <v>0.61871616828175846</v>
      </c>
      <c r="L121" s="6" t="s">
        <v>56</v>
      </c>
    </row>
    <row r="122" spans="1:12">
      <c r="A122" s="146" t="s">
        <v>57</v>
      </c>
      <c r="B122" s="21" t="s">
        <v>11</v>
      </c>
      <c r="C122" s="82">
        <v>429.04</v>
      </c>
      <c r="D122" s="82">
        <v>429.04</v>
      </c>
      <c r="E122" s="94">
        <v>429.04287099999999</v>
      </c>
      <c r="F122" s="94">
        <v>429.04287199999999</v>
      </c>
      <c r="G122" s="94">
        <v>429.04287117917102</v>
      </c>
      <c r="H122" s="94">
        <v>429.04287117917102</v>
      </c>
      <c r="I122" s="94">
        <v>429.04287177006972</v>
      </c>
      <c r="J122" s="94">
        <v>429.04287176969183</v>
      </c>
      <c r="K122" s="94">
        <v>429.04287176969183</v>
      </c>
    </row>
    <row r="123" spans="1:12">
      <c r="A123" s="147"/>
      <c r="B123" s="21" t="s">
        <v>12</v>
      </c>
      <c r="C123" s="82">
        <v>0</v>
      </c>
      <c r="D123" s="83">
        <v>0</v>
      </c>
      <c r="E123" s="93">
        <v>0</v>
      </c>
      <c r="F123" s="93">
        <v>0</v>
      </c>
      <c r="G123" s="93">
        <v>0</v>
      </c>
      <c r="H123" s="93">
        <v>0</v>
      </c>
      <c r="I123" s="93">
        <v>0</v>
      </c>
      <c r="J123" s="93">
        <v>0</v>
      </c>
      <c r="K123" s="93">
        <v>0</v>
      </c>
    </row>
    <row r="124" spans="1:12" ht="14.45" customHeight="1">
      <c r="A124" s="147"/>
      <c r="B124" s="21" t="s">
        <v>13</v>
      </c>
      <c r="C124" s="82">
        <v>429.04</v>
      </c>
      <c r="D124" s="83">
        <v>429.04</v>
      </c>
      <c r="E124" s="93">
        <v>429.04287099999999</v>
      </c>
      <c r="F124" s="93">
        <v>429.04287199999999</v>
      </c>
      <c r="G124" s="93">
        <v>429.04287117917102</v>
      </c>
      <c r="H124" s="93">
        <v>429.04287117917102</v>
      </c>
      <c r="I124" s="93">
        <v>429.04287177006972</v>
      </c>
      <c r="J124" s="93">
        <v>429.04287176969183</v>
      </c>
      <c r="K124" s="93">
        <v>429.04287176969183</v>
      </c>
    </row>
    <row r="125" spans="1:12" ht="14.45" customHeight="1">
      <c r="A125" s="148"/>
      <c r="B125" s="22" t="s">
        <v>14</v>
      </c>
      <c r="C125" s="91">
        <v>0</v>
      </c>
      <c r="D125" s="90">
        <v>0</v>
      </c>
      <c r="E125" s="99">
        <v>0</v>
      </c>
      <c r="F125" s="90">
        <v>0</v>
      </c>
      <c r="G125" s="135">
        <v>0</v>
      </c>
      <c r="H125" s="135">
        <v>0</v>
      </c>
      <c r="I125" s="135">
        <v>0</v>
      </c>
      <c r="J125" s="99">
        <v>0</v>
      </c>
      <c r="K125" s="99">
        <v>0</v>
      </c>
      <c r="L125" s="6" t="s">
        <v>58</v>
      </c>
    </row>
    <row r="126" spans="1:12">
      <c r="A126" s="146" t="s">
        <v>59</v>
      </c>
      <c r="B126" s="21" t="s">
        <v>11</v>
      </c>
      <c r="C126" s="83">
        <v>1161.78</v>
      </c>
      <c r="D126" s="83">
        <v>1161.78</v>
      </c>
      <c r="E126" s="93">
        <v>1161.779323</v>
      </c>
      <c r="F126" s="93">
        <v>1161.7793180000001</v>
      </c>
      <c r="G126" s="93">
        <v>1161.7793173316641</v>
      </c>
      <c r="H126" s="93">
        <v>1161.7793191047449</v>
      </c>
      <c r="I126" s="93">
        <v>1161.779321013571</v>
      </c>
      <c r="J126" s="93">
        <v>1161.779329550619</v>
      </c>
      <c r="K126" s="93">
        <v>1161.7793300756759</v>
      </c>
    </row>
    <row r="127" spans="1:12">
      <c r="A127" s="147"/>
      <c r="B127" s="21" t="s">
        <v>12</v>
      </c>
      <c r="C127" s="82">
        <v>39.049999999999997</v>
      </c>
      <c r="D127" s="83">
        <v>7.47</v>
      </c>
      <c r="E127" s="93">
        <v>1161.779323</v>
      </c>
      <c r="F127" s="93">
        <v>30.11</v>
      </c>
      <c r="G127" s="93">
        <v>1.7814349246520089</v>
      </c>
      <c r="H127" s="93">
        <v>2.3189189098563312</v>
      </c>
      <c r="I127" s="93">
        <v>832.82694117067854</v>
      </c>
      <c r="J127" s="93">
        <v>962.65711397545999</v>
      </c>
      <c r="K127" s="93">
        <v>913.92444498634643</v>
      </c>
    </row>
    <row r="128" spans="1:12" ht="14.45" customHeight="1">
      <c r="A128" s="147"/>
      <c r="B128" s="21" t="s">
        <v>13</v>
      </c>
      <c r="C128" s="82">
        <v>1122.73</v>
      </c>
      <c r="D128" s="83">
        <v>1154.31</v>
      </c>
      <c r="E128" s="93">
        <v>0</v>
      </c>
      <c r="F128" s="93">
        <v>1131.67</v>
      </c>
      <c r="G128" s="93">
        <v>1159.997882407012</v>
      </c>
      <c r="H128" s="93">
        <v>1159.460400194889</v>
      </c>
      <c r="I128" s="93">
        <v>328.9523798428927</v>
      </c>
      <c r="J128" s="93">
        <v>199.12221557515849</v>
      </c>
      <c r="K128" s="93">
        <v>247.85488508932951</v>
      </c>
    </row>
    <row r="129" spans="1:12" ht="14.45" customHeight="1">
      <c r="A129" s="148"/>
      <c r="B129" s="22" t="s">
        <v>14</v>
      </c>
      <c r="C129" s="91">
        <v>3.3599999999999998E-2</v>
      </c>
      <c r="D129" s="90">
        <v>6.4000000000000003E-3</v>
      </c>
      <c r="E129" s="98">
        <v>1</v>
      </c>
      <c r="F129" s="90">
        <v>2.5899999999999999E-2</v>
      </c>
      <c r="G129" s="135">
        <v>1.533367738671359E-3</v>
      </c>
      <c r="H129" s="135">
        <v>1.9960063600058448E-3</v>
      </c>
      <c r="I129" s="98">
        <v>0.71685467808472891</v>
      </c>
      <c r="J129" s="98">
        <v>0.82860581996050842</v>
      </c>
      <c r="K129" s="98">
        <v>0.78665924012162902</v>
      </c>
      <c r="L129" s="6" t="s">
        <v>56</v>
      </c>
    </row>
    <row r="130" spans="1:12">
      <c r="A130" s="146" t="s">
        <v>60</v>
      </c>
      <c r="B130" s="21" t="s">
        <v>11</v>
      </c>
      <c r="C130" s="82">
        <v>3749.57</v>
      </c>
      <c r="D130" s="83">
        <v>3749.57</v>
      </c>
      <c r="E130" s="93">
        <v>3749.570138</v>
      </c>
      <c r="F130" s="93">
        <v>3749.5701399999998</v>
      </c>
      <c r="G130" s="93">
        <v>3749.5701392796768</v>
      </c>
      <c r="H130" s="93">
        <v>3749.5701407740121</v>
      </c>
      <c r="I130" s="93">
        <v>3749.5701330799811</v>
      </c>
      <c r="J130" s="93">
        <v>3749.5701349414339</v>
      </c>
      <c r="K130" s="93">
        <v>3749.570135746068</v>
      </c>
    </row>
    <row r="131" spans="1:12">
      <c r="A131" s="147"/>
      <c r="B131" s="21" t="s">
        <v>12</v>
      </c>
      <c r="C131" s="82">
        <v>14.28</v>
      </c>
      <c r="D131" s="83">
        <v>1664.41</v>
      </c>
      <c r="E131" s="93">
        <v>2216.2855710000003</v>
      </c>
      <c r="F131" s="93">
        <v>1800.0077809999998</v>
      </c>
      <c r="G131" s="93">
        <v>1809.4027735667689</v>
      </c>
      <c r="H131" s="93">
        <v>256.05828306789601</v>
      </c>
      <c r="I131" s="93">
        <v>1253.6500258811459</v>
      </c>
      <c r="J131" s="93">
        <v>2437.3312695804598</v>
      </c>
      <c r="K131" s="93">
        <v>1465.686323910161</v>
      </c>
    </row>
    <row r="132" spans="1:12" ht="14.45" customHeight="1">
      <c r="A132" s="147"/>
      <c r="B132" s="21" t="s">
        <v>13</v>
      </c>
      <c r="C132" s="82">
        <v>3735.29</v>
      </c>
      <c r="D132" s="83">
        <v>2085.16</v>
      </c>
      <c r="E132" s="93">
        <v>1533.2845669999999</v>
      </c>
      <c r="F132" s="93">
        <v>1949.562359</v>
      </c>
      <c r="G132" s="93">
        <v>1940.167365712909</v>
      </c>
      <c r="H132" s="93">
        <v>3493.5118577061162</v>
      </c>
      <c r="I132" s="93">
        <v>2495.920107198835</v>
      </c>
      <c r="J132" s="93">
        <v>1312.2388653609739</v>
      </c>
      <c r="K132" s="93">
        <v>2283.8838118359058</v>
      </c>
    </row>
    <row r="133" spans="1:12" ht="14.45" customHeight="1">
      <c r="A133" s="148"/>
      <c r="B133" s="22" t="s">
        <v>14</v>
      </c>
      <c r="C133" s="91">
        <v>3.8E-3</v>
      </c>
      <c r="D133" s="88">
        <v>0.44390000000000002</v>
      </c>
      <c r="E133" s="98">
        <v>0.59107724070529188</v>
      </c>
      <c r="F133" s="88">
        <v>0.48005710355907621</v>
      </c>
      <c r="G133" s="98">
        <v>0.48256272222030488</v>
      </c>
      <c r="H133" s="135">
        <v>6.8290036845407215E-2</v>
      </c>
      <c r="I133" s="98">
        <v>0.3343449999297306</v>
      </c>
      <c r="J133" s="98">
        <v>0.65002951854867208</v>
      </c>
      <c r="K133" s="98">
        <v>0.39089449479480881</v>
      </c>
      <c r="L133" s="6" t="s">
        <v>61</v>
      </c>
    </row>
    <row r="134" spans="1:12">
      <c r="A134" s="146" t="s">
        <v>62</v>
      </c>
      <c r="B134" s="21" t="s">
        <v>11</v>
      </c>
      <c r="C134" s="82">
        <v>62.81</v>
      </c>
      <c r="D134" s="83">
        <v>62.81</v>
      </c>
      <c r="E134" s="93">
        <v>62.814951000000001</v>
      </c>
      <c r="F134" s="93">
        <v>62.814950000000003</v>
      </c>
      <c r="G134" s="93">
        <v>62.814950343808277</v>
      </c>
      <c r="H134" s="93">
        <v>62.814950692294687</v>
      </c>
      <c r="I134" s="93">
        <v>62.814950012317851</v>
      </c>
      <c r="J134" s="93">
        <v>62.814949662289173</v>
      </c>
      <c r="K134" s="93">
        <v>62.814949754873481</v>
      </c>
    </row>
    <row r="135" spans="1:12">
      <c r="A135" s="147"/>
      <c r="B135" s="21" t="s">
        <v>12</v>
      </c>
      <c r="C135" s="82">
        <v>0</v>
      </c>
      <c r="D135" s="83">
        <v>1.72</v>
      </c>
      <c r="E135" s="93">
        <v>13.116112000000001</v>
      </c>
      <c r="F135" s="93">
        <v>1.8222730000000027</v>
      </c>
      <c r="G135" s="93">
        <v>0.6082845742095343</v>
      </c>
      <c r="H135" s="93">
        <v>0</v>
      </c>
      <c r="I135" s="93">
        <v>11.364234049626139</v>
      </c>
      <c r="J135" s="93">
        <v>5.6440017223408014E-4</v>
      </c>
      <c r="K135" s="93">
        <v>0</v>
      </c>
    </row>
    <row r="136" spans="1:12" ht="14.45" customHeight="1">
      <c r="A136" s="147"/>
      <c r="B136" s="21" t="s">
        <v>13</v>
      </c>
      <c r="C136" s="82">
        <v>62.81</v>
      </c>
      <c r="D136" s="83">
        <v>61.09</v>
      </c>
      <c r="E136" s="93">
        <v>49.698839</v>
      </c>
      <c r="F136" s="93">
        <v>60.992677</v>
      </c>
      <c r="G136" s="93">
        <v>62.206665769598743</v>
      </c>
      <c r="H136" s="93">
        <v>62.814950692294687</v>
      </c>
      <c r="I136" s="93">
        <v>51.450715962691717</v>
      </c>
      <c r="J136" s="93">
        <v>62.814385262116943</v>
      </c>
      <c r="K136" s="93">
        <v>62.814949754873481</v>
      </c>
    </row>
    <row r="137" spans="1:12" ht="25.5" customHeight="1">
      <c r="A137" s="148"/>
      <c r="B137" s="22" t="s">
        <v>14</v>
      </c>
      <c r="C137" s="91">
        <v>0</v>
      </c>
      <c r="D137" s="90">
        <v>2.7400000000000001E-2</v>
      </c>
      <c r="E137" s="99">
        <v>0.20880557560253452</v>
      </c>
      <c r="F137" s="90">
        <v>2.90101799014407E-2</v>
      </c>
      <c r="G137" s="135">
        <v>9.6837547571108351E-3</v>
      </c>
      <c r="H137" s="135">
        <v>0</v>
      </c>
      <c r="I137" s="135">
        <v>0.18091607248589131</v>
      </c>
      <c r="J137" s="135">
        <v>8.9851249625838135E-6</v>
      </c>
      <c r="K137" s="135">
        <v>0</v>
      </c>
      <c r="L137" s="6" t="s">
        <v>63</v>
      </c>
    </row>
    <row r="138" spans="1:12">
      <c r="A138" s="146" t="s">
        <v>64</v>
      </c>
      <c r="B138" s="21" t="s">
        <v>11</v>
      </c>
      <c r="C138" s="82">
        <v>558.05999999999995</v>
      </c>
      <c r="D138" s="83">
        <v>558.05999999999995</v>
      </c>
      <c r="E138" s="93">
        <v>558.05720599999995</v>
      </c>
      <c r="F138" s="93">
        <v>558.05720499999995</v>
      </c>
      <c r="G138" s="93">
        <v>558.05720565457329</v>
      </c>
      <c r="H138" s="93">
        <v>558.05720591167449</v>
      </c>
      <c r="I138" s="93">
        <v>558.05720496186905</v>
      </c>
      <c r="J138" s="93">
        <v>558.05720464000774</v>
      </c>
      <c r="K138" s="93">
        <v>558.05720464000774</v>
      </c>
    </row>
    <row r="139" spans="1:12">
      <c r="A139" s="147"/>
      <c r="B139" s="21" t="s">
        <v>12</v>
      </c>
      <c r="C139" s="82">
        <v>0</v>
      </c>
      <c r="D139" s="83">
        <v>0.32</v>
      </c>
      <c r="E139" s="93">
        <v>194.55298799999997</v>
      </c>
      <c r="F139" s="93">
        <v>0.32168899999999212</v>
      </c>
      <c r="G139" s="93">
        <v>0.13487185518654041</v>
      </c>
      <c r="H139" s="93">
        <v>0</v>
      </c>
      <c r="I139" s="93">
        <v>55.337490127273441</v>
      </c>
      <c r="J139" s="93">
        <v>0</v>
      </c>
      <c r="K139" s="93">
        <v>0</v>
      </c>
    </row>
    <row r="140" spans="1:12" ht="14.45" customHeight="1">
      <c r="A140" s="147"/>
      <c r="B140" s="21" t="s">
        <v>13</v>
      </c>
      <c r="C140" s="82">
        <v>558.05999999999995</v>
      </c>
      <c r="D140" s="83">
        <v>557.74</v>
      </c>
      <c r="E140" s="93">
        <v>363.50421799999998</v>
      </c>
      <c r="F140" s="93">
        <v>557.73551599999996</v>
      </c>
      <c r="G140" s="93">
        <v>557.92233379938671</v>
      </c>
      <c r="H140" s="120">
        <v>558.05720591167449</v>
      </c>
      <c r="I140" s="93">
        <v>502.71971483459572</v>
      </c>
      <c r="J140" s="93">
        <v>558.05720464000774</v>
      </c>
      <c r="K140" s="93">
        <v>558.05720464000774</v>
      </c>
    </row>
    <row r="141" spans="1:12" ht="33" customHeight="1">
      <c r="A141" s="148"/>
      <c r="B141" s="22" t="s">
        <v>14</v>
      </c>
      <c r="C141" s="107">
        <v>0</v>
      </c>
      <c r="D141" s="106">
        <v>5.9999999999999995E-4</v>
      </c>
      <c r="E141" s="98">
        <v>0.34862552782805567</v>
      </c>
      <c r="F141" s="90">
        <v>5.7644448833877552E-4</v>
      </c>
      <c r="G141" s="135">
        <v>2.4168105674460819E-4</v>
      </c>
      <c r="H141" s="135">
        <v>0</v>
      </c>
      <c r="I141" s="135">
        <v>9.916096349128678E-2</v>
      </c>
      <c r="J141" s="135">
        <v>0</v>
      </c>
      <c r="K141" s="135">
        <v>0</v>
      </c>
      <c r="L141" s="6" t="s">
        <v>65</v>
      </c>
    </row>
    <row r="142" spans="1:12">
      <c r="A142" s="146" t="s">
        <v>66</v>
      </c>
      <c r="B142" s="21" t="s">
        <v>11</v>
      </c>
      <c r="C142" s="82">
        <v>3612.94</v>
      </c>
      <c r="D142" s="83">
        <v>3612.94</v>
      </c>
      <c r="E142" s="93">
        <v>3612.9442609999996</v>
      </c>
      <c r="F142" s="93">
        <v>3612.9442679999993</v>
      </c>
      <c r="G142" s="93">
        <v>3612.944265856032</v>
      </c>
      <c r="H142" s="93">
        <v>3612.9442633687299</v>
      </c>
      <c r="I142" s="93">
        <v>3612.9442629440382</v>
      </c>
      <c r="J142" s="93">
        <v>3612.9442617206018</v>
      </c>
      <c r="K142" s="93">
        <v>3612.9442621414678</v>
      </c>
    </row>
    <row r="143" spans="1:12">
      <c r="A143" s="147"/>
      <c r="B143" s="21" t="s">
        <v>12</v>
      </c>
      <c r="C143" s="82">
        <v>29.21</v>
      </c>
      <c r="D143" s="83">
        <v>2053.42</v>
      </c>
      <c r="E143" s="93">
        <v>3574.0884189999997</v>
      </c>
      <c r="F143" s="93">
        <v>2328.0629559999993</v>
      </c>
      <c r="G143" s="93">
        <v>1994.0568444457749</v>
      </c>
      <c r="H143" s="93">
        <v>514.88362987883534</v>
      </c>
      <c r="I143" s="93">
        <v>1237.1239444485091</v>
      </c>
      <c r="J143" s="93">
        <v>2390.507547590797</v>
      </c>
      <c r="K143" s="93">
        <v>1149.2156622385221</v>
      </c>
    </row>
    <row r="144" spans="1:12" ht="14.45" customHeight="1">
      <c r="A144" s="147"/>
      <c r="B144" s="21" t="s">
        <v>13</v>
      </c>
      <c r="C144" s="82">
        <v>3583.74</v>
      </c>
      <c r="D144" s="83">
        <v>1559.52</v>
      </c>
      <c r="E144" s="93">
        <v>38.855842000000003</v>
      </c>
      <c r="F144" s="93">
        <v>1284.881312</v>
      </c>
      <c r="G144" s="93">
        <v>1618.8874214102559</v>
      </c>
      <c r="H144" s="93">
        <v>3098.0606334898948</v>
      </c>
      <c r="I144" s="93">
        <v>2375.8203184955291</v>
      </c>
      <c r="J144" s="93">
        <v>1222.4367141298051</v>
      </c>
      <c r="K144" s="93">
        <v>2463.7285999029468</v>
      </c>
    </row>
    <row r="145" spans="1:12" ht="14.45" customHeight="1">
      <c r="A145" s="148"/>
      <c r="B145" s="22" t="s">
        <v>14</v>
      </c>
      <c r="C145" s="91">
        <v>8.0999999999999996E-3</v>
      </c>
      <c r="D145" s="88">
        <v>0.56840000000000002</v>
      </c>
      <c r="E145" s="98">
        <v>0.98924538016834906</v>
      </c>
      <c r="F145" s="88">
        <v>0.64436724823567071</v>
      </c>
      <c r="G145" s="98">
        <v>0.55192017858966735</v>
      </c>
      <c r="H145" s="119">
        <v>0.14251081454513079</v>
      </c>
      <c r="I145" s="98">
        <v>0.34241434531304632</v>
      </c>
      <c r="J145" s="98">
        <v>0.66165082393282171</v>
      </c>
      <c r="K145" s="98">
        <v>0.31808286506954231</v>
      </c>
    </row>
    <row r="146" spans="1:12">
      <c r="A146" s="143" t="s">
        <v>67</v>
      </c>
      <c r="B146" s="21" t="s">
        <v>11</v>
      </c>
      <c r="C146" s="82">
        <v>54.26</v>
      </c>
      <c r="D146" s="83">
        <v>54.26</v>
      </c>
      <c r="E146" s="93">
        <v>54.260105000000003</v>
      </c>
      <c r="F146" s="93">
        <v>54.260101999999996</v>
      </c>
      <c r="G146" s="93">
        <v>54.260106434704127</v>
      </c>
      <c r="H146" s="93">
        <v>54.26010668773695</v>
      </c>
      <c r="I146" s="93">
        <v>54.260103948904849</v>
      </c>
      <c r="J146" s="93">
        <v>54.260105013883702</v>
      </c>
      <c r="K146" s="93">
        <v>54.260105394053561</v>
      </c>
    </row>
    <row r="147" spans="1:12">
      <c r="A147" s="144"/>
      <c r="B147" s="21" t="s">
        <v>12</v>
      </c>
      <c r="C147" s="82">
        <v>5.54</v>
      </c>
      <c r="D147" s="83">
        <v>0</v>
      </c>
      <c r="E147" s="93">
        <v>53.769463000000002</v>
      </c>
      <c r="F147" s="93">
        <v>33.457510999999997</v>
      </c>
      <c r="G147" s="93">
        <v>0</v>
      </c>
      <c r="H147" s="93">
        <v>3.8485439676681241</v>
      </c>
      <c r="I147" s="93">
        <v>38.153592326535687</v>
      </c>
      <c r="J147" s="93">
        <v>4.4912639595056039</v>
      </c>
      <c r="K147" s="93">
        <v>10.008396143966049</v>
      </c>
    </row>
    <row r="148" spans="1:12" ht="14.45" customHeight="1">
      <c r="A148" s="144"/>
      <c r="B148" s="21" t="s">
        <v>13</v>
      </c>
      <c r="C148" s="82">
        <v>48.72</v>
      </c>
      <c r="D148" s="83">
        <v>54.26</v>
      </c>
      <c r="E148" s="93">
        <v>0.49064200000000002</v>
      </c>
      <c r="F148" s="93">
        <v>20.802591</v>
      </c>
      <c r="G148" s="93">
        <v>54.260106434704127</v>
      </c>
      <c r="H148" s="93">
        <v>50.411562720068829</v>
      </c>
      <c r="I148" s="93">
        <v>16.106511622369158</v>
      </c>
      <c r="J148" s="93">
        <v>49.7688410543781</v>
      </c>
      <c r="K148" s="93">
        <v>44.251709250087508</v>
      </c>
    </row>
    <row r="149" spans="1:12" ht="14.45" customHeight="1">
      <c r="A149" s="145"/>
      <c r="B149" s="22" t="s">
        <v>14</v>
      </c>
      <c r="C149" s="91">
        <v>0.1022</v>
      </c>
      <c r="D149" s="90">
        <v>0</v>
      </c>
      <c r="E149" s="98">
        <v>0.99095759213882828</v>
      </c>
      <c r="F149" s="88">
        <v>0.61661349254374787</v>
      </c>
      <c r="G149" s="135">
        <v>0</v>
      </c>
      <c r="H149" s="119">
        <v>7.0927688915471909E-2</v>
      </c>
      <c r="I149" s="98">
        <v>0.70316106217680319</v>
      </c>
      <c r="J149" s="119">
        <v>8.2772857854890067E-2</v>
      </c>
      <c r="K149" s="135">
        <v>0.18445220611500851</v>
      </c>
      <c r="L149" s="6" t="s">
        <v>68</v>
      </c>
    </row>
    <row r="150" spans="1:12">
      <c r="A150" s="143" t="s">
        <v>69</v>
      </c>
      <c r="B150" s="21" t="s">
        <v>11</v>
      </c>
      <c r="C150" s="82">
        <v>861.02</v>
      </c>
      <c r="D150" s="82">
        <v>861.02</v>
      </c>
      <c r="E150" s="94">
        <v>861.01997800000004</v>
      </c>
      <c r="F150" s="94">
        <v>861.01997400000005</v>
      </c>
      <c r="G150" s="94">
        <v>861.01997759414348</v>
      </c>
      <c r="H150" s="94">
        <v>861.01997755191974</v>
      </c>
      <c r="I150" s="94">
        <v>861.01997809400632</v>
      </c>
      <c r="J150" s="94">
        <v>861.01997659249571</v>
      </c>
      <c r="K150" s="94">
        <v>861.01997738291902</v>
      </c>
    </row>
    <row r="151" spans="1:12">
      <c r="A151" s="144"/>
      <c r="B151" s="21" t="s">
        <v>12</v>
      </c>
      <c r="C151" s="82">
        <v>0</v>
      </c>
      <c r="D151" s="83">
        <v>146.5</v>
      </c>
      <c r="E151" s="93">
        <v>223.163678</v>
      </c>
      <c r="F151" s="93">
        <v>79.584152000000017</v>
      </c>
      <c r="G151" s="93">
        <v>0</v>
      </c>
      <c r="H151" s="93">
        <v>63.472413113967981</v>
      </c>
      <c r="I151" s="93">
        <v>56.000383008255213</v>
      </c>
      <c r="J151" s="93">
        <v>125.8853148482426</v>
      </c>
      <c r="K151" s="93">
        <v>115.56541042713469</v>
      </c>
    </row>
    <row r="152" spans="1:12" ht="14.45" customHeight="1">
      <c r="A152" s="144"/>
      <c r="B152" s="21" t="s">
        <v>13</v>
      </c>
      <c r="C152" s="82">
        <v>861.02</v>
      </c>
      <c r="D152" s="83">
        <v>714.52</v>
      </c>
      <c r="E152" s="93">
        <v>637.85630000000003</v>
      </c>
      <c r="F152" s="93">
        <v>781.43582200000003</v>
      </c>
      <c r="G152" s="93">
        <v>861.01997759414348</v>
      </c>
      <c r="H152" s="93">
        <v>797.54756443795179</v>
      </c>
      <c r="I152" s="93">
        <v>805.01959508575112</v>
      </c>
      <c r="J152" s="93">
        <v>735.13466174425309</v>
      </c>
      <c r="K152" s="93">
        <v>745.45456695578434</v>
      </c>
    </row>
    <row r="153" spans="1:12" ht="14.45" customHeight="1">
      <c r="A153" s="145"/>
      <c r="B153" s="22" t="s">
        <v>14</v>
      </c>
      <c r="C153" s="91">
        <v>0</v>
      </c>
      <c r="D153" s="90">
        <v>0.1701</v>
      </c>
      <c r="E153" s="98">
        <v>0.25918524970625012</v>
      </c>
      <c r="F153" s="90">
        <v>9.243008803881711E-2</v>
      </c>
      <c r="G153" s="135">
        <v>0</v>
      </c>
      <c r="H153" s="135">
        <v>7.3717700830165211E-2</v>
      </c>
      <c r="I153" s="119">
        <v>6.5039586110673356E-2</v>
      </c>
      <c r="J153" s="119">
        <v>0.14620487128119411</v>
      </c>
      <c r="K153" s="135">
        <v>0.1342191975363885</v>
      </c>
      <c r="L153" s="6" t="s">
        <v>70</v>
      </c>
    </row>
    <row r="154" spans="1:12">
      <c r="A154" s="143" t="s">
        <v>71</v>
      </c>
      <c r="B154" s="21" t="s">
        <v>11</v>
      </c>
      <c r="C154" s="82">
        <v>1289.44</v>
      </c>
      <c r="D154" s="82">
        <v>1289.44</v>
      </c>
      <c r="E154" s="94">
        <v>1289.439079</v>
      </c>
      <c r="F154" s="94">
        <v>1289.4390719999997</v>
      </c>
      <c r="G154" s="94">
        <v>1289.439075988096</v>
      </c>
      <c r="H154" s="94">
        <v>1289.439078719628</v>
      </c>
      <c r="I154" s="94">
        <v>1289.439077544042</v>
      </c>
      <c r="J154" s="94">
        <v>1289.4390785979799</v>
      </c>
      <c r="K154" s="94">
        <v>1289.4390776773089</v>
      </c>
    </row>
    <row r="155" spans="1:12">
      <c r="A155" s="144"/>
      <c r="B155" s="21" t="s">
        <v>12</v>
      </c>
      <c r="C155" s="82">
        <v>0</v>
      </c>
      <c r="D155" s="83">
        <v>59.57</v>
      </c>
      <c r="E155" s="93">
        <v>566.78</v>
      </c>
      <c r="F155" s="93">
        <v>70.87</v>
      </c>
      <c r="G155" s="93">
        <v>1.018350864492598E-2</v>
      </c>
      <c r="H155" s="93">
        <v>142.4458985713633</v>
      </c>
      <c r="I155" s="93">
        <v>402.11217134121671</v>
      </c>
      <c r="J155" s="93">
        <v>469.4369002817736</v>
      </c>
      <c r="K155" s="93">
        <v>410.01478972619861</v>
      </c>
    </row>
    <row r="156" spans="1:12" ht="14.45" customHeight="1">
      <c r="A156" s="144"/>
      <c r="B156" s="21" t="s">
        <v>13</v>
      </c>
      <c r="C156" s="82">
        <v>1289.44</v>
      </c>
      <c r="D156" s="83">
        <v>1229.8699999999999</v>
      </c>
      <c r="E156" s="93">
        <v>722.66</v>
      </c>
      <c r="F156" s="93">
        <v>1218.57</v>
      </c>
      <c r="G156" s="93">
        <v>1289.428892479451</v>
      </c>
      <c r="H156" s="93">
        <v>1146.9931801482651</v>
      </c>
      <c r="I156" s="93">
        <v>887.32690620282551</v>
      </c>
      <c r="J156" s="93">
        <v>820.00217831620603</v>
      </c>
      <c r="K156" s="93">
        <v>879.4242879511105</v>
      </c>
    </row>
    <row r="157" spans="1:12" ht="14.45" customHeight="1">
      <c r="A157" s="145"/>
      <c r="B157" s="22" t="s">
        <v>14</v>
      </c>
      <c r="C157" s="91">
        <v>0</v>
      </c>
      <c r="D157" s="90">
        <v>4.6199999999999998E-2</v>
      </c>
      <c r="E157" s="98">
        <v>0.43959999999999999</v>
      </c>
      <c r="F157" s="90">
        <v>5.5E-2</v>
      </c>
      <c r="G157" s="135">
        <v>7.8976268321342542E-6</v>
      </c>
      <c r="H157" s="135">
        <v>0.1104712125778036</v>
      </c>
      <c r="I157" s="98">
        <v>0.31185046144801831</v>
      </c>
      <c r="J157" s="98">
        <v>0.36406287669844561</v>
      </c>
      <c r="K157" s="98">
        <v>0.31797918709332579</v>
      </c>
      <c r="L157" s="6" t="s">
        <v>15</v>
      </c>
    </row>
    <row r="158" spans="1:12">
      <c r="A158" s="143" t="s">
        <v>72</v>
      </c>
      <c r="B158" s="21" t="s">
        <v>11</v>
      </c>
      <c r="C158" s="82">
        <v>129.16999999999999</v>
      </c>
      <c r="D158" s="83">
        <v>129.16999999999999</v>
      </c>
      <c r="E158" s="93">
        <v>129.16736800000001</v>
      </c>
      <c r="F158" s="93">
        <v>129.16737000000001</v>
      </c>
      <c r="G158" s="93">
        <v>129.167370723212</v>
      </c>
      <c r="H158" s="93">
        <v>129.16736990934891</v>
      </c>
      <c r="I158" s="93">
        <v>129.16736990934891</v>
      </c>
      <c r="J158" s="93">
        <v>129.16736990934891</v>
      </c>
      <c r="K158" s="93">
        <v>129.16736990934891</v>
      </c>
    </row>
    <row r="159" spans="1:12">
      <c r="A159" s="144"/>
      <c r="B159" s="21" t="s">
        <v>12</v>
      </c>
      <c r="C159" s="82">
        <v>61.28</v>
      </c>
      <c r="D159" s="83">
        <v>129.16999999999999</v>
      </c>
      <c r="E159" s="93">
        <v>113.99917800000001</v>
      </c>
      <c r="F159" s="93">
        <v>129.16737000000001</v>
      </c>
      <c r="G159" s="93">
        <v>2.676192463978817E-2</v>
      </c>
      <c r="H159" s="93">
        <v>0</v>
      </c>
      <c r="I159" s="93">
        <v>0</v>
      </c>
      <c r="J159" s="93">
        <v>0</v>
      </c>
      <c r="K159" s="93">
        <v>0</v>
      </c>
    </row>
    <row r="160" spans="1:12" ht="14.45" customHeight="1">
      <c r="A160" s="144"/>
      <c r="B160" s="21" t="s">
        <v>13</v>
      </c>
      <c r="C160" s="82">
        <v>67.88</v>
      </c>
      <c r="D160" s="83">
        <v>0</v>
      </c>
      <c r="E160" s="93">
        <v>15.168189999999999</v>
      </c>
      <c r="F160" s="93">
        <v>0</v>
      </c>
      <c r="G160" s="93">
        <v>129.1406087985722</v>
      </c>
      <c r="H160" s="93">
        <v>129.16736990934891</v>
      </c>
      <c r="I160" s="93">
        <v>129.16736990934891</v>
      </c>
      <c r="J160" s="93">
        <v>129.16736990934891</v>
      </c>
      <c r="K160" s="93">
        <v>129.16736990934891</v>
      </c>
    </row>
    <row r="161" spans="1:12" ht="14.45" customHeight="1">
      <c r="A161" s="145"/>
      <c r="B161" s="22" t="s">
        <v>14</v>
      </c>
      <c r="C161" s="87">
        <v>0.47439999999999999</v>
      </c>
      <c r="D161" s="88">
        <v>1</v>
      </c>
      <c r="E161" s="98">
        <v>0.88256948922269596</v>
      </c>
      <c r="F161" s="88">
        <v>1</v>
      </c>
      <c r="G161" s="118">
        <v>2.071879646535139E-4</v>
      </c>
      <c r="H161" s="119">
        <v>0</v>
      </c>
      <c r="I161" s="119">
        <v>0</v>
      </c>
      <c r="J161" s="135">
        <v>0</v>
      </c>
      <c r="K161" s="119">
        <v>0</v>
      </c>
      <c r="L161" s="6" t="s">
        <v>73</v>
      </c>
    </row>
    <row r="162" spans="1:12">
      <c r="A162" s="143" t="s">
        <v>74</v>
      </c>
      <c r="B162" s="21" t="s">
        <v>11</v>
      </c>
      <c r="C162" s="82">
        <v>502.57</v>
      </c>
      <c r="D162" s="83">
        <v>502.57</v>
      </c>
      <c r="E162" s="93">
        <v>502.565066</v>
      </c>
      <c r="F162" s="93">
        <v>502.56506400000006</v>
      </c>
      <c r="G162" s="93">
        <v>502.56506829810468</v>
      </c>
      <c r="H162" s="93">
        <v>502.5650646548097</v>
      </c>
      <c r="I162" s="93">
        <v>502.56506860761431</v>
      </c>
      <c r="J162" s="93">
        <v>502.56506807489671</v>
      </c>
      <c r="K162" s="93">
        <v>502.5650657541496</v>
      </c>
    </row>
    <row r="163" spans="1:12">
      <c r="A163" s="144"/>
      <c r="B163" s="21" t="s">
        <v>12</v>
      </c>
      <c r="C163" s="82">
        <v>360.19</v>
      </c>
      <c r="D163" s="83">
        <v>473.54</v>
      </c>
      <c r="E163" s="93">
        <v>468.78442899999999</v>
      </c>
      <c r="F163" s="93">
        <v>493.00676900000008</v>
      </c>
      <c r="G163" s="93">
        <v>449.35732948743572</v>
      </c>
      <c r="H163" s="93">
        <v>267.40935633496048</v>
      </c>
      <c r="I163" s="93">
        <v>356.79439874751262</v>
      </c>
      <c r="J163" s="93">
        <v>442.57948759116039</v>
      </c>
      <c r="K163" s="93">
        <v>186.93491028427519</v>
      </c>
    </row>
    <row r="164" spans="1:12" ht="14.45" customHeight="1">
      <c r="A164" s="144"/>
      <c r="B164" s="21" t="s">
        <v>13</v>
      </c>
      <c r="C164" s="82">
        <v>142.38</v>
      </c>
      <c r="D164" s="83">
        <v>29.02</v>
      </c>
      <c r="E164" s="93">
        <v>33.780636999999999</v>
      </c>
      <c r="F164" s="93">
        <v>9.5582950000000011</v>
      </c>
      <c r="G164" s="93">
        <v>53.207738810668999</v>
      </c>
      <c r="H164" s="93">
        <v>235.1557083198492</v>
      </c>
      <c r="I164" s="93">
        <v>145.77066986010169</v>
      </c>
      <c r="J164" s="93">
        <v>59.985580483736221</v>
      </c>
      <c r="K164" s="93">
        <v>315.63015546987441</v>
      </c>
    </row>
    <row r="165" spans="1:12" ht="14.45" customHeight="1">
      <c r="A165" s="145"/>
      <c r="B165" s="22" t="s">
        <v>14</v>
      </c>
      <c r="C165" s="87">
        <v>0.7167</v>
      </c>
      <c r="D165" s="88">
        <v>0.94230000000000003</v>
      </c>
      <c r="E165" s="98">
        <v>0.93278355523421919</v>
      </c>
      <c r="F165" s="88">
        <v>0.98098098000699874</v>
      </c>
      <c r="G165" s="98">
        <v>0.89412766193469706</v>
      </c>
      <c r="H165" s="98">
        <v>0.53208902715637929</v>
      </c>
      <c r="I165" s="98">
        <v>0.70994667364373765</v>
      </c>
      <c r="J165" s="98">
        <v>0.88064116610110943</v>
      </c>
      <c r="K165" s="98">
        <v>0.3719616086003919</v>
      </c>
    </row>
    <row r="166" spans="1:12">
      <c r="A166" s="143" t="s">
        <v>75</v>
      </c>
      <c r="B166" s="21" t="s">
        <v>11</v>
      </c>
      <c r="C166" s="82">
        <v>216.65</v>
      </c>
      <c r="D166" s="82">
        <v>216.65</v>
      </c>
      <c r="E166" s="94">
        <v>216.65057999999999</v>
      </c>
      <c r="F166" s="94">
        <v>216.65058000000002</v>
      </c>
      <c r="G166" s="94">
        <v>216.65057870425619</v>
      </c>
      <c r="H166" s="94">
        <v>216.65057987106701</v>
      </c>
      <c r="I166" s="94">
        <v>216.6505802429939</v>
      </c>
      <c r="J166" s="94">
        <v>216.6505802173719</v>
      </c>
      <c r="K166" s="94">
        <v>216.65058046315289</v>
      </c>
    </row>
    <row r="167" spans="1:12">
      <c r="A167" s="144"/>
      <c r="B167" s="21" t="s">
        <v>12</v>
      </c>
      <c r="C167" s="82">
        <v>150.09</v>
      </c>
      <c r="D167" s="83">
        <v>150.02000000000001</v>
      </c>
      <c r="E167" s="93">
        <v>188.99</v>
      </c>
      <c r="F167" s="93">
        <v>163.16999999999999</v>
      </c>
      <c r="G167" s="93">
        <v>84.347566759778076</v>
      </c>
      <c r="H167" s="93">
        <v>0</v>
      </c>
      <c r="I167" s="93">
        <v>100.6846998652865</v>
      </c>
      <c r="J167" s="93">
        <v>186.05246531138309</v>
      </c>
      <c r="K167" s="93">
        <v>0</v>
      </c>
    </row>
    <row r="168" spans="1:12" ht="14.45" customHeight="1">
      <c r="A168" s="144"/>
      <c r="B168" s="21" t="s">
        <v>13</v>
      </c>
      <c r="C168" s="82">
        <v>66.56</v>
      </c>
      <c r="D168" s="83">
        <v>66.63</v>
      </c>
      <c r="E168" s="93">
        <v>27.67</v>
      </c>
      <c r="F168" s="93">
        <v>53.48</v>
      </c>
      <c r="G168" s="93">
        <v>132.30301194447819</v>
      </c>
      <c r="H168" s="93">
        <v>216.65057987106701</v>
      </c>
      <c r="I168" s="93">
        <v>115.96588037770741</v>
      </c>
      <c r="J168" s="93">
        <v>30.59811490598883</v>
      </c>
      <c r="K168" s="93">
        <v>216.65058046315289</v>
      </c>
    </row>
    <row r="169" spans="1:12" ht="14.45" customHeight="1">
      <c r="A169" s="145"/>
      <c r="B169" s="22" t="s">
        <v>14</v>
      </c>
      <c r="C169" s="87">
        <v>0.69279999999999997</v>
      </c>
      <c r="D169" s="88">
        <v>0.69240000000000002</v>
      </c>
      <c r="E169" s="98">
        <v>0.87229999999999996</v>
      </c>
      <c r="F169" s="88">
        <v>0.75319999999999998</v>
      </c>
      <c r="G169" s="98">
        <v>0.38932537020784341</v>
      </c>
      <c r="H169" s="119">
        <v>0</v>
      </c>
      <c r="I169" s="98">
        <v>0.46473311888830021</v>
      </c>
      <c r="J169" s="98">
        <v>0.8587674453708416</v>
      </c>
      <c r="K169" s="135">
        <v>0</v>
      </c>
      <c r="L169" s="6" t="s">
        <v>76</v>
      </c>
    </row>
    <row r="170" spans="1:12">
      <c r="A170" s="143" t="s">
        <v>77</v>
      </c>
      <c r="B170" s="21" t="s">
        <v>11</v>
      </c>
      <c r="C170" s="82">
        <v>966.3</v>
      </c>
      <c r="D170" s="83">
        <v>966.3</v>
      </c>
      <c r="E170" s="93">
        <v>966.29775799999993</v>
      </c>
      <c r="F170" s="93">
        <v>966.29775499999994</v>
      </c>
      <c r="G170" s="93">
        <v>966.29775846344785</v>
      </c>
      <c r="H170" s="93">
        <v>966.29775533092175</v>
      </c>
      <c r="I170" s="93">
        <v>966.29775430648533</v>
      </c>
      <c r="J170" s="93">
        <v>966.29775573418067</v>
      </c>
      <c r="K170" s="93">
        <v>966.29775656265485</v>
      </c>
    </row>
    <row r="171" spans="1:12">
      <c r="A171" s="144"/>
      <c r="B171" s="21" t="s">
        <v>12</v>
      </c>
      <c r="C171" s="82">
        <v>631.54</v>
      </c>
      <c r="D171" s="83">
        <v>57.95</v>
      </c>
      <c r="E171" s="93">
        <v>723.22821199999998</v>
      </c>
      <c r="F171" s="93">
        <v>878.44310599999994</v>
      </c>
      <c r="G171" s="93">
        <v>271.17826323246283</v>
      </c>
      <c r="H171" s="93">
        <v>0</v>
      </c>
      <c r="I171" s="93">
        <v>707.1390417648912</v>
      </c>
      <c r="J171" s="93">
        <v>0.42238601258486208</v>
      </c>
      <c r="K171" s="93">
        <v>0</v>
      </c>
    </row>
    <row r="172" spans="1:12" ht="14.45" customHeight="1">
      <c r="A172" s="144"/>
      <c r="B172" s="21" t="s">
        <v>13</v>
      </c>
      <c r="C172" s="82">
        <v>334.76</v>
      </c>
      <c r="D172" s="83">
        <v>908.35</v>
      </c>
      <c r="E172" s="93">
        <v>243.069546</v>
      </c>
      <c r="F172" s="93">
        <v>87.854649000000009</v>
      </c>
      <c r="G172" s="93">
        <v>695.11949523098508</v>
      </c>
      <c r="H172" s="93">
        <v>966.29775533092175</v>
      </c>
      <c r="I172" s="93">
        <v>259.15871254159418</v>
      </c>
      <c r="J172" s="93">
        <v>965.8753697215958</v>
      </c>
      <c r="K172" s="93">
        <v>966.29775656265485</v>
      </c>
    </row>
    <row r="173" spans="1:12" ht="14.45" customHeight="1">
      <c r="A173" s="145"/>
      <c r="B173" s="22" t="s">
        <v>14</v>
      </c>
      <c r="C173" s="87">
        <v>0.65359999999999996</v>
      </c>
      <c r="D173" s="90">
        <v>0.06</v>
      </c>
      <c r="E173" s="98">
        <v>0.7484527476260584</v>
      </c>
      <c r="F173" s="88">
        <v>0.90908118274578831</v>
      </c>
      <c r="G173" s="98">
        <v>0.2806363368405978</v>
      </c>
      <c r="H173" s="119">
        <v>0</v>
      </c>
      <c r="I173" s="98">
        <v>0.73180242695731701</v>
      </c>
      <c r="J173" s="135">
        <v>4.3711786566650842E-4</v>
      </c>
      <c r="K173" s="135">
        <v>0</v>
      </c>
      <c r="L173" s="6" t="s">
        <v>48</v>
      </c>
    </row>
    <row r="174" spans="1:12">
      <c r="A174" s="143" t="s">
        <v>78</v>
      </c>
      <c r="B174" s="21" t="s">
        <v>11</v>
      </c>
      <c r="C174" s="82">
        <v>228.93</v>
      </c>
      <c r="D174" s="83">
        <v>228.93</v>
      </c>
      <c r="E174" s="93">
        <v>228.927693</v>
      </c>
      <c r="F174" s="93">
        <v>228.927695</v>
      </c>
      <c r="G174" s="93">
        <v>228.92769421784249</v>
      </c>
      <c r="H174" s="93">
        <v>228.92769454820919</v>
      </c>
      <c r="I174" s="93">
        <v>228.92769176088149</v>
      </c>
      <c r="J174" s="93">
        <v>228.92769274459141</v>
      </c>
      <c r="K174" s="93">
        <v>228.92769351761569</v>
      </c>
    </row>
    <row r="175" spans="1:12">
      <c r="A175" s="144"/>
      <c r="B175" s="21" t="s">
        <v>12</v>
      </c>
      <c r="C175" s="82">
        <v>185.03</v>
      </c>
      <c r="D175" s="83">
        <v>96.17</v>
      </c>
      <c r="E175" s="93">
        <v>228.927693</v>
      </c>
      <c r="F175" s="93">
        <v>113.87868900000001</v>
      </c>
      <c r="G175" s="93">
        <v>116.904712694229</v>
      </c>
      <c r="H175" s="93">
        <v>43.136207710870067</v>
      </c>
      <c r="I175" s="93">
        <v>206.58476267729219</v>
      </c>
      <c r="J175" s="93">
        <v>215.9147200983586</v>
      </c>
      <c r="K175" s="93">
        <v>182.62938178519099</v>
      </c>
    </row>
    <row r="176" spans="1:12" ht="14.45" customHeight="1">
      <c r="A176" s="144"/>
      <c r="B176" s="21" t="s">
        <v>13</v>
      </c>
      <c r="C176" s="82">
        <v>43.9</v>
      </c>
      <c r="D176" s="83">
        <v>132.75</v>
      </c>
      <c r="E176" s="93">
        <v>0</v>
      </c>
      <c r="F176" s="93">
        <v>115.04900599999999</v>
      </c>
      <c r="G176" s="93">
        <v>112.0229815236134</v>
      </c>
      <c r="H176" s="93">
        <v>185.79148683733919</v>
      </c>
      <c r="I176" s="93">
        <v>22.342929083589269</v>
      </c>
      <c r="J176" s="93">
        <v>13.01297264623285</v>
      </c>
      <c r="K176" s="93">
        <v>46.298311732424693</v>
      </c>
    </row>
    <row r="177" spans="1:12" ht="14.45" customHeight="1">
      <c r="A177" s="145"/>
      <c r="B177" s="22" t="s">
        <v>14</v>
      </c>
      <c r="C177" s="87">
        <v>0.80820000000000003</v>
      </c>
      <c r="D177" s="88">
        <v>0.42009999999999997</v>
      </c>
      <c r="E177" s="98">
        <v>1</v>
      </c>
      <c r="F177" s="88">
        <v>0.49744391564332141</v>
      </c>
      <c r="G177" s="98">
        <v>0.51066216821711885</v>
      </c>
      <c r="H177" s="119">
        <v>0.1884272140860884</v>
      </c>
      <c r="I177" s="98">
        <v>0.90240180682498294</v>
      </c>
      <c r="J177" s="98">
        <v>0.9431568435857558</v>
      </c>
      <c r="K177" s="98">
        <v>0.79776010922478424</v>
      </c>
    </row>
    <row r="178" spans="1:12">
      <c r="A178" s="143" t="s">
        <v>79</v>
      </c>
      <c r="B178" s="21" t="s">
        <v>11</v>
      </c>
      <c r="C178" s="82">
        <v>2003.73</v>
      </c>
      <c r="D178" s="82">
        <v>2003.73</v>
      </c>
      <c r="E178" s="94">
        <v>2003.7250939999999</v>
      </c>
      <c r="F178" s="82">
        <v>2003.73</v>
      </c>
      <c r="G178" s="94">
        <v>2003.7250936169251</v>
      </c>
      <c r="H178" s="94">
        <v>2003.72510479831</v>
      </c>
      <c r="I178" s="94">
        <v>2003.725095609992</v>
      </c>
      <c r="J178" s="94">
        <v>2003.7250990667731</v>
      </c>
      <c r="K178" s="94">
        <v>2003.7250964120569</v>
      </c>
    </row>
    <row r="179" spans="1:12">
      <c r="A179" s="144"/>
      <c r="B179" s="21" t="s">
        <v>12</v>
      </c>
      <c r="C179" s="21">
        <v>19.170000000000002</v>
      </c>
      <c r="D179" s="83">
        <v>190.14</v>
      </c>
      <c r="E179" s="93">
        <v>1440.52</v>
      </c>
      <c r="F179" s="93">
        <v>1597.14</v>
      </c>
      <c r="G179" s="93">
        <v>2.4695149720680001</v>
      </c>
      <c r="H179" s="93">
        <v>0.71582569813899588</v>
      </c>
      <c r="I179" s="93">
        <v>540.39673835123779</v>
      </c>
      <c r="J179" s="93">
        <v>1113.8931420557869</v>
      </c>
      <c r="K179" s="93">
        <v>329.67076061049949</v>
      </c>
    </row>
    <row r="180" spans="1:12" ht="14.45" customHeight="1">
      <c r="A180" s="144"/>
      <c r="B180" s="21" t="s">
        <v>13</v>
      </c>
      <c r="C180" s="21">
        <v>1984.55</v>
      </c>
      <c r="D180" s="83">
        <v>1813.58</v>
      </c>
      <c r="E180" s="93">
        <v>563.21</v>
      </c>
      <c r="F180" s="93">
        <v>408.59</v>
      </c>
      <c r="G180" s="93">
        <v>2001.255578644857</v>
      </c>
      <c r="H180" s="93">
        <v>2003.0092791001709</v>
      </c>
      <c r="I180" s="93">
        <v>1463.3283572587541</v>
      </c>
      <c r="J180" s="93">
        <v>889.831957010986</v>
      </c>
      <c r="K180" s="93">
        <v>1674.054335801558</v>
      </c>
    </row>
    <row r="181" spans="1:12" ht="14.45" customHeight="1">
      <c r="A181" s="145"/>
      <c r="B181" s="22" t="s">
        <v>14</v>
      </c>
      <c r="C181" s="91">
        <v>9.5999999999999992E-3</v>
      </c>
      <c r="D181" s="90">
        <v>9.4899999999999998E-2</v>
      </c>
      <c r="E181" s="98">
        <v>0.71889999999999998</v>
      </c>
      <c r="F181" s="88">
        <v>0.79610000000000003</v>
      </c>
      <c r="G181" s="135">
        <v>1.232461967929082E-3</v>
      </c>
      <c r="H181" s="135">
        <v>3.5724745696144242E-4</v>
      </c>
      <c r="I181" s="98">
        <v>0.26969604739452818</v>
      </c>
      <c r="J181" s="98">
        <v>0.55591115895817167</v>
      </c>
      <c r="K181" s="119">
        <v>0.16452893722837519</v>
      </c>
      <c r="L181" s="6" t="s">
        <v>15</v>
      </c>
    </row>
    <row r="182" spans="1:12">
      <c r="A182" s="143" t="s">
        <v>80</v>
      </c>
      <c r="B182" s="21" t="s">
        <v>11</v>
      </c>
      <c r="C182" s="83">
        <v>7251.23</v>
      </c>
      <c r="D182" s="83">
        <v>7251.23</v>
      </c>
      <c r="E182" s="93">
        <v>7251.2285310000007</v>
      </c>
      <c r="F182" s="93">
        <v>7251.2285369999827</v>
      </c>
      <c r="G182" s="93">
        <v>7251.2285430363791</v>
      </c>
      <c r="H182" s="93">
        <v>7251.2285205843182</v>
      </c>
      <c r="I182" s="93">
        <v>7251.2285299158029</v>
      </c>
      <c r="J182" s="93">
        <v>7251.2285250777277</v>
      </c>
      <c r="K182" s="93">
        <v>7251.2285241184063</v>
      </c>
    </row>
    <row r="183" spans="1:12">
      <c r="A183" s="144"/>
      <c r="B183" s="21" t="s">
        <v>12</v>
      </c>
      <c r="C183" s="82">
        <v>32.03</v>
      </c>
      <c r="D183" s="83">
        <v>1074.6300000000001</v>
      </c>
      <c r="E183" s="93">
        <v>6370.815512000001</v>
      </c>
      <c r="F183" s="93">
        <v>5963.8498619999827</v>
      </c>
      <c r="G183" s="93">
        <v>10.497896858429151</v>
      </c>
      <c r="H183" s="93">
        <v>556.73586633443892</v>
      </c>
      <c r="I183" s="93">
        <v>3217.530212664361</v>
      </c>
      <c r="J183" s="93">
        <v>4486.8621854289313</v>
      </c>
      <c r="K183" s="93">
        <v>902.07205331208934</v>
      </c>
    </row>
    <row r="184" spans="1:12" ht="14.45" customHeight="1">
      <c r="A184" s="144"/>
      <c r="B184" s="21" t="s">
        <v>13</v>
      </c>
      <c r="C184" s="82">
        <v>7219.2</v>
      </c>
      <c r="D184" s="83">
        <v>6176.59</v>
      </c>
      <c r="E184" s="93">
        <v>880.41301899999996</v>
      </c>
      <c r="F184" s="93">
        <v>1287.3786750000002</v>
      </c>
      <c r="G184" s="93">
        <v>7240.7306461779499</v>
      </c>
      <c r="H184" s="93">
        <v>6694.4926542498797</v>
      </c>
      <c r="I184" s="93">
        <v>4033.6983172514429</v>
      </c>
      <c r="J184" s="93">
        <v>2764.3663396487968</v>
      </c>
      <c r="K184" s="93">
        <v>6349.156470806317</v>
      </c>
    </row>
    <row r="185" spans="1:12" ht="17.45" customHeight="1">
      <c r="A185" s="145"/>
      <c r="B185" s="22" t="s">
        <v>14</v>
      </c>
      <c r="C185" s="108">
        <v>4.4000000000000003E-3</v>
      </c>
      <c r="D185" s="90">
        <v>0.1482</v>
      </c>
      <c r="E185" s="98">
        <v>0.87858429571815133</v>
      </c>
      <c r="F185" s="88">
        <v>0.82246061223542388</v>
      </c>
      <c r="G185" s="135">
        <v>1.447740447859786E-3</v>
      </c>
      <c r="H185" s="135">
        <v>7.6778143835077486E-2</v>
      </c>
      <c r="I185" s="98">
        <v>0.44372208093981008</v>
      </c>
      <c r="J185" s="98">
        <v>0.61877269071185914</v>
      </c>
      <c r="K185" s="119">
        <v>0.1244026512627061</v>
      </c>
      <c r="L185" s="6" t="s">
        <v>15</v>
      </c>
    </row>
    <row r="186" spans="1:12">
      <c r="A186" s="143" t="s">
        <v>81</v>
      </c>
      <c r="B186" s="21" t="s">
        <v>11</v>
      </c>
      <c r="C186" s="82">
        <v>102.25</v>
      </c>
      <c r="D186" s="83">
        <v>102.25</v>
      </c>
      <c r="E186" s="93">
        <v>102.245965</v>
      </c>
      <c r="F186" s="93">
        <v>102.245966</v>
      </c>
      <c r="G186" s="93">
        <v>102.2459658682976</v>
      </c>
      <c r="H186" s="93">
        <v>102.2459662984412</v>
      </c>
      <c r="I186" s="93">
        <v>102.2459666180801</v>
      </c>
      <c r="J186" s="93">
        <v>102.24596559160079</v>
      </c>
      <c r="K186" s="93">
        <v>102.2459662984412</v>
      </c>
    </row>
    <row r="187" spans="1:12">
      <c r="A187" s="144"/>
      <c r="B187" s="21" t="s">
        <v>12</v>
      </c>
      <c r="C187" s="82">
        <v>3.22</v>
      </c>
      <c r="D187" s="83">
        <v>22.03</v>
      </c>
      <c r="E187" s="93">
        <v>96.908694999999994</v>
      </c>
      <c r="F187" s="93">
        <v>102.245966</v>
      </c>
      <c r="G187" s="93">
        <v>0.63252645147704134</v>
      </c>
      <c r="H187" s="93">
        <v>0</v>
      </c>
      <c r="I187" s="93">
        <v>70.764964272403802</v>
      </c>
      <c r="J187" s="93">
        <v>100.5332149436111</v>
      </c>
      <c r="K187" s="93">
        <v>0</v>
      </c>
    </row>
    <row r="188" spans="1:12" ht="14.45" customHeight="1">
      <c r="A188" s="144"/>
      <c r="B188" s="21" t="s">
        <v>13</v>
      </c>
      <c r="C188" s="82">
        <v>99.03</v>
      </c>
      <c r="D188" s="83">
        <v>80.22</v>
      </c>
      <c r="E188" s="93">
        <v>5.3372700000000002</v>
      </c>
      <c r="F188" s="93">
        <v>0</v>
      </c>
      <c r="G188" s="93">
        <v>101.6134394168205</v>
      </c>
      <c r="H188" s="93">
        <v>102.2459662984412</v>
      </c>
      <c r="I188" s="93">
        <v>31.481002345676309</v>
      </c>
      <c r="J188" s="93">
        <v>1.712750647989663</v>
      </c>
      <c r="K188" s="93">
        <v>102.2459662984412</v>
      </c>
    </row>
    <row r="189" spans="1:12" ht="14.45" customHeight="1">
      <c r="A189" s="145"/>
      <c r="B189" s="22" t="s">
        <v>14</v>
      </c>
      <c r="C189" s="91">
        <v>3.15E-2</v>
      </c>
      <c r="D189" s="90">
        <v>0.21540000000000001</v>
      </c>
      <c r="E189" s="98">
        <v>0.94779970045761708</v>
      </c>
      <c r="F189" s="88">
        <v>1</v>
      </c>
      <c r="G189" s="135">
        <v>6.186321837790598E-3</v>
      </c>
      <c r="H189" s="135">
        <v>0</v>
      </c>
      <c r="I189" s="98">
        <v>0.69210519116839631</v>
      </c>
      <c r="J189" s="98">
        <v>0.98324872147199549</v>
      </c>
      <c r="K189" s="119">
        <v>0</v>
      </c>
      <c r="L189" s="6" t="s">
        <v>82</v>
      </c>
    </row>
    <row r="190" spans="1:12">
      <c r="A190" s="137" t="s">
        <v>83</v>
      </c>
      <c r="B190" s="21" t="s">
        <v>11</v>
      </c>
      <c r="C190" s="82">
        <v>1248.8599999999999</v>
      </c>
      <c r="D190" s="83">
        <v>1248.8599999999999</v>
      </c>
      <c r="E190" s="93">
        <v>1248.8592590000001</v>
      </c>
      <c r="F190" s="93">
        <v>1248.8592629999996</v>
      </c>
      <c r="G190" s="93">
        <v>1248.8592548430399</v>
      </c>
      <c r="H190" s="93">
        <v>1248.8592630936321</v>
      </c>
      <c r="I190" s="93">
        <v>1248.859259477623</v>
      </c>
      <c r="J190" s="93">
        <v>1248.8592584227879</v>
      </c>
      <c r="K190" s="93">
        <v>1248.859258294555</v>
      </c>
    </row>
    <row r="191" spans="1:12">
      <c r="A191" s="138"/>
      <c r="B191" s="21" t="s">
        <v>12</v>
      </c>
      <c r="C191" s="82">
        <v>0</v>
      </c>
      <c r="D191" s="83">
        <v>136.74</v>
      </c>
      <c r="E191" s="93">
        <v>1080.6981250000001</v>
      </c>
      <c r="F191" s="93">
        <v>250.6890949999995</v>
      </c>
      <c r="G191" s="93">
        <v>1.967398450650532</v>
      </c>
      <c r="H191" s="93">
        <v>2.986578527393316E-2</v>
      </c>
      <c r="I191" s="93">
        <v>881.65594338177641</v>
      </c>
      <c r="J191" s="93">
        <v>955.38391668722147</v>
      </c>
      <c r="K191" s="93">
        <v>938.06306129106042</v>
      </c>
    </row>
    <row r="192" spans="1:12" ht="14.45" customHeight="1">
      <c r="A192" s="138"/>
      <c r="B192" s="21" t="s">
        <v>13</v>
      </c>
      <c r="C192" s="82">
        <v>1248.8599999999999</v>
      </c>
      <c r="D192" s="83">
        <v>1112.1199999999999</v>
      </c>
      <c r="E192" s="93">
        <v>168.16113400000003</v>
      </c>
      <c r="F192" s="93">
        <v>998.1701680000001</v>
      </c>
      <c r="G192" s="93">
        <v>1246.8918563923889</v>
      </c>
      <c r="H192" s="93">
        <v>1248.829397308358</v>
      </c>
      <c r="I192" s="93">
        <v>367.2033160958469</v>
      </c>
      <c r="J192" s="93">
        <v>293.47534173556687</v>
      </c>
      <c r="K192" s="93">
        <v>310.79619700349491</v>
      </c>
    </row>
    <row r="193" spans="1:12" ht="14.45" customHeight="1">
      <c r="A193" s="139"/>
      <c r="B193" s="22" t="s">
        <v>14</v>
      </c>
      <c r="C193" s="91">
        <v>0</v>
      </c>
      <c r="D193" s="90">
        <v>0.1095</v>
      </c>
      <c r="E193" s="98">
        <v>0.86534821054643762</v>
      </c>
      <c r="F193" s="90">
        <v>0.2007344641843759</v>
      </c>
      <c r="G193" s="119">
        <v>1.5753564246899869E-3</v>
      </c>
      <c r="H193" s="119">
        <v>2.391445229781188E-5</v>
      </c>
      <c r="I193" s="98">
        <v>0.70596901667731415</v>
      </c>
      <c r="J193" s="98">
        <v>0.76500527200622803</v>
      </c>
      <c r="K193" s="119">
        <v>0.75113593069893336</v>
      </c>
    </row>
    <row r="194" spans="1:12">
      <c r="A194" s="137" t="s">
        <v>84</v>
      </c>
      <c r="B194" s="21" t="s">
        <v>11</v>
      </c>
      <c r="C194" s="94">
        <v>546.70000000000005</v>
      </c>
      <c r="D194" s="93">
        <v>546.70000000000005</v>
      </c>
      <c r="E194" s="93">
        <v>546.70284400000003</v>
      </c>
      <c r="F194" s="93">
        <v>546.70284599999991</v>
      </c>
      <c r="G194" s="93">
        <v>546.7028494789364</v>
      </c>
      <c r="H194" s="93">
        <v>546.70284553211468</v>
      </c>
      <c r="I194" s="93">
        <v>546.70284458120227</v>
      </c>
      <c r="J194" s="93">
        <v>546.70284530625315</v>
      </c>
      <c r="K194" s="93">
        <v>546.70284521866733</v>
      </c>
    </row>
    <row r="195" spans="1:12">
      <c r="A195" s="138"/>
      <c r="B195" s="21" t="s">
        <v>12</v>
      </c>
      <c r="C195" s="82">
        <v>0</v>
      </c>
      <c r="D195" s="83">
        <v>513.91999999999996</v>
      </c>
      <c r="E195" s="93">
        <v>507.03330300000005</v>
      </c>
      <c r="F195" s="93">
        <v>463.43782399999992</v>
      </c>
      <c r="G195" s="93">
        <v>449.13237071780458</v>
      </c>
      <c r="H195" s="93">
        <v>0</v>
      </c>
      <c r="I195" s="93">
        <v>125.9751691582439</v>
      </c>
      <c r="J195" s="93">
        <v>258.05532057693648</v>
      </c>
      <c r="K195" s="93">
        <v>13.283603663383349</v>
      </c>
    </row>
    <row r="196" spans="1:12" ht="14.45" customHeight="1">
      <c r="A196" s="138"/>
      <c r="B196" s="21" t="s">
        <v>13</v>
      </c>
      <c r="C196" s="82">
        <v>546.70000000000005</v>
      </c>
      <c r="D196" s="83">
        <v>32.78</v>
      </c>
      <c r="E196" s="93">
        <v>39.669541000000002</v>
      </c>
      <c r="F196" s="93">
        <v>83.265021999999988</v>
      </c>
      <c r="G196" s="93">
        <v>97.570478761131724</v>
      </c>
      <c r="H196" s="93">
        <v>546.70284553211468</v>
      </c>
      <c r="I196" s="93">
        <v>420.72767542295833</v>
      </c>
      <c r="J196" s="93">
        <v>288.64752472931667</v>
      </c>
      <c r="K196" s="93">
        <v>533.41924155528397</v>
      </c>
    </row>
    <row r="197" spans="1:12" ht="14.45" customHeight="1">
      <c r="A197" s="139"/>
      <c r="B197" s="22" t="s">
        <v>14</v>
      </c>
      <c r="C197" s="91">
        <v>0</v>
      </c>
      <c r="D197" s="88">
        <v>0.94</v>
      </c>
      <c r="E197" s="98">
        <v>0.92743856843737216</v>
      </c>
      <c r="F197" s="88">
        <v>0.84769601510360526</v>
      </c>
      <c r="G197" s="98">
        <v>0.82152922953643581</v>
      </c>
      <c r="H197" s="135">
        <v>0</v>
      </c>
      <c r="I197" s="98">
        <v>0.2304271331435018</v>
      </c>
      <c r="J197" s="98">
        <v>0.47202117712114428</v>
      </c>
      <c r="K197" s="119">
        <v>2.4297666967638049E-2</v>
      </c>
      <c r="L197" s="6" t="s">
        <v>61</v>
      </c>
    </row>
    <row r="198" spans="1:12">
      <c r="A198" s="137" t="s">
        <v>85</v>
      </c>
      <c r="B198" s="21" t="s">
        <v>11</v>
      </c>
      <c r="C198" s="82">
        <v>118.38</v>
      </c>
      <c r="D198" s="83">
        <v>118.38</v>
      </c>
      <c r="E198" s="93">
        <v>118.379075</v>
      </c>
      <c r="F198" s="93">
        <v>118.379074</v>
      </c>
      <c r="G198" s="93">
        <v>118.3790756537846</v>
      </c>
      <c r="H198" s="93">
        <v>118.3790760607172</v>
      </c>
      <c r="I198" s="93">
        <v>118.37907623848579</v>
      </c>
      <c r="J198" s="93">
        <v>118.37907543504291</v>
      </c>
      <c r="K198" s="93">
        <v>118.37907543504291</v>
      </c>
    </row>
    <row r="199" spans="1:12">
      <c r="A199" s="138"/>
      <c r="B199" s="21" t="s">
        <v>12</v>
      </c>
      <c r="C199" s="82">
        <v>8.19</v>
      </c>
      <c r="D199" s="83">
        <v>0.59</v>
      </c>
      <c r="E199" s="93">
        <v>118.379075</v>
      </c>
      <c r="F199" s="93">
        <v>3.3481980000000107</v>
      </c>
      <c r="G199" s="93">
        <v>0.2279226602687637</v>
      </c>
      <c r="H199" s="93">
        <v>0</v>
      </c>
      <c r="I199" s="93">
        <v>111.81414750689351</v>
      </c>
      <c r="J199" s="93">
        <v>0</v>
      </c>
      <c r="K199" s="93">
        <v>0</v>
      </c>
    </row>
    <row r="200" spans="1:12" ht="14.45" customHeight="1">
      <c r="A200" s="138"/>
      <c r="B200" s="21" t="s">
        <v>13</v>
      </c>
      <c r="C200" s="82">
        <v>110.19</v>
      </c>
      <c r="D200" s="83">
        <v>117.79</v>
      </c>
      <c r="E200" s="93">
        <v>0</v>
      </c>
      <c r="F200" s="93">
        <v>115.03087599999999</v>
      </c>
      <c r="G200" s="93">
        <v>118.15115299351589</v>
      </c>
      <c r="H200" s="93">
        <v>118.3790760607172</v>
      </c>
      <c r="I200" s="93">
        <v>6.564928731592242</v>
      </c>
      <c r="J200" s="93">
        <v>118.37907543504291</v>
      </c>
      <c r="K200" s="93">
        <v>118.37907543504291</v>
      </c>
    </row>
    <row r="201" spans="1:12" ht="14.45" customHeight="1">
      <c r="A201" s="139"/>
      <c r="B201" s="22" t="s">
        <v>14</v>
      </c>
      <c r="C201" s="91">
        <v>6.9199999999999998E-2</v>
      </c>
      <c r="D201" s="90">
        <v>5.0000000000000001E-3</v>
      </c>
      <c r="E201" s="98">
        <v>1</v>
      </c>
      <c r="F201" s="90">
        <v>2.8283698181318859E-2</v>
      </c>
      <c r="G201" s="135">
        <v>1.925362729941851E-3</v>
      </c>
      <c r="H201" s="119">
        <v>0</v>
      </c>
      <c r="I201" s="98">
        <v>0.94454316640918379</v>
      </c>
      <c r="J201" s="135">
        <v>0</v>
      </c>
      <c r="K201" s="135">
        <v>0</v>
      </c>
      <c r="L201" s="6" t="s">
        <v>68</v>
      </c>
    </row>
    <row r="202" spans="1:12">
      <c r="A202" s="137" t="s">
        <v>86</v>
      </c>
      <c r="B202" s="21" t="s">
        <v>11</v>
      </c>
      <c r="C202" s="82">
        <v>13674.67</v>
      </c>
      <c r="D202" s="83">
        <v>13674.67</v>
      </c>
      <c r="E202" s="93">
        <v>13674.669893</v>
      </c>
      <c r="F202" s="93">
        <v>13674.669882999993</v>
      </c>
      <c r="G202" s="93">
        <v>13674.66987742671</v>
      </c>
      <c r="H202" s="93">
        <v>13674.66986990529</v>
      </c>
      <c r="I202" s="93">
        <v>13674.66989053764</v>
      </c>
      <c r="J202" s="93">
        <v>13674.669896197351</v>
      </c>
      <c r="K202" s="93">
        <v>13674.669898157479</v>
      </c>
    </row>
    <row r="203" spans="1:12">
      <c r="A203" s="138"/>
      <c r="B203" s="21" t="s">
        <v>12</v>
      </c>
      <c r="C203" s="82">
        <v>46.23</v>
      </c>
      <c r="D203" s="83">
        <v>8582.08</v>
      </c>
      <c r="E203" s="93">
        <v>11162.650736</v>
      </c>
      <c r="F203" s="93">
        <v>9598.5021139999935</v>
      </c>
      <c r="G203" s="93">
        <v>6837.6113059026147</v>
      </c>
      <c r="H203" s="93">
        <v>1222.7003591116591</v>
      </c>
      <c r="I203" s="93">
        <v>5464.772925419722</v>
      </c>
      <c r="J203" s="93">
        <v>7839.3841858148244</v>
      </c>
      <c r="K203" s="93">
        <v>2088.3714795837382</v>
      </c>
    </row>
    <row r="204" spans="1:12" ht="14.45" customHeight="1">
      <c r="A204" s="138"/>
      <c r="B204" s="21" t="s">
        <v>13</v>
      </c>
      <c r="C204" s="82">
        <v>13628.44</v>
      </c>
      <c r="D204" s="83">
        <v>5092.59</v>
      </c>
      <c r="E204" s="93">
        <v>2512.0191570000002</v>
      </c>
      <c r="F204" s="93">
        <v>4076.1677689999997</v>
      </c>
      <c r="G204" s="93">
        <v>6837.058571524095</v>
      </c>
      <c r="H204" s="93">
        <v>12451.96951079363</v>
      </c>
      <c r="I204" s="93">
        <v>8209.8969651179214</v>
      </c>
      <c r="J204" s="93">
        <v>5835.2857103825236</v>
      </c>
      <c r="K204" s="93">
        <v>11586.29841857375</v>
      </c>
    </row>
    <row r="205" spans="1:12" ht="14.45" customHeight="1">
      <c r="A205" s="139"/>
      <c r="B205" s="22" t="s">
        <v>14</v>
      </c>
      <c r="C205" s="91">
        <v>3.3999999999999998E-3</v>
      </c>
      <c r="D205" s="88">
        <v>0.62760000000000005</v>
      </c>
      <c r="E205" s="98">
        <v>0.81630129453538824</v>
      </c>
      <c r="F205" s="88">
        <v>0.70191837873414487</v>
      </c>
      <c r="G205" s="98">
        <v>0.5000202101543757</v>
      </c>
      <c r="H205" s="135">
        <v>8.9413519356875512E-2</v>
      </c>
      <c r="I205" s="98">
        <v>0.3996274110573696</v>
      </c>
      <c r="J205" s="98">
        <v>0.57327776431333088</v>
      </c>
      <c r="K205" s="119">
        <v>0.15271823708630239</v>
      </c>
      <c r="L205" s="6" t="s">
        <v>61</v>
      </c>
    </row>
    <row r="206" spans="1:12">
      <c r="A206" s="140" t="s">
        <v>87</v>
      </c>
      <c r="B206" s="21" t="s">
        <v>11</v>
      </c>
      <c r="C206" s="82">
        <v>61.79</v>
      </c>
      <c r="D206" s="83">
        <v>61.79</v>
      </c>
      <c r="E206" s="93">
        <v>61.794986999999999</v>
      </c>
      <c r="F206" s="93">
        <v>61.794986000000002</v>
      </c>
      <c r="G206" s="93">
        <v>61.79498852202822</v>
      </c>
      <c r="H206" s="93">
        <v>61.794986634166278</v>
      </c>
      <c r="I206" s="93">
        <v>61.794986342087171</v>
      </c>
      <c r="J206" s="93">
        <v>61.794987022075652</v>
      </c>
      <c r="K206" s="93">
        <v>61.794986380696614</v>
      </c>
    </row>
    <row r="207" spans="1:12">
      <c r="A207" s="141"/>
      <c r="B207" s="21" t="s">
        <v>12</v>
      </c>
      <c r="C207" s="82">
        <v>0</v>
      </c>
      <c r="D207" s="83">
        <v>54.85</v>
      </c>
      <c r="E207" s="93">
        <v>25.38</v>
      </c>
      <c r="F207" s="93">
        <v>54.59</v>
      </c>
      <c r="G207" s="93">
        <v>45.960861671147278</v>
      </c>
      <c r="H207" s="93">
        <v>19.314951517080861</v>
      </c>
      <c r="I207" s="93">
        <v>0</v>
      </c>
      <c r="J207" s="93">
        <v>0.85650839630484066</v>
      </c>
      <c r="K207" s="93">
        <v>0</v>
      </c>
    </row>
    <row r="208" spans="1:12" ht="14.45" customHeight="1">
      <c r="A208" s="141"/>
      <c r="B208" s="21" t="s">
        <v>13</v>
      </c>
      <c r="C208" s="82">
        <v>61.79</v>
      </c>
      <c r="D208" s="83">
        <v>6.94</v>
      </c>
      <c r="E208" s="93">
        <v>36.42</v>
      </c>
      <c r="F208" s="93">
        <v>7.21</v>
      </c>
      <c r="G208" s="93">
        <v>15.83412685088093</v>
      </c>
      <c r="H208" s="93">
        <v>42.480035117085407</v>
      </c>
      <c r="I208" s="93">
        <v>61.794986342087171</v>
      </c>
      <c r="J208" s="93">
        <v>60.938478625770813</v>
      </c>
      <c r="K208" s="93">
        <v>61.794986380696614</v>
      </c>
    </row>
    <row r="209" spans="1:11" ht="14.45" customHeight="1">
      <c r="A209" s="142"/>
      <c r="B209" s="22" t="s">
        <v>14</v>
      </c>
      <c r="C209" s="91">
        <v>0</v>
      </c>
      <c r="D209" s="88">
        <v>0.88770000000000004</v>
      </c>
      <c r="E209" s="98">
        <v>0.41060000000000002</v>
      </c>
      <c r="F209" s="88">
        <v>0.88339999999999996</v>
      </c>
      <c r="G209" s="98">
        <v>0.74376357647131042</v>
      </c>
      <c r="H209" s="98">
        <v>0.31256502459378599</v>
      </c>
      <c r="I209" s="119">
        <v>0</v>
      </c>
      <c r="J209" s="119">
        <v>1.3860483472532509E-2</v>
      </c>
      <c r="K209" s="119">
        <v>0</v>
      </c>
    </row>
    <row r="210" spans="1:11">
      <c r="E210" s="97"/>
      <c r="F210" s="96"/>
    </row>
    <row r="211" spans="1:11">
      <c r="E211" s="97"/>
    </row>
    <row r="212" spans="1:11">
      <c r="E212" s="97"/>
    </row>
    <row r="213" spans="1:11">
      <c r="E213" s="97"/>
    </row>
    <row r="214" spans="1:11">
      <c r="E214" s="97"/>
    </row>
    <row r="215" spans="1:11">
      <c r="E215" s="97"/>
    </row>
    <row r="216" spans="1:11">
      <c r="E216" s="97"/>
    </row>
    <row r="217" spans="1:11">
      <c r="E217" s="97"/>
    </row>
    <row r="218" spans="1:11">
      <c r="E218" s="97"/>
    </row>
    <row r="219" spans="1:11">
      <c r="E219" s="97"/>
    </row>
    <row r="220" spans="1:11">
      <c r="E220" s="97"/>
    </row>
    <row r="221" spans="1:11">
      <c r="E221" s="97"/>
    </row>
    <row r="222" spans="1:11">
      <c r="E222" s="97"/>
    </row>
    <row r="223" spans="1:11">
      <c r="E223" s="97"/>
    </row>
    <row r="224" spans="1:11">
      <c r="E224" s="97"/>
    </row>
    <row r="225" spans="5:5">
      <c r="E225" s="97"/>
    </row>
    <row r="226" spans="5:5">
      <c r="E226" s="97"/>
    </row>
    <row r="227" spans="5:5">
      <c r="E227" s="97"/>
    </row>
    <row r="228" spans="5:5">
      <c r="E228" s="97"/>
    </row>
    <row r="229" spans="5:5">
      <c r="E229" s="97"/>
    </row>
    <row r="230" spans="5:5">
      <c r="E230" s="97"/>
    </row>
    <row r="231" spans="5:5">
      <c r="E231" s="97"/>
    </row>
    <row r="232" spans="5:5">
      <c r="E232" s="97"/>
    </row>
    <row r="233" spans="5:5">
      <c r="E233" s="97"/>
    </row>
    <row r="234" spans="5:5">
      <c r="E234" s="100"/>
    </row>
  </sheetData>
  <autoFilter ref="A1:L233" xr:uid="{00000000-0009-0000-0000-000000000000}"/>
  <mergeCells count="52">
    <mergeCell ref="A46:A49"/>
    <mergeCell ref="A2:A5"/>
    <mergeCell ref="A6:A9"/>
    <mergeCell ref="A10:A13"/>
    <mergeCell ref="A14:A17"/>
    <mergeCell ref="A18:A21"/>
    <mergeCell ref="A22:A25"/>
    <mergeCell ref="A26:A29"/>
    <mergeCell ref="A30:A33"/>
    <mergeCell ref="A34:A37"/>
    <mergeCell ref="A38:A41"/>
    <mergeCell ref="A42:A45"/>
    <mergeCell ref="A94:A97"/>
    <mergeCell ref="A50:A53"/>
    <mergeCell ref="A54:A57"/>
    <mergeCell ref="A58:A61"/>
    <mergeCell ref="A62:A65"/>
    <mergeCell ref="A66:A69"/>
    <mergeCell ref="A70:A73"/>
    <mergeCell ref="A74:A77"/>
    <mergeCell ref="A78:A81"/>
    <mergeCell ref="A82:A85"/>
    <mergeCell ref="A86:A89"/>
    <mergeCell ref="A90:A93"/>
    <mergeCell ref="A186:A189"/>
    <mergeCell ref="A142:A145"/>
    <mergeCell ref="A98:A101"/>
    <mergeCell ref="A102:A105"/>
    <mergeCell ref="A106:A109"/>
    <mergeCell ref="A110:A113"/>
    <mergeCell ref="A114:A117"/>
    <mergeCell ref="A118:A121"/>
    <mergeCell ref="A122:A125"/>
    <mergeCell ref="A126:A129"/>
    <mergeCell ref="A130:A133"/>
    <mergeCell ref="A134:A137"/>
    <mergeCell ref="A138:A141"/>
    <mergeCell ref="A166:A169"/>
    <mergeCell ref="A170:A173"/>
    <mergeCell ref="A174:A177"/>
    <mergeCell ref="A178:A181"/>
    <mergeCell ref="A182:A185"/>
    <mergeCell ref="A146:A149"/>
    <mergeCell ref="A150:A153"/>
    <mergeCell ref="A154:A157"/>
    <mergeCell ref="A158:A161"/>
    <mergeCell ref="A162:A165"/>
    <mergeCell ref="A194:A197"/>
    <mergeCell ref="A198:A201"/>
    <mergeCell ref="A202:A205"/>
    <mergeCell ref="A206:A209"/>
    <mergeCell ref="A190:A193"/>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K218"/>
  <sheetViews>
    <sheetView zoomScaleNormal="100" workbookViewId="0">
      <pane xSplit="1" ySplit="1" topLeftCell="B31" activePane="bottomRight" state="frozen"/>
      <selection pane="bottomRight" activeCell="G51" sqref="G51"/>
      <selection pane="bottomLeft" activeCell="A2" sqref="A2"/>
      <selection pane="topRight" activeCell="B1" sqref="B1"/>
    </sheetView>
  </sheetViews>
  <sheetFormatPr defaultColWidth="11.42578125" defaultRowHeight="15" customHeight="1"/>
  <cols>
    <col min="1" max="1" width="28.85546875" style="42" customWidth="1"/>
    <col min="2" max="2" width="18.5703125" style="30" customWidth="1"/>
    <col min="3" max="3" width="19.140625" style="73" customWidth="1"/>
    <col min="4" max="4" width="18.42578125" style="30" customWidth="1"/>
    <col min="5" max="5" width="21.140625" style="30" customWidth="1"/>
    <col min="6" max="6" width="15.42578125" style="30" customWidth="1"/>
    <col min="7" max="7" width="15.85546875" style="30" customWidth="1"/>
    <col min="8" max="8" width="22.140625" style="30" customWidth="1"/>
    <col min="9" max="9" width="23.85546875" style="30" customWidth="1"/>
    <col min="10" max="10" width="22.5703125" style="30" customWidth="1"/>
    <col min="11" max="11" width="21.7109375" style="30" hidden="1" customWidth="1"/>
    <col min="12" max="16" width="15.85546875" style="30" hidden="1" customWidth="1"/>
    <col min="17" max="17" width="11.42578125" style="30" hidden="1" customWidth="1"/>
    <col min="18" max="41" width="15.85546875" style="30" hidden="1" customWidth="1"/>
    <col min="42" max="43" width="16.28515625" style="37" customWidth="1"/>
    <col min="44" max="45" width="16.28515625" style="53" customWidth="1"/>
    <col min="46" max="46" width="16.28515625" style="37" customWidth="1"/>
    <col min="47" max="47" width="36.5703125" style="30" bestFit="1" customWidth="1"/>
    <col min="48" max="16384" width="11.42578125" style="30"/>
  </cols>
  <sheetData>
    <row r="1" spans="1:63" ht="30">
      <c r="A1" s="27" t="s">
        <v>0</v>
      </c>
      <c r="B1" s="84" t="s">
        <v>1</v>
      </c>
      <c r="C1" s="86" t="s">
        <v>2</v>
      </c>
      <c r="D1" s="86" t="s">
        <v>3</v>
      </c>
      <c r="E1" s="86" t="s">
        <v>4</v>
      </c>
      <c r="F1" s="75" t="s">
        <v>5</v>
      </c>
      <c r="G1" s="75" t="s">
        <v>6</v>
      </c>
      <c r="H1" s="74" t="s">
        <v>7</v>
      </c>
      <c r="I1" s="75" t="s">
        <v>8</v>
      </c>
      <c r="J1" s="75" t="s">
        <v>9</v>
      </c>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16" t="s">
        <v>88</v>
      </c>
      <c r="AQ1" s="14" t="s">
        <v>89</v>
      </c>
      <c r="AR1" s="43" t="s">
        <v>90</v>
      </c>
      <c r="AS1" s="43" t="s">
        <v>91</v>
      </c>
      <c r="AT1" s="29" t="s">
        <v>92</v>
      </c>
    </row>
    <row r="2" spans="1:63">
      <c r="A2" s="59" t="s">
        <v>10</v>
      </c>
      <c r="B2" s="76">
        <v>1</v>
      </c>
      <c r="C2" s="77">
        <v>0</v>
      </c>
      <c r="D2" s="78">
        <v>1</v>
      </c>
      <c r="E2" s="78">
        <v>0</v>
      </c>
      <c r="F2" s="114">
        <v>1</v>
      </c>
      <c r="G2" s="114">
        <v>1</v>
      </c>
      <c r="H2" s="121">
        <v>1</v>
      </c>
      <c r="I2" s="121">
        <v>1</v>
      </c>
      <c r="J2" s="121">
        <v>1</v>
      </c>
      <c r="K2" s="69"/>
      <c r="L2" s="70"/>
      <c r="M2" s="69"/>
      <c r="N2" s="70"/>
      <c r="O2" s="69"/>
      <c r="P2" s="69"/>
      <c r="Q2" s="69"/>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SUMIFS(B2:AO2,$B$105:$AO$105,"X",$B$102:$AO$102,"X")</f>
        <v>5</v>
      </c>
      <c r="AQ2" s="16">
        <f t="shared" ref="AQ2:AQ33" si="0">SUMIFS(B2:AO2,$B$102:$AO$102,"X")</f>
        <v>7</v>
      </c>
      <c r="AR2" s="101">
        <v>491.90580599999998</v>
      </c>
      <c r="AS2" s="44">
        <f t="shared" ref="AS2:AS33" si="1">IFERROR(AR2/$AR$101,0)*100</f>
        <v>0.8768612324390298</v>
      </c>
      <c r="AT2" s="31" t="s">
        <v>93</v>
      </c>
      <c r="AU2" s="123"/>
      <c r="AV2" s="123"/>
      <c r="AW2" s="123"/>
      <c r="AX2" s="123"/>
      <c r="AY2" s="123"/>
      <c r="AZ2" s="123"/>
      <c r="BA2" s="123"/>
      <c r="BB2" s="123"/>
      <c r="BC2" s="123"/>
      <c r="BD2" s="123"/>
      <c r="BE2" s="123"/>
      <c r="BF2" s="123"/>
      <c r="BG2" s="123"/>
      <c r="BH2" s="123"/>
      <c r="BI2" s="123"/>
      <c r="BJ2" s="123"/>
      <c r="BK2" s="123"/>
    </row>
    <row r="3" spans="1:63">
      <c r="A3" s="59" t="s">
        <v>16</v>
      </c>
      <c r="B3" s="76">
        <v>0</v>
      </c>
      <c r="C3" s="77">
        <v>0</v>
      </c>
      <c r="D3" s="78">
        <v>0</v>
      </c>
      <c r="E3" s="78">
        <v>0</v>
      </c>
      <c r="F3" s="114">
        <v>1</v>
      </c>
      <c r="G3" s="114">
        <v>1</v>
      </c>
      <c r="H3" s="114">
        <v>1</v>
      </c>
      <c r="I3" s="114">
        <v>1</v>
      </c>
      <c r="J3" s="114">
        <v>1</v>
      </c>
      <c r="K3" s="69"/>
      <c r="L3" s="70"/>
      <c r="M3" s="69"/>
      <c r="N3" s="70"/>
      <c r="O3" s="69"/>
      <c r="P3" s="69"/>
      <c r="Q3" s="69"/>
      <c r="R3" s="20"/>
      <c r="S3" s="20"/>
      <c r="T3" s="20"/>
      <c r="U3" s="20"/>
      <c r="V3" s="20"/>
      <c r="W3" s="20"/>
      <c r="X3" s="20"/>
      <c r="Y3" s="20"/>
      <c r="Z3" s="20"/>
      <c r="AA3" s="20"/>
      <c r="AB3" s="20"/>
      <c r="AC3" s="20"/>
      <c r="AD3" s="20"/>
      <c r="AE3" s="20"/>
      <c r="AF3" s="20"/>
      <c r="AG3" s="20"/>
      <c r="AH3" s="20"/>
      <c r="AI3" s="20"/>
      <c r="AJ3" s="20"/>
      <c r="AK3" s="20"/>
      <c r="AL3" s="20"/>
      <c r="AM3" s="20"/>
      <c r="AN3" s="20"/>
      <c r="AO3" s="20"/>
      <c r="AP3" s="16">
        <f t="shared" ref="AP3:AP34" si="2">SUMIF($B$105:$U$105,"X",B3:U3)</f>
        <v>5</v>
      </c>
      <c r="AQ3" s="16">
        <f t="shared" si="0"/>
        <v>5</v>
      </c>
      <c r="AR3" s="102">
        <v>390.77658500000001</v>
      </c>
      <c r="AS3" s="44">
        <f t="shared" si="1"/>
        <v>0.69659035073762743</v>
      </c>
      <c r="AT3" s="31" t="s">
        <v>93</v>
      </c>
      <c r="AU3" s="123"/>
      <c r="AV3" s="123"/>
      <c r="AW3" s="123"/>
      <c r="AX3" s="123"/>
      <c r="AY3" s="123"/>
      <c r="AZ3" s="123"/>
      <c r="BA3" s="123"/>
      <c r="BB3" s="123"/>
      <c r="BC3" s="123"/>
      <c r="BD3" s="123"/>
      <c r="BE3" s="123"/>
      <c r="BF3" s="123"/>
      <c r="BG3" s="123"/>
      <c r="BH3" s="123"/>
      <c r="BI3" s="123"/>
      <c r="BJ3" s="123"/>
      <c r="BK3" s="123"/>
    </row>
    <row r="4" spans="1:63">
      <c r="A4" s="59" t="s">
        <v>18</v>
      </c>
      <c r="B4" s="76">
        <v>1</v>
      </c>
      <c r="C4" s="77">
        <v>0</v>
      </c>
      <c r="D4" s="78">
        <v>1</v>
      </c>
      <c r="E4" s="78">
        <v>0</v>
      </c>
      <c r="F4" s="114">
        <v>1</v>
      </c>
      <c r="G4" s="114">
        <v>1</v>
      </c>
      <c r="H4" s="114">
        <v>1</v>
      </c>
      <c r="I4" s="114">
        <v>1</v>
      </c>
      <c r="J4" s="121">
        <v>1</v>
      </c>
      <c r="K4" s="69"/>
      <c r="L4" s="70"/>
      <c r="M4" s="69"/>
      <c r="N4" s="70"/>
      <c r="O4" s="69"/>
      <c r="P4" s="69"/>
      <c r="Q4" s="69"/>
      <c r="R4" s="20"/>
      <c r="S4" s="20"/>
      <c r="T4" s="20"/>
      <c r="U4" s="20"/>
      <c r="V4" s="20"/>
      <c r="W4" s="20"/>
      <c r="X4" s="20"/>
      <c r="Y4" s="20"/>
      <c r="Z4" s="20"/>
      <c r="AA4" s="20"/>
      <c r="AB4" s="20"/>
      <c r="AC4" s="20"/>
      <c r="AD4" s="20"/>
      <c r="AE4" s="20"/>
      <c r="AF4" s="20"/>
      <c r="AG4" s="20"/>
      <c r="AH4" s="20"/>
      <c r="AI4" s="20"/>
      <c r="AJ4" s="20"/>
      <c r="AK4" s="20"/>
      <c r="AL4" s="20"/>
      <c r="AM4" s="20"/>
      <c r="AN4" s="20"/>
      <c r="AO4" s="20"/>
      <c r="AP4" s="16">
        <f t="shared" si="2"/>
        <v>5</v>
      </c>
      <c r="AQ4" s="16">
        <f t="shared" si="0"/>
        <v>7</v>
      </c>
      <c r="AR4" s="102">
        <v>209.36597599999999</v>
      </c>
      <c r="AS4" s="44">
        <f t="shared" si="1"/>
        <v>0.37321150819301435</v>
      </c>
      <c r="AT4" s="31" t="s">
        <v>93</v>
      </c>
      <c r="AU4" s="123"/>
      <c r="AV4" s="123"/>
      <c r="AW4" s="123"/>
      <c r="AX4" s="123"/>
      <c r="AY4" s="123"/>
      <c r="AZ4" s="123"/>
      <c r="BA4" s="123"/>
      <c r="BB4" s="123"/>
      <c r="BC4" s="123"/>
      <c r="BD4" s="123"/>
      <c r="BE4" s="123"/>
      <c r="BF4" s="123"/>
      <c r="BG4" s="123"/>
      <c r="BH4" s="123"/>
      <c r="BI4" s="123"/>
      <c r="BJ4" s="123"/>
      <c r="BK4" s="123"/>
    </row>
    <row r="5" spans="1:63">
      <c r="A5" s="60" t="s">
        <v>20</v>
      </c>
      <c r="B5" s="76">
        <v>0</v>
      </c>
      <c r="C5" s="77">
        <v>0</v>
      </c>
      <c r="D5" s="78">
        <v>0</v>
      </c>
      <c r="E5" s="78">
        <v>0</v>
      </c>
      <c r="F5" s="121">
        <v>0</v>
      </c>
      <c r="G5" s="121">
        <v>0</v>
      </c>
      <c r="H5" s="121">
        <v>0</v>
      </c>
      <c r="I5" s="121">
        <v>0</v>
      </c>
      <c r="J5" s="121">
        <v>0</v>
      </c>
      <c r="K5" s="69"/>
      <c r="L5" s="70"/>
      <c r="M5" s="69"/>
      <c r="N5" s="70"/>
      <c r="O5" s="69"/>
      <c r="P5" s="69"/>
      <c r="Q5" s="69"/>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0</v>
      </c>
      <c r="AQ5" s="16">
        <f t="shared" si="0"/>
        <v>0</v>
      </c>
      <c r="AR5" s="102">
        <v>412.86560099999997</v>
      </c>
      <c r="AS5" s="44">
        <f t="shared" si="1"/>
        <v>0.7359657790348193</v>
      </c>
      <c r="AT5" s="31"/>
      <c r="AU5" s="123"/>
      <c r="AV5" s="123"/>
      <c r="AW5" s="123"/>
      <c r="AX5" s="123"/>
      <c r="AY5" s="123"/>
      <c r="AZ5" s="123"/>
      <c r="BA5" s="123"/>
      <c r="BB5" s="123"/>
      <c r="BC5" s="123"/>
      <c r="BD5" s="123"/>
      <c r="BE5" s="123"/>
      <c r="BF5" s="123"/>
      <c r="BG5" s="123"/>
      <c r="BH5" s="123"/>
      <c r="BI5" s="123"/>
      <c r="BJ5" s="123"/>
      <c r="BK5" s="123"/>
    </row>
    <row r="6" spans="1:63">
      <c r="A6" s="61" t="s">
        <v>21</v>
      </c>
      <c r="B6" s="76">
        <v>1</v>
      </c>
      <c r="C6" s="77">
        <v>0</v>
      </c>
      <c r="D6" s="78">
        <v>1</v>
      </c>
      <c r="E6" s="78">
        <v>0</v>
      </c>
      <c r="F6" s="114">
        <v>1</v>
      </c>
      <c r="G6" s="114">
        <v>1</v>
      </c>
      <c r="H6" s="121">
        <v>1</v>
      </c>
      <c r="I6" s="121">
        <v>1</v>
      </c>
      <c r="J6" s="121">
        <v>1</v>
      </c>
      <c r="K6" s="69"/>
      <c r="L6" s="70"/>
      <c r="M6" s="69"/>
      <c r="N6" s="70"/>
      <c r="O6" s="69"/>
      <c r="P6" s="69"/>
      <c r="Q6" s="69"/>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0"/>
        <v>7</v>
      </c>
      <c r="AR6" s="102">
        <v>129.079894</v>
      </c>
      <c r="AS6" s="44">
        <f t="shared" si="1"/>
        <v>0.23009517992137571</v>
      </c>
      <c r="AT6" s="31" t="s">
        <v>93</v>
      </c>
      <c r="AU6" s="123"/>
      <c r="AV6" s="123"/>
      <c r="AW6" s="123"/>
      <c r="AX6" s="123"/>
      <c r="AY6" s="123"/>
      <c r="AZ6" s="123"/>
      <c r="BA6" s="123"/>
      <c r="BB6" s="123"/>
      <c r="BC6" s="123"/>
      <c r="BD6" s="123"/>
      <c r="BE6" s="123"/>
      <c r="BF6" s="123"/>
      <c r="BG6" s="123"/>
      <c r="BH6" s="123"/>
      <c r="BI6" s="123"/>
      <c r="BJ6" s="123"/>
      <c r="BK6" s="123"/>
    </row>
    <row r="7" spans="1:63">
      <c r="A7" s="61" t="s">
        <v>22</v>
      </c>
      <c r="B7" s="76">
        <v>1</v>
      </c>
      <c r="C7" s="77">
        <v>0</v>
      </c>
      <c r="D7" s="78">
        <v>1</v>
      </c>
      <c r="E7" s="78">
        <v>0</v>
      </c>
      <c r="F7" s="114">
        <v>1</v>
      </c>
      <c r="G7" s="114">
        <v>1</v>
      </c>
      <c r="H7" s="121">
        <v>1</v>
      </c>
      <c r="I7" s="121">
        <v>1</v>
      </c>
      <c r="J7" s="121">
        <v>1</v>
      </c>
      <c r="K7" s="69"/>
      <c r="L7" s="70"/>
      <c r="M7" s="69"/>
      <c r="N7" s="70"/>
      <c r="O7" s="69"/>
      <c r="P7" s="69"/>
      <c r="Q7" s="69"/>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5</v>
      </c>
      <c r="AQ7" s="16">
        <f t="shared" si="0"/>
        <v>7</v>
      </c>
      <c r="AR7" s="102">
        <v>112.17866599999999</v>
      </c>
      <c r="AS7" s="44">
        <f t="shared" si="1"/>
        <v>0.19996739644525824</v>
      </c>
      <c r="AT7" s="31" t="s">
        <v>93</v>
      </c>
      <c r="AU7" s="123"/>
      <c r="AV7" s="123"/>
      <c r="AW7" s="123"/>
      <c r="AX7" s="123"/>
      <c r="AY7" s="123"/>
      <c r="AZ7" s="123"/>
      <c r="BA7" s="123"/>
      <c r="BB7" s="123"/>
      <c r="BC7" s="123"/>
      <c r="BD7" s="123"/>
      <c r="BE7" s="123"/>
      <c r="BF7" s="123"/>
      <c r="BG7" s="123"/>
      <c r="BH7" s="123"/>
      <c r="BI7" s="123"/>
      <c r="BJ7" s="123"/>
      <c r="BK7" s="123"/>
    </row>
    <row r="8" spans="1:63">
      <c r="A8" s="61" t="s">
        <v>23</v>
      </c>
      <c r="B8" s="77">
        <v>0</v>
      </c>
      <c r="C8" s="77">
        <v>0</v>
      </c>
      <c r="D8" s="78">
        <v>0</v>
      </c>
      <c r="E8" s="78">
        <v>0</v>
      </c>
      <c r="F8" s="114">
        <v>1</v>
      </c>
      <c r="G8" s="114">
        <v>1</v>
      </c>
      <c r="H8" s="114">
        <v>1</v>
      </c>
      <c r="I8" s="114">
        <v>1</v>
      </c>
      <c r="J8" s="114">
        <v>1</v>
      </c>
      <c r="K8" s="69"/>
      <c r="L8" s="70"/>
      <c r="M8" s="69"/>
      <c r="N8" s="70"/>
      <c r="O8" s="69"/>
      <c r="P8" s="69"/>
      <c r="Q8" s="69"/>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0"/>
        <v>5</v>
      </c>
      <c r="AR8" s="102">
        <v>4126.5685240000003</v>
      </c>
      <c r="AS8" s="44">
        <f t="shared" si="1"/>
        <v>7.3559366804846134</v>
      </c>
      <c r="AT8" s="31" t="s">
        <v>93</v>
      </c>
      <c r="AU8" s="123"/>
      <c r="AV8" s="123"/>
      <c r="AW8" s="123"/>
      <c r="AX8" s="123"/>
      <c r="AY8" s="123"/>
      <c r="AZ8" s="123"/>
      <c r="BA8" s="123"/>
      <c r="BB8" s="123"/>
      <c r="BC8" s="123"/>
      <c r="BD8" s="123"/>
      <c r="BE8" s="123"/>
      <c r="BF8" s="123"/>
      <c r="BG8" s="123"/>
      <c r="BH8" s="123"/>
      <c r="BI8" s="123"/>
      <c r="BJ8" s="123"/>
      <c r="BK8" s="123"/>
    </row>
    <row r="9" spans="1:63">
      <c r="A9" s="61" t="s">
        <v>24</v>
      </c>
      <c r="B9" s="76">
        <v>1</v>
      </c>
      <c r="C9" s="77">
        <v>0</v>
      </c>
      <c r="D9" s="78">
        <v>1</v>
      </c>
      <c r="E9" s="78">
        <v>0</v>
      </c>
      <c r="F9" s="114">
        <v>1</v>
      </c>
      <c r="G9" s="114">
        <v>1</v>
      </c>
      <c r="H9" s="121">
        <v>1</v>
      </c>
      <c r="I9" s="121">
        <v>1</v>
      </c>
      <c r="J9" s="121">
        <v>1</v>
      </c>
      <c r="K9" s="69"/>
      <c r="L9" s="70"/>
      <c r="M9" s="69"/>
      <c r="N9" s="70"/>
      <c r="O9" s="69"/>
      <c r="P9" s="69"/>
      <c r="Q9" s="69"/>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5</v>
      </c>
      <c r="AQ9" s="16">
        <f t="shared" si="0"/>
        <v>7</v>
      </c>
      <c r="AR9" s="102">
        <v>26.892132</v>
      </c>
      <c r="AS9" s="44">
        <f t="shared" si="1"/>
        <v>4.7937364675937719E-2</v>
      </c>
      <c r="AT9" s="31" t="s">
        <v>93</v>
      </c>
      <c r="AU9" s="123"/>
      <c r="AV9" s="123"/>
      <c r="AW9" s="123"/>
      <c r="AX9" s="123"/>
      <c r="AY9" s="123"/>
      <c r="AZ9" s="123"/>
      <c r="BA9" s="123"/>
      <c r="BB9" s="123"/>
      <c r="BC9" s="123"/>
      <c r="BD9" s="123"/>
      <c r="BE9" s="123"/>
      <c r="BF9" s="123"/>
      <c r="BG9" s="123"/>
      <c r="BH9" s="123"/>
      <c r="BI9" s="123"/>
      <c r="BJ9" s="123"/>
      <c r="BK9" s="123"/>
    </row>
    <row r="10" spans="1:63">
      <c r="A10" s="62" t="s">
        <v>25</v>
      </c>
      <c r="B10" s="76">
        <v>0</v>
      </c>
      <c r="C10" s="77">
        <v>0</v>
      </c>
      <c r="D10" s="78">
        <v>0</v>
      </c>
      <c r="E10" s="78">
        <v>0</v>
      </c>
      <c r="F10" s="121">
        <v>0</v>
      </c>
      <c r="G10" s="121">
        <v>0</v>
      </c>
      <c r="H10" s="121">
        <v>0</v>
      </c>
      <c r="I10" s="121">
        <v>0</v>
      </c>
      <c r="J10" s="121">
        <v>0</v>
      </c>
      <c r="K10" s="69"/>
      <c r="L10" s="70"/>
      <c r="M10" s="69"/>
      <c r="N10" s="70"/>
      <c r="O10" s="69"/>
      <c r="P10" s="69"/>
      <c r="Q10" s="69"/>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0</v>
      </c>
      <c r="AQ10" s="16">
        <f t="shared" si="0"/>
        <v>0</v>
      </c>
      <c r="AR10" s="102">
        <v>179.558514</v>
      </c>
      <c r="AS10" s="44">
        <f t="shared" si="1"/>
        <v>0.32007733586490905</v>
      </c>
      <c r="AT10" s="31"/>
      <c r="AU10" s="123"/>
      <c r="AV10" s="123"/>
      <c r="AW10" s="123"/>
      <c r="AX10" s="123"/>
      <c r="AY10" s="123"/>
      <c r="AZ10" s="123"/>
      <c r="BA10" s="123"/>
      <c r="BB10" s="123"/>
      <c r="BC10" s="123"/>
      <c r="BD10" s="123"/>
      <c r="BE10" s="123"/>
      <c r="BF10" s="123"/>
      <c r="BG10" s="123"/>
      <c r="BH10" s="123"/>
      <c r="BI10" s="123"/>
      <c r="BJ10" s="123"/>
      <c r="BK10" s="123"/>
    </row>
    <row r="11" spans="1:63">
      <c r="A11" s="62" t="s">
        <v>26</v>
      </c>
      <c r="B11" s="76">
        <v>1</v>
      </c>
      <c r="C11" s="77">
        <v>0</v>
      </c>
      <c r="D11" s="78">
        <v>1</v>
      </c>
      <c r="E11" s="78">
        <v>0</v>
      </c>
      <c r="F11" s="114">
        <v>1</v>
      </c>
      <c r="G11" s="114">
        <v>1</v>
      </c>
      <c r="H11" s="121">
        <v>1</v>
      </c>
      <c r="I11" s="121">
        <v>1</v>
      </c>
      <c r="J11" s="121">
        <v>1</v>
      </c>
      <c r="K11" s="69"/>
      <c r="L11" s="70"/>
      <c r="M11" s="69"/>
      <c r="N11" s="70"/>
      <c r="O11" s="69"/>
      <c r="P11" s="69"/>
      <c r="Q11" s="69"/>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5</v>
      </c>
      <c r="AQ11" s="16">
        <f t="shared" si="0"/>
        <v>7</v>
      </c>
      <c r="AR11" s="102">
        <v>1191.2789929999999</v>
      </c>
      <c r="AS11" s="44">
        <f t="shared" si="1"/>
        <v>2.1235495764420929</v>
      </c>
      <c r="AT11" s="31" t="s">
        <v>93</v>
      </c>
      <c r="AU11" s="123"/>
      <c r="AV11" s="123"/>
      <c r="AW11" s="123"/>
      <c r="AX11" s="123"/>
      <c r="AY11" s="123"/>
      <c r="AZ11" s="123"/>
      <c r="BA11" s="123"/>
      <c r="BB11" s="123"/>
      <c r="BC11" s="123"/>
      <c r="BD11" s="123"/>
      <c r="BE11" s="123"/>
      <c r="BF11" s="123"/>
      <c r="BG11" s="123"/>
      <c r="BH11" s="123"/>
      <c r="BI11" s="123"/>
      <c r="BJ11" s="123"/>
      <c r="BK11" s="123"/>
    </row>
    <row r="12" spans="1:63" ht="20.25" customHeight="1">
      <c r="A12" s="62" t="s">
        <v>27</v>
      </c>
      <c r="B12" s="109">
        <v>1</v>
      </c>
      <c r="C12" s="77">
        <v>0</v>
      </c>
      <c r="D12" s="78">
        <v>1</v>
      </c>
      <c r="E12" s="78">
        <v>0</v>
      </c>
      <c r="F12" s="114">
        <v>1</v>
      </c>
      <c r="G12" s="114">
        <v>1</v>
      </c>
      <c r="H12" s="114">
        <v>1</v>
      </c>
      <c r="I12" s="121">
        <v>1</v>
      </c>
      <c r="J12" s="121">
        <v>1</v>
      </c>
      <c r="K12" s="69"/>
      <c r="L12" s="70"/>
      <c r="M12" s="69"/>
      <c r="N12" s="70"/>
      <c r="O12" s="69"/>
      <c r="P12" s="69"/>
      <c r="Q12" s="69"/>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5</v>
      </c>
      <c r="AQ12" s="16">
        <f t="shared" si="0"/>
        <v>7</v>
      </c>
      <c r="AR12" s="102">
        <v>155.18298100000001</v>
      </c>
      <c r="AS12" s="44">
        <f t="shared" si="1"/>
        <v>0.27662600911285556</v>
      </c>
      <c r="AT12" s="31" t="s">
        <v>93</v>
      </c>
      <c r="AU12" s="173"/>
      <c r="AV12" s="173"/>
      <c r="AW12" s="173"/>
      <c r="AX12" s="173"/>
      <c r="AY12" s="173"/>
      <c r="AZ12" s="173"/>
      <c r="BA12" s="173"/>
      <c r="BB12" s="173"/>
      <c r="BC12" s="173"/>
      <c r="BD12" s="173"/>
      <c r="BE12" s="173"/>
      <c r="BF12" s="173"/>
      <c r="BG12" s="173"/>
      <c r="BH12" s="173"/>
      <c r="BI12" s="173"/>
      <c r="BJ12" s="173"/>
      <c r="BK12" s="123"/>
    </row>
    <row r="13" spans="1:63">
      <c r="A13" s="62" t="s">
        <v>29</v>
      </c>
      <c r="B13" s="76">
        <v>1</v>
      </c>
      <c r="C13" s="77">
        <v>0</v>
      </c>
      <c r="D13" s="78">
        <v>1</v>
      </c>
      <c r="E13" s="78">
        <v>0</v>
      </c>
      <c r="F13" s="114">
        <v>1</v>
      </c>
      <c r="G13" s="114">
        <v>1</v>
      </c>
      <c r="H13" s="121">
        <v>1</v>
      </c>
      <c r="I13" s="121">
        <v>1</v>
      </c>
      <c r="J13" s="121">
        <v>1</v>
      </c>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5</v>
      </c>
      <c r="AQ13" s="16">
        <f t="shared" si="0"/>
        <v>7</v>
      </c>
      <c r="AR13" s="102">
        <v>50.682344999999998</v>
      </c>
      <c r="AS13" s="44">
        <f t="shared" si="1"/>
        <v>9.0345311963242206E-2</v>
      </c>
      <c r="AT13" s="31" t="s">
        <v>93</v>
      </c>
      <c r="AU13" s="123"/>
      <c r="AV13" s="123"/>
      <c r="AW13" s="123"/>
      <c r="AX13" s="123"/>
      <c r="AY13" s="123"/>
      <c r="AZ13" s="123"/>
      <c r="BA13" s="123"/>
      <c r="BB13" s="123"/>
      <c r="BC13" s="123"/>
      <c r="BD13" s="123"/>
      <c r="BE13" s="123"/>
      <c r="BF13" s="123"/>
      <c r="BG13" s="123"/>
      <c r="BH13" s="123"/>
      <c r="BI13" s="123"/>
      <c r="BJ13" s="123"/>
      <c r="BK13" s="123"/>
    </row>
    <row r="14" spans="1:63">
      <c r="A14" s="62" t="s">
        <v>30</v>
      </c>
      <c r="B14" s="76">
        <v>1</v>
      </c>
      <c r="C14" s="77">
        <v>1</v>
      </c>
      <c r="D14" s="78">
        <v>1</v>
      </c>
      <c r="E14" s="78">
        <v>1</v>
      </c>
      <c r="F14" s="122">
        <v>1</v>
      </c>
      <c r="G14" s="114">
        <v>1</v>
      </c>
      <c r="H14" s="121">
        <v>1</v>
      </c>
      <c r="I14" s="114">
        <v>1</v>
      </c>
      <c r="J14" s="114">
        <v>1</v>
      </c>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5</v>
      </c>
      <c r="AQ14" s="16">
        <f t="shared" si="0"/>
        <v>9</v>
      </c>
      <c r="AR14" s="102">
        <v>48.584139</v>
      </c>
      <c r="AS14" s="44">
        <f t="shared" si="1"/>
        <v>8.6605092846838927E-2</v>
      </c>
      <c r="AT14" s="31" t="s">
        <v>93</v>
      </c>
      <c r="AU14" s="123"/>
      <c r="AV14" s="123"/>
      <c r="AW14" s="123"/>
      <c r="AX14" s="123"/>
      <c r="AY14" s="123"/>
      <c r="AZ14" s="123"/>
      <c r="BA14" s="123"/>
      <c r="BB14" s="123"/>
      <c r="BC14" s="123"/>
      <c r="BD14" s="123"/>
      <c r="BE14" s="123"/>
      <c r="BF14" s="123"/>
      <c r="BG14" s="123"/>
      <c r="BH14" s="123"/>
      <c r="BI14" s="123"/>
      <c r="BJ14" s="123"/>
      <c r="BK14" s="123"/>
    </row>
    <row r="15" spans="1:63">
      <c r="A15" s="62" t="s">
        <v>32</v>
      </c>
      <c r="B15" s="76">
        <v>1</v>
      </c>
      <c r="C15" s="77">
        <v>0</v>
      </c>
      <c r="D15" s="78">
        <v>1</v>
      </c>
      <c r="E15" s="78">
        <v>1</v>
      </c>
      <c r="F15" s="114">
        <v>1</v>
      </c>
      <c r="G15" s="114">
        <v>1</v>
      </c>
      <c r="H15" s="121">
        <v>1</v>
      </c>
      <c r="I15" s="121">
        <v>1</v>
      </c>
      <c r="J15" s="121">
        <v>1</v>
      </c>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5</v>
      </c>
      <c r="AQ15" s="16">
        <f t="shared" si="0"/>
        <v>8</v>
      </c>
      <c r="AR15" s="102">
        <v>120.85215499999998</v>
      </c>
      <c r="AS15" s="44">
        <f t="shared" si="1"/>
        <v>0.2154285806014915</v>
      </c>
      <c r="AT15" s="31" t="s">
        <v>93</v>
      </c>
      <c r="AU15" s="123"/>
      <c r="AV15" s="123"/>
      <c r="AW15" s="123"/>
      <c r="AX15" s="123"/>
      <c r="AY15" s="123"/>
      <c r="AZ15" s="123"/>
      <c r="BA15" s="123"/>
      <c r="BB15" s="123"/>
      <c r="BC15" s="123"/>
      <c r="BD15" s="123"/>
      <c r="BE15" s="123"/>
      <c r="BF15" s="123"/>
      <c r="BG15" s="123"/>
      <c r="BH15" s="123"/>
      <c r="BI15" s="123"/>
      <c r="BJ15" s="123"/>
      <c r="BK15" s="123"/>
    </row>
    <row r="16" spans="1:63">
      <c r="A16" s="63" t="s">
        <v>33</v>
      </c>
      <c r="B16" s="76">
        <v>1</v>
      </c>
      <c r="C16" s="77">
        <v>0</v>
      </c>
      <c r="D16" s="78">
        <v>1</v>
      </c>
      <c r="E16" s="78">
        <v>0</v>
      </c>
      <c r="F16" s="114">
        <v>1</v>
      </c>
      <c r="G16" s="114">
        <v>1</v>
      </c>
      <c r="H16" s="121">
        <v>1</v>
      </c>
      <c r="I16" s="121">
        <v>1</v>
      </c>
      <c r="J16" s="121">
        <v>1</v>
      </c>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5</v>
      </c>
      <c r="AQ16" s="16">
        <f t="shared" si="0"/>
        <v>7</v>
      </c>
      <c r="AR16" s="102">
        <v>1265.1069100000002</v>
      </c>
      <c r="AS16" s="44">
        <f t="shared" si="1"/>
        <v>2.2551537118261478</v>
      </c>
      <c r="AT16" s="31" t="s">
        <v>93</v>
      </c>
      <c r="AU16" s="123"/>
      <c r="AV16" s="123"/>
      <c r="AW16" s="123"/>
      <c r="AX16" s="123"/>
      <c r="AY16" s="123"/>
      <c r="AZ16" s="123"/>
      <c r="BA16" s="123"/>
      <c r="BB16" s="123"/>
      <c r="BC16" s="123"/>
      <c r="BD16" s="123"/>
      <c r="BE16" s="123"/>
      <c r="BF16" s="123"/>
      <c r="BG16" s="123"/>
      <c r="BH16" s="123"/>
      <c r="BI16" s="123"/>
      <c r="BJ16" s="123"/>
      <c r="BK16" s="123"/>
    </row>
    <row r="17" spans="1:63">
      <c r="A17" s="63" t="s">
        <v>34</v>
      </c>
      <c r="B17" s="76">
        <v>1</v>
      </c>
      <c r="C17" s="77">
        <v>0</v>
      </c>
      <c r="D17" s="78">
        <v>1</v>
      </c>
      <c r="E17" s="78">
        <v>0</v>
      </c>
      <c r="F17" s="114">
        <v>1</v>
      </c>
      <c r="G17" s="114">
        <v>1</v>
      </c>
      <c r="H17" s="121">
        <v>1</v>
      </c>
      <c r="I17" s="121">
        <v>1</v>
      </c>
      <c r="J17" s="121">
        <v>1</v>
      </c>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5</v>
      </c>
      <c r="AQ17" s="16">
        <f t="shared" si="0"/>
        <v>7</v>
      </c>
      <c r="AR17" s="102">
        <v>250.52773000000002</v>
      </c>
      <c r="AS17" s="44">
        <f t="shared" si="1"/>
        <v>0.44658560929437885</v>
      </c>
      <c r="AT17" s="31" t="s">
        <v>93</v>
      </c>
      <c r="AU17" s="123"/>
      <c r="AV17" s="123"/>
      <c r="AW17" s="123"/>
      <c r="AX17" s="123"/>
      <c r="AY17" s="123"/>
      <c r="AZ17" s="123"/>
      <c r="BA17" s="123"/>
      <c r="BB17" s="123"/>
      <c r="BC17" s="123"/>
      <c r="BD17" s="123"/>
      <c r="BE17" s="123"/>
      <c r="BF17" s="123"/>
      <c r="BG17" s="123"/>
      <c r="BH17" s="123"/>
      <c r="BI17" s="123"/>
      <c r="BJ17" s="123"/>
      <c r="BK17" s="123"/>
    </row>
    <row r="18" spans="1:63">
      <c r="A18" s="63" t="s">
        <v>35</v>
      </c>
      <c r="B18" s="76">
        <v>0</v>
      </c>
      <c r="C18" s="77">
        <v>1</v>
      </c>
      <c r="D18" s="78">
        <v>1</v>
      </c>
      <c r="E18" s="78">
        <v>1</v>
      </c>
      <c r="F18" s="114">
        <v>1</v>
      </c>
      <c r="G18" s="114">
        <v>1</v>
      </c>
      <c r="H18" s="114">
        <v>1</v>
      </c>
      <c r="I18" s="114">
        <v>1</v>
      </c>
      <c r="J18" s="114">
        <v>1</v>
      </c>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5</v>
      </c>
      <c r="AQ18" s="16">
        <f t="shared" si="0"/>
        <v>8</v>
      </c>
      <c r="AR18" s="102">
        <v>6.9252969999999996</v>
      </c>
      <c r="AS18" s="44">
        <f t="shared" si="1"/>
        <v>1.2344892839964396E-2</v>
      </c>
      <c r="AT18" s="31" t="s">
        <v>93</v>
      </c>
      <c r="AU18" s="123"/>
      <c r="AV18" s="123"/>
      <c r="AW18" s="123"/>
      <c r="AX18" s="123"/>
      <c r="AY18" s="123"/>
      <c r="AZ18" s="123"/>
      <c r="BA18" s="123"/>
      <c r="BB18" s="123"/>
      <c r="BC18" s="123"/>
      <c r="BD18" s="123"/>
      <c r="BE18" s="123"/>
      <c r="BF18" s="123"/>
      <c r="BG18" s="123"/>
      <c r="BH18" s="123"/>
      <c r="BI18" s="123"/>
      <c r="BJ18" s="123"/>
      <c r="BK18" s="123"/>
    </row>
    <row r="19" spans="1:63">
      <c r="A19" s="63" t="s">
        <v>37</v>
      </c>
      <c r="B19" s="76">
        <v>1</v>
      </c>
      <c r="C19" s="77">
        <v>1</v>
      </c>
      <c r="D19" s="78">
        <v>1</v>
      </c>
      <c r="E19" s="78">
        <v>1</v>
      </c>
      <c r="F19" s="121">
        <v>1</v>
      </c>
      <c r="G19" s="114">
        <v>1</v>
      </c>
      <c r="H19" s="121">
        <v>1</v>
      </c>
      <c r="I19" s="114">
        <v>1</v>
      </c>
      <c r="J19" s="121">
        <v>1</v>
      </c>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5</v>
      </c>
      <c r="AQ19" s="16">
        <f t="shared" si="0"/>
        <v>9</v>
      </c>
      <c r="AR19" s="102">
        <v>133.33361300000001</v>
      </c>
      <c r="AS19" s="44">
        <f t="shared" si="1"/>
        <v>0.23767777244070315</v>
      </c>
      <c r="AT19" s="31" t="s">
        <v>93</v>
      </c>
      <c r="AU19" s="123"/>
      <c r="AV19" s="123"/>
      <c r="AW19" s="123"/>
      <c r="AX19" s="123"/>
      <c r="AY19" s="123"/>
      <c r="AZ19" s="123"/>
      <c r="BA19" s="123"/>
      <c r="BB19" s="123"/>
      <c r="BC19" s="123"/>
      <c r="BD19" s="123"/>
      <c r="BE19" s="123"/>
      <c r="BF19" s="123"/>
      <c r="BG19" s="123"/>
      <c r="BH19" s="123"/>
      <c r="BI19" s="123"/>
      <c r="BJ19" s="123"/>
      <c r="BK19" s="123"/>
    </row>
    <row r="20" spans="1:63">
      <c r="A20" s="64" t="s">
        <v>39</v>
      </c>
      <c r="B20" s="76">
        <v>0</v>
      </c>
      <c r="C20" s="77">
        <v>0</v>
      </c>
      <c r="D20" s="78">
        <v>1</v>
      </c>
      <c r="E20" s="78">
        <v>1</v>
      </c>
      <c r="F20" s="114">
        <v>1</v>
      </c>
      <c r="G20" s="121">
        <v>1</v>
      </c>
      <c r="H20" s="114">
        <v>1</v>
      </c>
      <c r="I20" s="114">
        <v>1</v>
      </c>
      <c r="J20" s="114">
        <v>1</v>
      </c>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5</v>
      </c>
      <c r="AQ20" s="16">
        <f t="shared" si="0"/>
        <v>7</v>
      </c>
      <c r="AR20" s="102">
        <v>4.5503939999999998</v>
      </c>
      <c r="AS20" s="44">
        <f t="shared" si="1"/>
        <v>8.1114393086126058E-3</v>
      </c>
      <c r="AT20" s="31" t="s">
        <v>93</v>
      </c>
      <c r="AU20" s="123"/>
      <c r="AV20" s="123"/>
      <c r="AW20" s="123"/>
      <c r="AX20" s="123"/>
      <c r="AY20" s="123"/>
      <c r="AZ20" s="123"/>
      <c r="BA20" s="123"/>
      <c r="BB20" s="123"/>
      <c r="BC20" s="123"/>
      <c r="BD20" s="123"/>
      <c r="BE20" s="123"/>
      <c r="BF20" s="123"/>
      <c r="BG20" s="123"/>
      <c r="BH20" s="123"/>
      <c r="BI20" s="123"/>
      <c r="BJ20" s="123"/>
      <c r="BK20" s="123"/>
    </row>
    <row r="21" spans="1:63">
      <c r="A21" s="64" t="s">
        <v>41</v>
      </c>
      <c r="B21" s="76">
        <v>0</v>
      </c>
      <c r="C21" s="77">
        <v>0</v>
      </c>
      <c r="D21" s="78">
        <v>1</v>
      </c>
      <c r="E21" s="78">
        <v>1</v>
      </c>
      <c r="F21" s="114">
        <v>1</v>
      </c>
      <c r="G21" s="121">
        <v>1</v>
      </c>
      <c r="H21" s="121">
        <v>1</v>
      </c>
      <c r="I21" s="121">
        <v>1</v>
      </c>
      <c r="J21" s="121">
        <v>1</v>
      </c>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5</v>
      </c>
      <c r="AQ21" s="16">
        <f t="shared" si="0"/>
        <v>7</v>
      </c>
      <c r="AR21" s="102">
        <v>33.121098999999994</v>
      </c>
      <c r="AS21" s="44">
        <f t="shared" si="1"/>
        <v>5.904099389482529E-2</v>
      </c>
      <c r="AT21" s="31" t="s">
        <v>93</v>
      </c>
      <c r="AU21" s="123"/>
      <c r="AV21" s="123"/>
      <c r="AW21" s="123"/>
      <c r="AX21" s="123"/>
      <c r="AY21" s="123"/>
      <c r="AZ21" s="123"/>
      <c r="BA21" s="123"/>
      <c r="BB21" s="123"/>
      <c r="BC21" s="123"/>
      <c r="BD21" s="123"/>
      <c r="BE21" s="123"/>
      <c r="BF21" s="123"/>
      <c r="BG21" s="123"/>
      <c r="BH21" s="123"/>
      <c r="BI21" s="123"/>
      <c r="BJ21" s="123"/>
      <c r="BK21" s="123"/>
    </row>
    <row r="22" spans="1:63">
      <c r="A22" s="64" t="s">
        <v>42</v>
      </c>
      <c r="B22" s="76">
        <v>1</v>
      </c>
      <c r="C22" s="77">
        <v>1</v>
      </c>
      <c r="D22" s="78">
        <v>1</v>
      </c>
      <c r="E22" s="78">
        <v>1</v>
      </c>
      <c r="F22" s="114">
        <v>1</v>
      </c>
      <c r="G22" s="121">
        <v>0</v>
      </c>
      <c r="H22" s="121">
        <v>1</v>
      </c>
      <c r="I22" s="121">
        <v>1</v>
      </c>
      <c r="J22" s="121">
        <v>0</v>
      </c>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3</v>
      </c>
      <c r="AQ22" s="16">
        <f t="shared" si="0"/>
        <v>7</v>
      </c>
      <c r="AR22" s="102">
        <v>571.09140000000014</v>
      </c>
      <c r="AS22" s="44">
        <f t="shared" si="1"/>
        <v>1.0180158533020671</v>
      </c>
      <c r="AT22" s="31" t="s">
        <v>93</v>
      </c>
      <c r="AU22" s="123"/>
      <c r="AV22" s="123"/>
      <c r="AW22" s="123"/>
      <c r="AX22" s="123"/>
      <c r="AY22" s="123"/>
      <c r="AZ22" s="123"/>
      <c r="BA22" s="123"/>
      <c r="BB22" s="123"/>
      <c r="BC22" s="123"/>
      <c r="BD22" s="123"/>
      <c r="BE22" s="123"/>
      <c r="BF22" s="123"/>
      <c r="BG22" s="123"/>
      <c r="BH22" s="123"/>
      <c r="BI22" s="123"/>
      <c r="BJ22" s="123"/>
      <c r="BK22" s="123"/>
    </row>
    <row r="23" spans="1:63">
      <c r="A23" s="64" t="s">
        <v>43</v>
      </c>
      <c r="B23" s="76">
        <v>1</v>
      </c>
      <c r="C23" s="77">
        <v>1</v>
      </c>
      <c r="D23" s="78">
        <v>1</v>
      </c>
      <c r="E23" s="78">
        <v>1</v>
      </c>
      <c r="F23" s="114">
        <v>1</v>
      </c>
      <c r="G23" s="114">
        <v>1</v>
      </c>
      <c r="H23" s="121">
        <v>1</v>
      </c>
      <c r="I23" s="121">
        <v>1</v>
      </c>
      <c r="J23" s="114">
        <v>1</v>
      </c>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5</v>
      </c>
      <c r="AQ23" s="16">
        <f t="shared" si="0"/>
        <v>9</v>
      </c>
      <c r="AR23" s="102">
        <v>450.52938499999999</v>
      </c>
      <c r="AS23" s="44">
        <f t="shared" si="1"/>
        <v>0.8031044703324729</v>
      </c>
      <c r="AT23" s="31" t="s">
        <v>93</v>
      </c>
      <c r="AU23" s="123"/>
      <c r="AV23" s="123"/>
      <c r="AW23" s="123"/>
      <c r="AX23" s="123"/>
      <c r="AY23" s="123"/>
      <c r="AZ23" s="123"/>
      <c r="BA23" s="123"/>
      <c r="BB23" s="123"/>
      <c r="BC23" s="123"/>
      <c r="BD23" s="123"/>
      <c r="BE23" s="123"/>
      <c r="BF23" s="123"/>
      <c r="BG23" s="123"/>
      <c r="BH23" s="123"/>
      <c r="BI23" s="123"/>
      <c r="BJ23" s="123"/>
      <c r="BK23" s="123"/>
    </row>
    <row r="24" spans="1:63">
      <c r="A24" s="64" t="s">
        <v>45</v>
      </c>
      <c r="B24" s="76">
        <v>1</v>
      </c>
      <c r="C24" s="77">
        <v>1</v>
      </c>
      <c r="D24" s="78">
        <v>1</v>
      </c>
      <c r="E24" s="78">
        <v>1</v>
      </c>
      <c r="F24" s="121">
        <v>1</v>
      </c>
      <c r="G24" s="114">
        <v>1</v>
      </c>
      <c r="H24" s="121">
        <v>1</v>
      </c>
      <c r="I24" s="114">
        <v>1</v>
      </c>
      <c r="J24" s="121">
        <v>1</v>
      </c>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5</v>
      </c>
      <c r="AQ24" s="16">
        <f t="shared" si="0"/>
        <v>9</v>
      </c>
      <c r="AR24" s="102">
        <v>304.86008900000002</v>
      </c>
      <c r="AS24" s="44">
        <f t="shared" si="1"/>
        <v>0.54343736158709277</v>
      </c>
      <c r="AT24" s="31" t="s">
        <v>93</v>
      </c>
      <c r="AU24" s="123"/>
      <c r="AV24" s="123"/>
      <c r="AW24" s="123"/>
      <c r="AX24" s="123"/>
      <c r="AY24" s="123"/>
      <c r="AZ24" s="123"/>
      <c r="BA24" s="123"/>
      <c r="BB24" s="123"/>
      <c r="BC24" s="123"/>
      <c r="BD24" s="123"/>
      <c r="BE24" s="123"/>
      <c r="BF24" s="123"/>
      <c r="BG24" s="123"/>
      <c r="BH24" s="123"/>
      <c r="BI24" s="123"/>
      <c r="BJ24" s="123"/>
      <c r="BK24" s="123"/>
    </row>
    <row r="25" spans="1:63">
      <c r="A25" s="64" t="s">
        <v>47</v>
      </c>
      <c r="B25" s="76">
        <v>1</v>
      </c>
      <c r="C25" s="77">
        <v>1</v>
      </c>
      <c r="D25" s="78">
        <v>1</v>
      </c>
      <c r="E25" s="78">
        <v>1</v>
      </c>
      <c r="F25" s="121">
        <v>1</v>
      </c>
      <c r="G25" s="121">
        <v>0</v>
      </c>
      <c r="H25" s="121">
        <v>1</v>
      </c>
      <c r="I25" s="114">
        <v>1</v>
      </c>
      <c r="J25" s="114">
        <v>1</v>
      </c>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4</v>
      </c>
      <c r="AQ25" s="16">
        <f t="shared" si="0"/>
        <v>8</v>
      </c>
      <c r="AR25" s="102">
        <v>477.96112399999998</v>
      </c>
      <c r="AS25" s="44">
        <f t="shared" si="1"/>
        <v>0.85200372741399188</v>
      </c>
      <c r="AT25" s="31" t="s">
        <v>93</v>
      </c>
      <c r="AU25" s="123"/>
      <c r="AV25" s="123"/>
      <c r="AW25" s="123"/>
      <c r="AX25" s="123"/>
      <c r="AY25" s="123"/>
      <c r="AZ25" s="123"/>
      <c r="BA25" s="123"/>
      <c r="BB25" s="123"/>
      <c r="BC25" s="123"/>
      <c r="BD25" s="123"/>
      <c r="BE25" s="123"/>
      <c r="BF25" s="123"/>
      <c r="BG25" s="123"/>
      <c r="BH25" s="123"/>
      <c r="BI25" s="123"/>
      <c r="BJ25" s="123"/>
      <c r="BK25" s="123"/>
    </row>
    <row r="26" spans="1:63">
      <c r="A26" s="64" t="s">
        <v>49</v>
      </c>
      <c r="B26" s="76">
        <v>1</v>
      </c>
      <c r="C26" s="77">
        <v>1</v>
      </c>
      <c r="D26" s="78">
        <v>1</v>
      </c>
      <c r="E26" s="78">
        <v>1</v>
      </c>
      <c r="F26" s="121">
        <v>1</v>
      </c>
      <c r="G26" s="121">
        <v>0</v>
      </c>
      <c r="H26" s="121">
        <v>1</v>
      </c>
      <c r="I26" s="114">
        <v>1</v>
      </c>
      <c r="J26" s="114">
        <v>1</v>
      </c>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4</v>
      </c>
      <c r="AQ26" s="16">
        <f t="shared" si="0"/>
        <v>8</v>
      </c>
      <c r="AR26" s="102">
        <v>1599.77961</v>
      </c>
      <c r="AS26" s="44">
        <f t="shared" si="1"/>
        <v>2.851734424243471</v>
      </c>
      <c r="AT26" s="31" t="s">
        <v>93</v>
      </c>
      <c r="AU26" s="123"/>
      <c r="AV26" s="123"/>
      <c r="AW26" s="123"/>
      <c r="AX26" s="123"/>
      <c r="AY26" s="123"/>
      <c r="AZ26" s="123"/>
      <c r="BA26" s="123"/>
      <c r="BB26" s="123"/>
      <c r="BC26" s="123"/>
      <c r="BD26" s="123"/>
      <c r="BE26" s="123"/>
      <c r="BF26" s="123"/>
      <c r="BG26" s="123"/>
      <c r="BH26" s="123"/>
      <c r="BI26" s="123"/>
      <c r="BJ26" s="123"/>
      <c r="BK26" s="123"/>
    </row>
    <row r="27" spans="1:63">
      <c r="A27" s="65" t="s">
        <v>50</v>
      </c>
      <c r="B27" s="76">
        <v>1</v>
      </c>
      <c r="C27" s="77">
        <v>0</v>
      </c>
      <c r="D27" s="78">
        <v>0</v>
      </c>
      <c r="E27" s="78">
        <v>0</v>
      </c>
      <c r="F27" s="121">
        <v>0</v>
      </c>
      <c r="G27" s="121">
        <v>0</v>
      </c>
      <c r="H27" s="121">
        <v>0</v>
      </c>
      <c r="I27" s="121">
        <v>0</v>
      </c>
      <c r="J27" s="121">
        <v>0</v>
      </c>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0"/>
        <v>1</v>
      </c>
      <c r="AR27" s="102">
        <v>2.627834</v>
      </c>
      <c r="AS27" s="44">
        <f t="shared" si="1"/>
        <v>4.6843231606117398E-3</v>
      </c>
      <c r="AT27" s="31"/>
      <c r="AU27" s="123"/>
      <c r="AV27" s="123"/>
      <c r="AW27" s="123"/>
      <c r="AX27" s="123"/>
      <c r="AY27" s="123"/>
      <c r="AZ27" s="123"/>
      <c r="BA27" s="123"/>
      <c r="BB27" s="123"/>
      <c r="BC27" s="123"/>
      <c r="BD27" s="123"/>
      <c r="BE27" s="123"/>
      <c r="BF27" s="123"/>
      <c r="BG27" s="123"/>
      <c r="BH27" s="123"/>
      <c r="BI27" s="123"/>
      <c r="BJ27" s="123"/>
      <c r="BK27" s="123"/>
    </row>
    <row r="28" spans="1:63" ht="20.25" customHeight="1">
      <c r="A28" s="65" t="s">
        <v>51</v>
      </c>
      <c r="B28" s="111">
        <v>1</v>
      </c>
      <c r="C28" s="77">
        <v>0</v>
      </c>
      <c r="D28" s="78">
        <v>1</v>
      </c>
      <c r="E28" s="78">
        <v>0</v>
      </c>
      <c r="F28" s="121">
        <v>0</v>
      </c>
      <c r="G28" s="121">
        <v>0</v>
      </c>
      <c r="H28" s="121">
        <v>0</v>
      </c>
      <c r="I28" s="121">
        <v>0</v>
      </c>
      <c r="J28" s="121">
        <v>0</v>
      </c>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0"/>
        <v>2</v>
      </c>
      <c r="AR28" s="102">
        <v>721.78270500000008</v>
      </c>
      <c r="AS28" s="44">
        <f t="shared" si="1"/>
        <v>1.2866350926125818</v>
      </c>
      <c r="AT28" s="31" t="s">
        <v>93</v>
      </c>
      <c r="AU28" s="173"/>
      <c r="AV28" s="173"/>
      <c r="AW28" s="173"/>
      <c r="AX28" s="173"/>
      <c r="AY28" s="173"/>
      <c r="AZ28" s="173"/>
      <c r="BA28" s="173"/>
      <c r="BB28" s="173"/>
      <c r="BC28" s="173"/>
      <c r="BD28" s="173"/>
      <c r="BE28" s="173"/>
      <c r="BF28" s="173"/>
      <c r="BG28" s="173"/>
      <c r="BH28" s="173"/>
      <c r="BI28" s="173"/>
      <c r="BJ28" s="173"/>
      <c r="BK28" s="123"/>
    </row>
    <row r="29" spans="1:63">
      <c r="A29" s="65" t="s">
        <v>53</v>
      </c>
      <c r="B29" s="76">
        <v>0</v>
      </c>
      <c r="C29" s="77">
        <v>0</v>
      </c>
      <c r="D29" s="78">
        <v>1</v>
      </c>
      <c r="E29" s="78">
        <v>0</v>
      </c>
      <c r="F29" s="121">
        <v>0</v>
      </c>
      <c r="G29" s="121">
        <v>0</v>
      </c>
      <c r="H29" s="121">
        <v>0</v>
      </c>
      <c r="I29" s="121">
        <v>0</v>
      </c>
      <c r="J29" s="121">
        <v>1</v>
      </c>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1</v>
      </c>
      <c r="AQ29" s="16">
        <f t="shared" si="0"/>
        <v>2</v>
      </c>
      <c r="AR29" s="102">
        <v>9.6286360000000002</v>
      </c>
      <c r="AS29" s="110">
        <f t="shared" si="1"/>
        <v>1.7163809669826932E-2</v>
      </c>
      <c r="AT29" s="31"/>
      <c r="AU29" s="123"/>
      <c r="AV29" s="123"/>
      <c r="AW29" s="123"/>
      <c r="AX29" s="123"/>
      <c r="AY29" s="123"/>
      <c r="AZ29" s="123"/>
      <c r="BA29" s="123"/>
      <c r="BB29" s="123"/>
      <c r="BC29" s="123"/>
      <c r="BD29" s="123"/>
      <c r="BE29" s="123"/>
      <c r="BF29" s="123"/>
      <c r="BG29" s="123"/>
      <c r="BH29" s="123"/>
      <c r="BI29" s="123"/>
      <c r="BJ29" s="123"/>
      <c r="BK29" s="123"/>
    </row>
    <row r="30" spans="1:63">
      <c r="A30" s="65" t="s">
        <v>54</v>
      </c>
      <c r="B30" s="76">
        <v>1</v>
      </c>
      <c r="C30" s="77">
        <v>0</v>
      </c>
      <c r="D30" s="78">
        <v>1</v>
      </c>
      <c r="E30" s="78">
        <v>0</v>
      </c>
      <c r="F30" s="114">
        <v>1</v>
      </c>
      <c r="G30" s="114">
        <v>1</v>
      </c>
      <c r="H30" s="114">
        <v>1</v>
      </c>
      <c r="I30" s="114">
        <v>1</v>
      </c>
      <c r="J30" s="121">
        <v>1</v>
      </c>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5</v>
      </c>
      <c r="AQ30" s="16">
        <f t="shared" si="0"/>
        <v>7</v>
      </c>
      <c r="AR30" s="102">
        <v>672.31506100000001</v>
      </c>
      <c r="AS30" s="44">
        <f t="shared" si="1"/>
        <v>1.1984550818165816</v>
      </c>
      <c r="AT30" s="31" t="s">
        <v>93</v>
      </c>
      <c r="AU30" s="123"/>
      <c r="AV30" s="123"/>
      <c r="AW30" s="123"/>
      <c r="AX30" s="123"/>
      <c r="AY30" s="123"/>
      <c r="AZ30" s="123"/>
      <c r="BA30" s="123"/>
      <c r="BB30" s="123"/>
      <c r="BC30" s="123"/>
      <c r="BD30" s="123"/>
      <c r="BE30" s="123"/>
      <c r="BF30" s="123"/>
      <c r="BG30" s="123"/>
      <c r="BH30" s="123"/>
      <c r="BI30" s="123"/>
      <c r="BJ30" s="123"/>
      <c r="BK30" s="123"/>
    </row>
    <row r="31" spans="1:63">
      <c r="A31" s="65" t="s">
        <v>55</v>
      </c>
      <c r="B31" s="76">
        <v>0</v>
      </c>
      <c r="C31" s="77">
        <v>0</v>
      </c>
      <c r="D31" s="78">
        <v>1</v>
      </c>
      <c r="E31" s="78">
        <v>0</v>
      </c>
      <c r="F31" s="114">
        <v>1</v>
      </c>
      <c r="G31" s="114">
        <v>1</v>
      </c>
      <c r="H31" s="121">
        <v>1</v>
      </c>
      <c r="I31" s="121">
        <v>1</v>
      </c>
      <c r="J31" s="121">
        <v>1</v>
      </c>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5</v>
      </c>
      <c r="AQ31" s="16">
        <f t="shared" si="0"/>
        <v>6</v>
      </c>
      <c r="AR31" s="102">
        <v>3118.422826</v>
      </c>
      <c r="AS31" s="44">
        <f t="shared" si="1"/>
        <v>5.5588367714292897</v>
      </c>
      <c r="AT31" s="31" t="s">
        <v>93</v>
      </c>
      <c r="AU31" s="123"/>
      <c r="AV31" s="123"/>
      <c r="AW31" s="123"/>
      <c r="AX31" s="123"/>
      <c r="AY31" s="123"/>
      <c r="AZ31" s="123"/>
      <c r="BA31" s="123"/>
      <c r="BB31" s="123"/>
      <c r="BC31" s="123"/>
      <c r="BD31" s="123"/>
      <c r="BE31" s="123"/>
      <c r="BF31" s="123"/>
      <c r="BG31" s="123"/>
      <c r="BH31" s="123"/>
      <c r="BI31" s="123"/>
      <c r="BJ31" s="123"/>
      <c r="BK31" s="123"/>
    </row>
    <row r="32" spans="1:63">
      <c r="A32" s="65" t="s">
        <v>57</v>
      </c>
      <c r="B32" s="76">
        <v>0</v>
      </c>
      <c r="C32" s="77">
        <v>0</v>
      </c>
      <c r="D32" s="77">
        <v>0</v>
      </c>
      <c r="E32" s="78">
        <v>0</v>
      </c>
      <c r="F32" s="114">
        <v>1</v>
      </c>
      <c r="G32" s="114">
        <v>1</v>
      </c>
      <c r="H32" s="114">
        <v>1</v>
      </c>
      <c r="I32" s="121">
        <v>0</v>
      </c>
      <c r="J32" s="121">
        <v>0</v>
      </c>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3</v>
      </c>
      <c r="AQ32" s="16">
        <f t="shared" si="0"/>
        <v>3</v>
      </c>
      <c r="AR32" s="102">
        <v>429.04287099999999</v>
      </c>
      <c r="AS32" s="44">
        <f t="shared" si="1"/>
        <v>0.76480304978193259</v>
      </c>
      <c r="AT32" s="31" t="s">
        <v>93</v>
      </c>
      <c r="AU32" s="123"/>
      <c r="AV32" s="123"/>
      <c r="AW32" s="123"/>
      <c r="AX32" s="123"/>
      <c r="AY32" s="123"/>
      <c r="AZ32" s="123"/>
      <c r="BA32" s="123"/>
      <c r="BB32" s="123"/>
      <c r="BC32" s="123"/>
      <c r="BD32" s="123"/>
      <c r="BE32" s="123"/>
      <c r="BF32" s="123"/>
      <c r="BG32" s="123"/>
      <c r="BH32" s="123"/>
      <c r="BI32" s="123"/>
      <c r="BJ32" s="123"/>
      <c r="BK32" s="123"/>
    </row>
    <row r="33" spans="1:63">
      <c r="A33" s="65" t="s">
        <v>59</v>
      </c>
      <c r="B33" s="76">
        <v>0</v>
      </c>
      <c r="C33" s="77">
        <v>0</v>
      </c>
      <c r="D33" s="77">
        <v>1</v>
      </c>
      <c r="E33" s="78">
        <v>0</v>
      </c>
      <c r="F33" s="114">
        <v>1</v>
      </c>
      <c r="G33" s="114">
        <v>1</v>
      </c>
      <c r="H33" s="121">
        <v>1</v>
      </c>
      <c r="I33" s="121">
        <v>1</v>
      </c>
      <c r="J33" s="121">
        <v>1</v>
      </c>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5</v>
      </c>
      <c r="AQ33" s="16">
        <f t="shared" si="0"/>
        <v>6</v>
      </c>
      <c r="AR33" s="102">
        <v>1161.779323</v>
      </c>
      <c r="AS33" s="44">
        <f t="shared" si="1"/>
        <v>2.0709640678401784</v>
      </c>
      <c r="AT33" s="31" t="s">
        <v>93</v>
      </c>
      <c r="AU33" s="123"/>
      <c r="AV33" s="123"/>
      <c r="AW33" s="123"/>
      <c r="AX33" s="123"/>
      <c r="AY33" s="123"/>
      <c r="AZ33" s="123"/>
      <c r="BA33" s="123"/>
      <c r="BB33" s="123"/>
      <c r="BC33" s="123"/>
      <c r="BD33" s="123"/>
      <c r="BE33" s="123"/>
      <c r="BF33" s="123"/>
      <c r="BG33" s="123"/>
      <c r="BH33" s="123"/>
      <c r="BI33" s="123"/>
      <c r="BJ33" s="123"/>
      <c r="BK33" s="123"/>
    </row>
    <row r="34" spans="1:63">
      <c r="A34" s="65" t="s">
        <v>60</v>
      </c>
      <c r="B34" s="76">
        <v>0</v>
      </c>
      <c r="C34" s="77">
        <v>1</v>
      </c>
      <c r="D34" s="78">
        <v>1</v>
      </c>
      <c r="E34" s="78">
        <v>1</v>
      </c>
      <c r="F34" s="121">
        <v>1</v>
      </c>
      <c r="G34" s="114">
        <v>1</v>
      </c>
      <c r="H34" s="121">
        <v>1</v>
      </c>
      <c r="I34" s="121">
        <v>1</v>
      </c>
      <c r="J34" s="121">
        <v>1</v>
      </c>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5</v>
      </c>
      <c r="AQ34" s="16">
        <f>SUMIFS(B34:AO34,$B$102:$AO$102,"X")</f>
        <v>8</v>
      </c>
      <c r="AR34" s="102">
        <v>3749.570138</v>
      </c>
      <c r="AS34" s="44">
        <f>IFERROR(AR34/$AR$101,0)*100</f>
        <v>6.6839070655800779</v>
      </c>
      <c r="AT34" s="31" t="s">
        <v>93</v>
      </c>
      <c r="AU34" s="123"/>
      <c r="AV34" s="123"/>
      <c r="AW34" s="123"/>
      <c r="AX34" s="123"/>
      <c r="AY34" s="123"/>
      <c r="AZ34" s="123"/>
      <c r="BA34" s="123"/>
      <c r="BB34" s="123"/>
      <c r="BC34" s="123"/>
      <c r="BD34" s="123"/>
      <c r="BE34" s="123"/>
      <c r="BF34" s="123"/>
      <c r="BG34" s="123"/>
      <c r="BH34" s="123"/>
      <c r="BI34" s="123"/>
      <c r="BJ34" s="123"/>
      <c r="BK34" s="123"/>
    </row>
    <row r="35" spans="1:63" ht="18.75" customHeight="1">
      <c r="A35" s="65" t="s">
        <v>62</v>
      </c>
      <c r="B35" s="112">
        <v>0</v>
      </c>
      <c r="C35" s="113">
        <v>0</v>
      </c>
      <c r="D35" s="114">
        <v>1</v>
      </c>
      <c r="E35" s="115">
        <v>0</v>
      </c>
      <c r="F35" s="114">
        <v>1</v>
      </c>
      <c r="G35" s="114">
        <v>1</v>
      </c>
      <c r="H35" s="114">
        <v>1</v>
      </c>
      <c r="I35" s="114">
        <v>1</v>
      </c>
      <c r="J35" s="114">
        <v>1</v>
      </c>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SUMIF($B$105:$U$105,"X",B35:U35)</f>
        <v>5</v>
      </c>
      <c r="AQ35" s="16">
        <f>SUMIFS(B35:AO35,$B$102:$AO$102,"X")</f>
        <v>6</v>
      </c>
      <c r="AR35" s="116">
        <v>62.814951000000001</v>
      </c>
      <c r="AS35" s="44">
        <f>IFERROR(AR35/$AR$101,0)*100</f>
        <v>0.11197264735976152</v>
      </c>
      <c r="AT35" s="31" t="s">
        <v>93</v>
      </c>
      <c r="AU35" s="174"/>
      <c r="AV35" s="174"/>
      <c r="AW35" s="174"/>
      <c r="AX35" s="174"/>
      <c r="AY35" s="174"/>
      <c r="AZ35" s="174"/>
      <c r="BA35" s="174"/>
      <c r="BB35" s="174"/>
      <c r="BC35" s="174"/>
      <c r="BD35" s="174"/>
      <c r="BE35" s="174"/>
      <c r="BF35" s="174"/>
      <c r="BG35" s="174"/>
      <c r="BH35" s="174"/>
      <c r="BI35" s="174"/>
      <c r="BJ35" s="174"/>
      <c r="BK35" s="174"/>
    </row>
    <row r="36" spans="1:63">
      <c r="A36" s="65" t="s">
        <v>64</v>
      </c>
      <c r="B36" s="76">
        <v>0</v>
      </c>
      <c r="C36" s="113">
        <v>0</v>
      </c>
      <c r="D36" s="78">
        <v>1</v>
      </c>
      <c r="E36" s="78">
        <v>0</v>
      </c>
      <c r="F36" s="114">
        <v>1</v>
      </c>
      <c r="G36" s="114">
        <v>1</v>
      </c>
      <c r="H36" s="114">
        <v>1</v>
      </c>
      <c r="I36" s="114">
        <v>1</v>
      </c>
      <c r="J36" s="114">
        <v>1</v>
      </c>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SUMIF($B$105:$U$105,"X",B36:U36)</f>
        <v>5</v>
      </c>
      <c r="AQ36" s="16">
        <f>SUMIFS(B36:AO36,$B$102:$AO$102,"X")</f>
        <v>6</v>
      </c>
      <c r="AR36" s="102">
        <v>558.05720599999995</v>
      </c>
      <c r="AS36" s="44">
        <f>IFERROR(AR36/$AR$101,0)*100</f>
        <v>0.99478136557030494</v>
      </c>
      <c r="AT36" s="31" t="s">
        <v>93</v>
      </c>
      <c r="AU36" s="123"/>
      <c r="AV36" s="123"/>
      <c r="AW36" s="123"/>
      <c r="AX36" s="123"/>
      <c r="AY36" s="123"/>
      <c r="AZ36" s="123"/>
      <c r="BA36" s="123"/>
      <c r="BB36" s="123"/>
      <c r="BC36" s="123"/>
      <c r="BD36" s="123"/>
      <c r="BE36" s="123"/>
      <c r="BF36" s="123"/>
      <c r="BG36" s="123"/>
      <c r="BH36" s="123"/>
      <c r="BI36" s="123"/>
      <c r="BJ36" s="123"/>
      <c r="BK36" s="123"/>
    </row>
    <row r="37" spans="1:63">
      <c r="A37" s="65" t="s">
        <v>66</v>
      </c>
      <c r="B37" s="76">
        <v>0</v>
      </c>
      <c r="C37" s="77">
        <v>1</v>
      </c>
      <c r="D37" s="78">
        <v>1</v>
      </c>
      <c r="E37" s="78">
        <v>1</v>
      </c>
      <c r="F37" s="121">
        <v>1</v>
      </c>
      <c r="G37" s="121">
        <v>0</v>
      </c>
      <c r="H37" s="121">
        <v>1</v>
      </c>
      <c r="I37" s="121">
        <v>1</v>
      </c>
      <c r="J37" s="121">
        <v>1</v>
      </c>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SUMIF($B$105:$U$105,"X",B37:U37)</f>
        <v>4</v>
      </c>
      <c r="AQ37" s="16">
        <f>SUMIFS(B37:AO37,$B$102:$AO$102,"X")</f>
        <v>7</v>
      </c>
      <c r="AR37" s="102">
        <v>3612.9442609999996</v>
      </c>
      <c r="AS37" s="44">
        <f>IFERROR(AR37/$AR$101,0)*100</f>
        <v>6.4403605706454687</v>
      </c>
      <c r="AT37" s="31"/>
      <c r="AU37" s="123"/>
      <c r="AV37" s="123"/>
      <c r="AW37" s="123"/>
      <c r="AX37" s="123"/>
      <c r="AY37" s="123"/>
      <c r="AZ37" s="123"/>
      <c r="BA37" s="123"/>
      <c r="BB37" s="123"/>
      <c r="BC37" s="123"/>
      <c r="BD37" s="123"/>
      <c r="BE37" s="123"/>
      <c r="BF37" s="123"/>
      <c r="BG37" s="123"/>
      <c r="BH37" s="123"/>
      <c r="BI37" s="123"/>
      <c r="BJ37" s="123"/>
      <c r="BK37" s="123"/>
    </row>
    <row r="38" spans="1:63">
      <c r="A38" s="66" t="s">
        <v>67</v>
      </c>
      <c r="B38" s="76">
        <v>0</v>
      </c>
      <c r="C38" s="77">
        <v>0</v>
      </c>
      <c r="D38" s="78">
        <v>1</v>
      </c>
      <c r="E38" s="78">
        <v>1</v>
      </c>
      <c r="F38" s="114">
        <v>1</v>
      </c>
      <c r="G38" s="121">
        <v>0</v>
      </c>
      <c r="H38" s="121">
        <v>1</v>
      </c>
      <c r="I38" s="114">
        <v>1</v>
      </c>
      <c r="J38" s="114">
        <v>1</v>
      </c>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SUMIF($B$105:$U$105,"X",B38:U38)</f>
        <v>4</v>
      </c>
      <c r="AQ38" s="16">
        <f>SUMIFS(B38:AO38,$B$102:$AO$102,"X")</f>
        <v>6</v>
      </c>
      <c r="AR38" s="102">
        <v>54.260105000000003</v>
      </c>
      <c r="AS38" s="44">
        <f>IFERROR(AR38/$AR$101,0)*100</f>
        <v>9.6722953789594363E-2</v>
      </c>
      <c r="AT38" s="31" t="s">
        <v>93</v>
      </c>
      <c r="AU38" s="123"/>
      <c r="AV38" s="123"/>
      <c r="AW38" s="123"/>
      <c r="AX38" s="123"/>
      <c r="AY38" s="123"/>
      <c r="AZ38" s="123"/>
      <c r="BA38" s="123"/>
      <c r="BB38" s="123"/>
      <c r="BC38" s="123"/>
      <c r="BD38" s="123"/>
      <c r="BE38" s="123"/>
      <c r="BF38" s="123"/>
      <c r="BG38" s="123"/>
      <c r="BH38" s="123"/>
      <c r="BI38" s="123"/>
      <c r="BJ38" s="123"/>
      <c r="BK38" s="123"/>
    </row>
    <row r="39" spans="1:63" ht="20.25" customHeight="1">
      <c r="A39" s="66" t="s">
        <v>69</v>
      </c>
      <c r="B39" s="79">
        <v>0</v>
      </c>
      <c r="C39" s="111">
        <v>1</v>
      </c>
      <c r="D39" s="77">
        <v>1</v>
      </c>
      <c r="E39" s="78">
        <v>0</v>
      </c>
      <c r="F39" s="114">
        <v>1</v>
      </c>
      <c r="G39" s="114">
        <v>1</v>
      </c>
      <c r="H39" s="121">
        <v>0</v>
      </c>
      <c r="I39" s="121">
        <v>0</v>
      </c>
      <c r="J39" s="114">
        <v>1</v>
      </c>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SUMIF($B$105:$U$105,"X",B39:U39)</f>
        <v>3</v>
      </c>
      <c r="AQ39" s="16">
        <f>SUMIFS(B39:AO39,$B$102:$AO$102,"X")</f>
        <v>5</v>
      </c>
      <c r="AR39" s="102">
        <v>861.01997800000004</v>
      </c>
      <c r="AS39" s="44">
        <f>IFERROR(AR39/$AR$101,0)*100</f>
        <v>1.5348366086650875</v>
      </c>
      <c r="AT39" s="31" t="s">
        <v>93</v>
      </c>
      <c r="AU39" s="173"/>
      <c r="AV39" s="173"/>
      <c r="AW39" s="173"/>
      <c r="AX39" s="173"/>
      <c r="AY39" s="173"/>
      <c r="AZ39" s="173"/>
      <c r="BA39" s="173"/>
      <c r="BB39" s="173"/>
      <c r="BC39" s="173"/>
      <c r="BD39" s="173"/>
      <c r="BE39" s="173"/>
      <c r="BF39" s="173"/>
      <c r="BG39" s="173"/>
      <c r="BH39" s="173"/>
      <c r="BI39" s="173"/>
      <c r="BJ39" s="173"/>
      <c r="BK39" s="173"/>
    </row>
    <row r="40" spans="1:63">
      <c r="A40" s="66" t="s">
        <v>71</v>
      </c>
      <c r="B40" s="79">
        <v>0</v>
      </c>
      <c r="C40" s="77">
        <v>0</v>
      </c>
      <c r="D40" s="77">
        <v>1</v>
      </c>
      <c r="E40" s="78">
        <v>0</v>
      </c>
      <c r="F40" s="114">
        <v>1</v>
      </c>
      <c r="G40" s="114">
        <v>1</v>
      </c>
      <c r="H40" s="121">
        <v>1</v>
      </c>
      <c r="I40" s="121">
        <v>1</v>
      </c>
      <c r="J40" s="121">
        <v>1</v>
      </c>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SUMIF($B$105:$U$105,"X",B40:U40)</f>
        <v>5</v>
      </c>
      <c r="AQ40" s="16">
        <f>SUMIFS(B40:AO40,$B$102:$AO$102,"X")</f>
        <v>6</v>
      </c>
      <c r="AR40" s="102">
        <v>1289.439079</v>
      </c>
      <c r="AS40" s="44">
        <f>IFERROR(AR40/$AR$101,0)*100</f>
        <v>2.2985277387984064</v>
      </c>
      <c r="AT40" s="31" t="s">
        <v>93</v>
      </c>
      <c r="AU40" s="123"/>
      <c r="AV40" s="123"/>
      <c r="AW40" s="123"/>
      <c r="AX40" s="123"/>
      <c r="AY40" s="123"/>
      <c r="AZ40" s="123"/>
      <c r="BA40" s="123"/>
      <c r="BB40" s="123"/>
      <c r="BC40" s="123"/>
      <c r="BD40" s="123"/>
      <c r="BE40" s="123"/>
      <c r="BF40" s="123"/>
      <c r="BG40" s="123"/>
      <c r="BH40" s="123"/>
      <c r="BI40" s="123"/>
      <c r="BJ40" s="123"/>
      <c r="BK40" s="123"/>
    </row>
    <row r="41" spans="1:63">
      <c r="A41" s="66" t="s">
        <v>72</v>
      </c>
      <c r="B41" s="76">
        <v>1</v>
      </c>
      <c r="C41" s="77">
        <v>1</v>
      </c>
      <c r="D41" s="78">
        <v>1</v>
      </c>
      <c r="E41" s="78">
        <v>1</v>
      </c>
      <c r="F41" s="121">
        <v>0</v>
      </c>
      <c r="G41" s="121">
        <v>0</v>
      </c>
      <c r="H41" s="121">
        <v>0</v>
      </c>
      <c r="I41" s="114">
        <v>1</v>
      </c>
      <c r="J41" s="121">
        <v>0</v>
      </c>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SUMIF($B$105:$U$105,"X",B41:U41)</f>
        <v>1</v>
      </c>
      <c r="AQ41" s="16">
        <f>SUMIFS(B41:AO41,$B$102:$AO$102,"X")</f>
        <v>5</v>
      </c>
      <c r="AR41" s="102">
        <v>129.16736800000001</v>
      </c>
      <c r="AS41" s="44">
        <f>IFERROR(AR41/$AR$101,0)*100</f>
        <v>0.23025110928531245</v>
      </c>
      <c r="AT41" s="31" t="s">
        <v>93</v>
      </c>
      <c r="AU41" s="123"/>
      <c r="AV41" s="123"/>
      <c r="AW41" s="123"/>
      <c r="AX41" s="123"/>
      <c r="AY41" s="123"/>
      <c r="AZ41" s="123"/>
      <c r="BA41" s="123"/>
      <c r="BB41" s="123"/>
      <c r="BC41" s="123"/>
      <c r="BD41" s="123"/>
      <c r="BE41" s="123"/>
      <c r="BF41" s="123"/>
      <c r="BG41" s="123"/>
      <c r="BH41" s="123"/>
      <c r="BI41" s="123"/>
      <c r="BJ41" s="123"/>
      <c r="BK41" s="123"/>
    </row>
    <row r="42" spans="1:63">
      <c r="A42" s="66" t="s">
        <v>74</v>
      </c>
      <c r="B42" s="79">
        <v>1</v>
      </c>
      <c r="C42" s="77">
        <v>1</v>
      </c>
      <c r="D42" s="77">
        <v>1</v>
      </c>
      <c r="E42" s="78">
        <v>1</v>
      </c>
      <c r="F42" s="121">
        <v>1</v>
      </c>
      <c r="G42" s="121">
        <v>1</v>
      </c>
      <c r="H42" s="121">
        <v>1</v>
      </c>
      <c r="I42" s="121">
        <v>1</v>
      </c>
      <c r="J42" s="121">
        <v>1</v>
      </c>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SUMIF($B$105:$U$105,"X",B42:U42)</f>
        <v>5</v>
      </c>
      <c r="AQ42" s="16">
        <f>SUMIFS(B42:AO42,$B$102:$AO$102,"X")</f>
        <v>9</v>
      </c>
      <c r="AR42" s="102">
        <v>502.565066</v>
      </c>
      <c r="AS42" s="44">
        <f>IFERROR(AR42/$AR$101,0)*100</f>
        <v>0.89586221137947364</v>
      </c>
      <c r="AT42" s="31"/>
      <c r="AU42" s="123"/>
      <c r="AV42" s="123"/>
      <c r="AW42" s="123"/>
      <c r="AX42" s="123"/>
      <c r="AY42" s="123"/>
      <c r="AZ42" s="123"/>
      <c r="BA42" s="123"/>
      <c r="BB42" s="123"/>
      <c r="BC42" s="123"/>
      <c r="BD42" s="123"/>
      <c r="BE42" s="123"/>
      <c r="BF42" s="123"/>
      <c r="BG42" s="123"/>
      <c r="BH42" s="123"/>
      <c r="BI42" s="123"/>
      <c r="BJ42" s="123"/>
      <c r="BK42" s="123"/>
    </row>
    <row r="43" spans="1:63">
      <c r="A43" s="66" t="s">
        <v>75</v>
      </c>
      <c r="B43" s="79">
        <v>1</v>
      </c>
      <c r="C43" s="77">
        <v>1</v>
      </c>
      <c r="D43" s="77">
        <v>1</v>
      </c>
      <c r="E43" s="78">
        <v>1</v>
      </c>
      <c r="F43" s="121">
        <v>1</v>
      </c>
      <c r="G43" s="121">
        <v>0</v>
      </c>
      <c r="H43" s="121">
        <v>1</v>
      </c>
      <c r="I43" s="121">
        <v>1</v>
      </c>
      <c r="J43" s="114">
        <v>1</v>
      </c>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SUMIF($B$105:$U$105,"X",B43:U43)</f>
        <v>4</v>
      </c>
      <c r="AQ43" s="16">
        <f>SUMIFS(B43:AO43,$B$102:$AO$102,"X")</f>
        <v>8</v>
      </c>
      <c r="AR43" s="102">
        <v>216.65057999999999</v>
      </c>
      <c r="AS43" s="44">
        <f>IFERROR(AR43/$AR$101,0)*100</f>
        <v>0.38619689434491167</v>
      </c>
      <c r="AT43" s="31" t="s">
        <v>93</v>
      </c>
      <c r="AU43" s="123"/>
      <c r="AV43" s="123"/>
      <c r="AW43" s="123"/>
      <c r="AX43" s="123"/>
      <c r="AY43" s="123"/>
      <c r="AZ43" s="123"/>
      <c r="BA43" s="123"/>
      <c r="BB43" s="123"/>
      <c r="BC43" s="123"/>
      <c r="BD43" s="123"/>
      <c r="BE43" s="123"/>
      <c r="BF43" s="123"/>
      <c r="BG43" s="123"/>
      <c r="BH43" s="123"/>
      <c r="BI43" s="123"/>
      <c r="BJ43" s="123"/>
      <c r="BK43" s="123"/>
    </row>
    <row r="44" spans="1:63">
      <c r="A44" s="66" t="s">
        <v>77</v>
      </c>
      <c r="B44" s="76">
        <v>1</v>
      </c>
      <c r="C44" s="77">
        <v>0</v>
      </c>
      <c r="D44" s="78">
        <v>1</v>
      </c>
      <c r="E44" s="78">
        <v>1</v>
      </c>
      <c r="F44" s="121">
        <v>1</v>
      </c>
      <c r="G44" s="121">
        <v>0</v>
      </c>
      <c r="H44" s="121">
        <v>1</v>
      </c>
      <c r="I44" s="114">
        <v>1</v>
      </c>
      <c r="J44" s="114">
        <v>1</v>
      </c>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SUMIF($B$105:$U$105,"X",B44:U44)</f>
        <v>4</v>
      </c>
      <c r="AQ44" s="16">
        <f>SUMIFS(B44:AO44,$B$102:$AO$102,"X")</f>
        <v>7</v>
      </c>
      <c r="AR44" s="102">
        <v>966.29775799999993</v>
      </c>
      <c r="AS44" s="44">
        <f>IFERROR(AR44/$AR$101,0)*100</f>
        <v>1.7225026268198822</v>
      </c>
      <c r="AT44" s="31" t="s">
        <v>93</v>
      </c>
      <c r="AU44" s="123"/>
      <c r="AV44" s="123"/>
      <c r="AW44" s="123"/>
      <c r="AX44" s="123"/>
      <c r="AY44" s="123"/>
      <c r="AZ44" s="123"/>
      <c r="BA44" s="123"/>
      <c r="BB44" s="123"/>
      <c r="BC44" s="123"/>
      <c r="BD44" s="123"/>
      <c r="BE44" s="123"/>
      <c r="BF44" s="123"/>
      <c r="BG44" s="123"/>
      <c r="BH44" s="123"/>
      <c r="BI44" s="123"/>
      <c r="BJ44" s="123"/>
      <c r="BK44" s="123"/>
    </row>
    <row r="45" spans="1:63">
      <c r="A45" s="66" t="s">
        <v>78</v>
      </c>
      <c r="B45" s="76">
        <v>1</v>
      </c>
      <c r="C45" s="77">
        <v>1</v>
      </c>
      <c r="D45" s="78">
        <v>1</v>
      </c>
      <c r="E45" s="78">
        <v>1</v>
      </c>
      <c r="F45" s="121">
        <v>1</v>
      </c>
      <c r="G45" s="121">
        <v>0</v>
      </c>
      <c r="H45" s="121">
        <v>1</v>
      </c>
      <c r="I45" s="121">
        <v>1</v>
      </c>
      <c r="J45" s="121">
        <v>1</v>
      </c>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SUMIF($B$105:$U$105,"X",B45:U45)</f>
        <v>4</v>
      </c>
      <c r="AQ45" s="16">
        <f>SUMIFS(B45:AO45,$B$102:$AO$102,"X")</f>
        <v>8</v>
      </c>
      <c r="AR45" s="102">
        <v>228.927693</v>
      </c>
      <c r="AS45" s="44">
        <f>IFERROR(AR45/$AR$101,0)*100</f>
        <v>0.40808182496509077</v>
      </c>
      <c r="AT45" s="31" t="s">
        <v>93</v>
      </c>
      <c r="AU45" s="123"/>
      <c r="AV45" s="123"/>
      <c r="AW45" s="123"/>
      <c r="AX45" s="123"/>
      <c r="AY45" s="123"/>
      <c r="AZ45" s="123"/>
      <c r="BA45" s="123"/>
      <c r="BB45" s="123"/>
      <c r="BC45" s="123"/>
      <c r="BD45" s="123"/>
      <c r="BE45" s="123"/>
      <c r="BF45" s="123"/>
      <c r="BG45" s="123"/>
      <c r="BH45" s="123"/>
      <c r="BI45" s="123"/>
      <c r="BJ45" s="123"/>
      <c r="BK45" s="123"/>
    </row>
    <row r="46" spans="1:63">
      <c r="A46" s="66" t="s">
        <v>79</v>
      </c>
      <c r="B46" s="79">
        <v>0</v>
      </c>
      <c r="C46" s="77">
        <v>0</v>
      </c>
      <c r="D46" s="77">
        <v>1</v>
      </c>
      <c r="E46" s="78">
        <v>1</v>
      </c>
      <c r="F46" s="114">
        <v>1</v>
      </c>
      <c r="G46" s="114">
        <v>1</v>
      </c>
      <c r="H46" s="121">
        <v>1</v>
      </c>
      <c r="I46" s="121">
        <v>1</v>
      </c>
      <c r="J46" s="121">
        <v>0</v>
      </c>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SUMIF($B$105:$U$105,"X",B46:U46)</f>
        <v>4</v>
      </c>
      <c r="AQ46" s="16">
        <f>SUMIFS(B46:AO46,$B$102:$AO$102,"X")</f>
        <v>6</v>
      </c>
      <c r="AR46" s="102">
        <v>2003.7250939999999</v>
      </c>
      <c r="AS46" s="44">
        <f>IFERROR(AR46/$AR$101,0)*100</f>
        <v>3.5717993850917278</v>
      </c>
      <c r="AT46" s="31" t="s">
        <v>93</v>
      </c>
      <c r="AU46" s="123"/>
      <c r="AV46" s="123"/>
      <c r="AW46" s="123"/>
      <c r="AX46" s="123"/>
      <c r="AY46" s="123"/>
      <c r="AZ46" s="123"/>
      <c r="BA46" s="123"/>
      <c r="BB46" s="123"/>
      <c r="BC46" s="123"/>
      <c r="BD46" s="123"/>
      <c r="BE46" s="123"/>
      <c r="BF46" s="123"/>
      <c r="BG46" s="123"/>
      <c r="BH46" s="123"/>
      <c r="BI46" s="123"/>
      <c r="BJ46" s="123"/>
      <c r="BK46" s="123"/>
    </row>
    <row r="47" spans="1:63">
      <c r="A47" s="66" t="s">
        <v>80</v>
      </c>
      <c r="B47" s="79">
        <v>0</v>
      </c>
      <c r="C47" s="77">
        <v>0</v>
      </c>
      <c r="D47" s="77">
        <v>1</v>
      </c>
      <c r="E47" s="78">
        <v>1</v>
      </c>
      <c r="F47" s="114">
        <v>1</v>
      </c>
      <c r="G47" s="114">
        <v>1</v>
      </c>
      <c r="H47" s="121">
        <v>1</v>
      </c>
      <c r="I47" s="121">
        <v>1</v>
      </c>
      <c r="J47" s="121">
        <v>0</v>
      </c>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SUMIF($B$105:$U$105,"X",B47:U47)</f>
        <v>4</v>
      </c>
      <c r="AQ47" s="16">
        <f>SUMIFS(B47:AO47,$B$102:$AO$102,"X")</f>
        <v>6</v>
      </c>
      <c r="AR47" s="102">
        <v>7251.2285310000007</v>
      </c>
      <c r="AS47" s="44">
        <f>IFERROR(AR47/$AR$101,0)*100</f>
        <v>12.92589172324125</v>
      </c>
      <c r="AT47" s="31" t="s">
        <v>93</v>
      </c>
      <c r="AU47" s="123"/>
      <c r="AV47" s="123"/>
      <c r="AW47" s="123"/>
      <c r="AX47" s="123"/>
      <c r="AY47" s="123"/>
      <c r="AZ47" s="123"/>
      <c r="BA47" s="123"/>
      <c r="BB47" s="123"/>
      <c r="BC47" s="123"/>
      <c r="BD47" s="123"/>
      <c r="BE47" s="123"/>
      <c r="BF47" s="123"/>
      <c r="BG47" s="123"/>
      <c r="BH47" s="123"/>
      <c r="BI47" s="123"/>
      <c r="BJ47" s="123"/>
      <c r="BK47" s="123"/>
    </row>
    <row r="48" spans="1:63" ht="17.25" customHeight="1">
      <c r="A48" s="66" t="s">
        <v>81</v>
      </c>
      <c r="B48" s="76">
        <v>0</v>
      </c>
      <c r="C48" s="111">
        <v>1</v>
      </c>
      <c r="D48" s="78">
        <v>1</v>
      </c>
      <c r="E48" s="78">
        <v>1</v>
      </c>
      <c r="F48" s="114">
        <v>1</v>
      </c>
      <c r="G48" s="114">
        <v>1</v>
      </c>
      <c r="H48" s="121">
        <v>1</v>
      </c>
      <c r="I48" s="121">
        <v>1</v>
      </c>
      <c r="J48" s="121">
        <v>0</v>
      </c>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SUMIF($B$105:$U$105,"X",B48:U48)</f>
        <v>4</v>
      </c>
      <c r="AQ48" s="16">
        <f>SUMIFS(B48:AO48,$B$102:$AO$102,"X")</f>
        <v>7</v>
      </c>
      <c r="AR48" s="102">
        <v>102.245965</v>
      </c>
      <c r="AS48" s="44">
        <f>IFERROR(AR48/$AR$101,0)*100</f>
        <v>0.18226156672323951</v>
      </c>
      <c r="AT48" s="31" t="s">
        <v>93</v>
      </c>
      <c r="AU48" s="124"/>
      <c r="AV48" s="123"/>
      <c r="AW48" s="123"/>
      <c r="AX48" s="123"/>
      <c r="AY48" s="123"/>
      <c r="AZ48" s="123"/>
      <c r="BA48" s="123"/>
      <c r="BB48" s="123"/>
      <c r="BC48" s="123"/>
      <c r="BD48" s="123"/>
      <c r="BE48" s="123"/>
      <c r="BF48" s="123"/>
      <c r="BG48" s="123"/>
      <c r="BH48" s="123"/>
      <c r="BI48" s="123"/>
      <c r="BJ48" s="123"/>
      <c r="BK48" s="123"/>
    </row>
    <row r="49" spans="1:63">
      <c r="A49" s="67" t="s">
        <v>83</v>
      </c>
      <c r="B49" s="76">
        <v>0</v>
      </c>
      <c r="C49" s="77">
        <v>0</v>
      </c>
      <c r="D49" s="78">
        <v>1</v>
      </c>
      <c r="E49" s="78">
        <v>0</v>
      </c>
      <c r="F49" s="114">
        <v>1</v>
      </c>
      <c r="G49" s="114">
        <v>1</v>
      </c>
      <c r="H49" s="121">
        <v>1</v>
      </c>
      <c r="I49" s="121">
        <v>1</v>
      </c>
      <c r="J49" s="121">
        <v>1</v>
      </c>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SUMIF($B$105:$U$105,"X",B49:U49)</f>
        <v>5</v>
      </c>
      <c r="AQ49" s="16">
        <f>SUMIFS(B49:AO49,$B$102:$AO$102,"X")</f>
        <v>6</v>
      </c>
      <c r="AR49" s="102">
        <v>1248.8592590000001</v>
      </c>
      <c r="AS49" s="44">
        <f>IFERROR(AR49/$AR$101,0)*100</f>
        <v>2.2261909813474201</v>
      </c>
      <c r="AT49" s="31" t="s">
        <v>93</v>
      </c>
      <c r="AU49" s="123"/>
      <c r="AV49" s="123"/>
      <c r="AW49" s="123"/>
      <c r="AX49" s="123"/>
      <c r="AY49" s="123"/>
      <c r="AZ49" s="123"/>
      <c r="BA49" s="123"/>
      <c r="BB49" s="123"/>
      <c r="BC49" s="123"/>
      <c r="BD49" s="123"/>
      <c r="BE49" s="123"/>
      <c r="BF49" s="123"/>
      <c r="BG49" s="123"/>
      <c r="BH49" s="123"/>
      <c r="BI49" s="123"/>
      <c r="BJ49" s="123"/>
      <c r="BK49" s="123"/>
    </row>
    <row r="50" spans="1:63">
      <c r="A50" s="67" t="s">
        <v>84</v>
      </c>
      <c r="B50" s="76">
        <v>0</v>
      </c>
      <c r="C50" s="77">
        <v>1</v>
      </c>
      <c r="D50" s="78">
        <v>1</v>
      </c>
      <c r="E50" s="78">
        <v>1</v>
      </c>
      <c r="F50" s="121">
        <v>1</v>
      </c>
      <c r="G50" s="114">
        <v>1</v>
      </c>
      <c r="H50" s="121">
        <v>1</v>
      </c>
      <c r="I50" s="121">
        <v>1</v>
      </c>
      <c r="J50" s="121">
        <v>0</v>
      </c>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SUMIF($B$105:$U$105,"X",B50:U50)</f>
        <v>4</v>
      </c>
      <c r="AQ50" s="16">
        <f>SUMIFS(B50:AO50,$B$102:$AO$102,"X")</f>
        <v>7</v>
      </c>
      <c r="AR50" s="102">
        <v>546.70284400000003</v>
      </c>
      <c r="AS50" s="44">
        <f>IFERROR(AR50/$AR$101,0)*100</f>
        <v>0.9745413120164772</v>
      </c>
      <c r="AT50" s="31" t="s">
        <v>93</v>
      </c>
      <c r="AU50" s="123"/>
      <c r="AV50" s="123"/>
      <c r="AW50" s="123"/>
      <c r="AX50" s="123"/>
      <c r="AY50" s="123"/>
      <c r="AZ50" s="123"/>
      <c r="BA50" s="123"/>
      <c r="BB50" s="123"/>
      <c r="BC50" s="123"/>
      <c r="BD50" s="123"/>
      <c r="BE50" s="123"/>
      <c r="BF50" s="123"/>
      <c r="BG50" s="123"/>
      <c r="BH50" s="123"/>
      <c r="BI50" s="123"/>
      <c r="BJ50" s="123"/>
      <c r="BK50" s="123"/>
    </row>
    <row r="51" spans="1:63">
      <c r="A51" s="67" t="s">
        <v>85</v>
      </c>
      <c r="B51" s="76">
        <v>0</v>
      </c>
      <c r="C51" s="77">
        <v>0</v>
      </c>
      <c r="D51" s="78">
        <v>1</v>
      </c>
      <c r="E51" s="78">
        <v>0</v>
      </c>
      <c r="F51" s="114">
        <v>1</v>
      </c>
      <c r="G51" s="121">
        <v>0</v>
      </c>
      <c r="H51" s="121">
        <v>1</v>
      </c>
      <c r="I51" s="114">
        <v>1</v>
      </c>
      <c r="J51" s="114">
        <v>1</v>
      </c>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SUMIF($B$105:$U$105,"X",B51:U51)</f>
        <v>4</v>
      </c>
      <c r="AQ51" s="16">
        <f>SUMIFS(B51:AO51,$B$102:$AO$102,"X")</f>
        <v>5</v>
      </c>
      <c r="AR51" s="102">
        <v>118.379075</v>
      </c>
      <c r="AS51" s="44">
        <f>IFERROR(AR51/$AR$101,0)*100</f>
        <v>0.21102011875723287</v>
      </c>
      <c r="AT51" s="31" t="s">
        <v>93</v>
      </c>
      <c r="AU51" s="123"/>
      <c r="AV51" s="123"/>
      <c r="AW51" s="123"/>
      <c r="AX51" s="123"/>
      <c r="AY51" s="123"/>
      <c r="AZ51" s="123"/>
      <c r="BA51" s="123"/>
      <c r="BB51" s="123"/>
      <c r="BC51" s="123"/>
      <c r="BD51" s="123"/>
      <c r="BE51" s="123"/>
      <c r="BF51" s="123"/>
      <c r="BG51" s="123"/>
      <c r="BH51" s="123"/>
      <c r="BI51" s="123"/>
      <c r="BJ51" s="123"/>
      <c r="BK51" s="123"/>
    </row>
    <row r="52" spans="1:63">
      <c r="A52" s="67" t="s">
        <v>86</v>
      </c>
      <c r="B52" s="76">
        <v>0</v>
      </c>
      <c r="C52" s="77">
        <v>1</v>
      </c>
      <c r="D52" s="78">
        <v>1</v>
      </c>
      <c r="E52" s="78">
        <v>1</v>
      </c>
      <c r="F52" s="121">
        <v>1</v>
      </c>
      <c r="G52" s="114">
        <v>1</v>
      </c>
      <c r="H52" s="121">
        <v>1</v>
      </c>
      <c r="I52" s="121">
        <v>1</v>
      </c>
      <c r="J52" s="121">
        <v>0</v>
      </c>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SUMIF($B$105:$U$105,"X",B52:U52)</f>
        <v>4</v>
      </c>
      <c r="AQ52" s="16">
        <f>SUMIFS(B52:AO52,$B$102:$AO$102,"X")</f>
        <v>7</v>
      </c>
      <c r="AR52" s="102">
        <v>13674.669893</v>
      </c>
      <c r="AS52" s="44">
        <f>IFERROR(AR52/$AR$101,0)*100</f>
        <v>24.376186963674254</v>
      </c>
      <c r="AT52" s="31" t="s">
        <v>93</v>
      </c>
      <c r="AU52" s="123"/>
      <c r="AV52" s="123"/>
      <c r="AW52" s="123"/>
      <c r="AX52" s="123"/>
      <c r="AY52" s="123"/>
      <c r="AZ52" s="123"/>
      <c r="BA52" s="123"/>
      <c r="BB52" s="123"/>
      <c r="BC52" s="123"/>
      <c r="BD52" s="123"/>
      <c r="BE52" s="123"/>
      <c r="BF52" s="123"/>
      <c r="BG52" s="123"/>
      <c r="BH52" s="123"/>
      <c r="BI52" s="123"/>
      <c r="BJ52" s="123"/>
      <c r="BK52" s="123"/>
    </row>
    <row r="53" spans="1:63">
      <c r="A53" s="68" t="s">
        <v>87</v>
      </c>
      <c r="B53" s="76">
        <v>0</v>
      </c>
      <c r="C53" s="77">
        <v>1</v>
      </c>
      <c r="D53" s="78">
        <v>1</v>
      </c>
      <c r="E53" s="78">
        <v>1</v>
      </c>
      <c r="F53" s="121">
        <v>1</v>
      </c>
      <c r="G53" s="121">
        <v>1</v>
      </c>
      <c r="H53" s="121">
        <v>0</v>
      </c>
      <c r="I53" s="121">
        <v>0</v>
      </c>
      <c r="J53" s="121">
        <v>0</v>
      </c>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SUMIF($B$105:$U$105,"X",B53:U53)</f>
        <v>2</v>
      </c>
      <c r="AQ53" s="16">
        <f>SUMIFS(B53:AO53,$B$102:$AO$102,"X")</f>
        <v>5</v>
      </c>
      <c r="AR53" s="102">
        <v>61.794986999999999</v>
      </c>
      <c r="AS53" s="44">
        <f>IFERROR(AR53/$AR$101,0)*100</f>
        <v>0.11015448038719394</v>
      </c>
      <c r="AT53" s="31"/>
      <c r="AU53" s="123"/>
      <c r="AV53" s="123"/>
      <c r="AW53" s="123"/>
      <c r="AX53" s="123"/>
      <c r="AY53" s="123"/>
      <c r="AZ53" s="123"/>
      <c r="BA53" s="123"/>
      <c r="BB53" s="123"/>
      <c r="BC53" s="123"/>
      <c r="BD53" s="123"/>
      <c r="BE53" s="123"/>
      <c r="BF53" s="123"/>
      <c r="BG53" s="123"/>
      <c r="BH53" s="123"/>
      <c r="BI53" s="123"/>
      <c r="BJ53" s="123"/>
      <c r="BK53" s="123"/>
    </row>
    <row r="54" spans="1:63" hidden="1">
      <c r="A54" s="17"/>
      <c r="B54" s="18"/>
      <c r="C54" s="18"/>
      <c r="D54" s="18"/>
      <c r="E54" s="18"/>
      <c r="F54" s="18"/>
      <c r="G54" s="18"/>
      <c r="H54" s="18"/>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SUMIF($B$105:$U$105,"X",B54:U54)</f>
        <v>0</v>
      </c>
      <c r="AQ54" s="16">
        <f>SUMIFS(B54:AO54,$B$102:$AO$102,"X")</f>
        <v>0</v>
      </c>
      <c r="AR54" s="44"/>
      <c r="AS54" s="44">
        <f>IFERROR(AR54/$AR$101,0)*100</f>
        <v>0</v>
      </c>
      <c r="AT54" s="31"/>
    </row>
    <row r="55" spans="1:63" hidden="1">
      <c r="A55" s="17"/>
      <c r="B55" s="18"/>
      <c r="C55" s="18"/>
      <c r="D55" s="18"/>
      <c r="E55" s="18"/>
      <c r="F55" s="18"/>
      <c r="G55" s="18"/>
      <c r="H55" s="18"/>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SUMIF($B$105:$U$105,"X",B55:U55)</f>
        <v>0</v>
      </c>
      <c r="AQ55" s="16">
        <f>SUMIFS(B55:AO55,$B$102:$AO$102,"X")</f>
        <v>0</v>
      </c>
      <c r="AR55" s="44"/>
      <c r="AS55" s="44">
        <f>IFERROR(AR55/$AR$101,0)*100</f>
        <v>0</v>
      </c>
      <c r="AT55" s="31"/>
    </row>
    <row r="56" spans="1:63" hidden="1">
      <c r="A56" s="17"/>
      <c r="B56" s="18"/>
      <c r="C56" s="18"/>
      <c r="D56" s="18"/>
      <c r="E56" s="18"/>
      <c r="F56" s="18"/>
      <c r="G56" s="18"/>
      <c r="H56" s="18"/>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SUMIF($B$105:$U$105,"X",B56:U56)</f>
        <v>0</v>
      </c>
      <c r="AQ56" s="16">
        <f>SUMIFS(B56:AO56,$B$102:$AO$102,"X")</f>
        <v>0</v>
      </c>
      <c r="AR56" s="44"/>
      <c r="AS56" s="44">
        <f>IFERROR(AR56/$AR$101,0)*100</f>
        <v>0</v>
      </c>
      <c r="AT56" s="31"/>
    </row>
    <row r="57" spans="1:63" hidden="1">
      <c r="A57" s="17"/>
      <c r="B57" s="18"/>
      <c r="C57" s="18"/>
      <c r="D57" s="18"/>
      <c r="E57" s="18"/>
      <c r="F57" s="18"/>
      <c r="G57" s="18"/>
      <c r="H57" s="18"/>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SUMIF($B$105:$U$105,"X",B57:U57)</f>
        <v>0</v>
      </c>
      <c r="AQ57" s="16">
        <f>SUMIFS(B57:AO57,$B$102:$AO$102,"X")</f>
        <v>0</v>
      </c>
      <c r="AR57" s="44"/>
      <c r="AS57" s="44">
        <f>IFERROR(AR57/$AR$101,0)*100</f>
        <v>0</v>
      </c>
      <c r="AT57" s="31"/>
    </row>
    <row r="58" spans="1:63" hidden="1">
      <c r="A58" s="17"/>
      <c r="B58" s="18"/>
      <c r="C58" s="18"/>
      <c r="D58" s="18"/>
      <c r="E58" s="18"/>
      <c r="F58" s="18"/>
      <c r="G58" s="18"/>
      <c r="H58" s="18"/>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SUMIF($B$105:$U$105,"X",B58:U58)</f>
        <v>0</v>
      </c>
      <c r="AQ58" s="16">
        <f>SUMIFS(B58:AO58,$B$102:$AO$102,"X")</f>
        <v>0</v>
      </c>
      <c r="AR58" s="44"/>
      <c r="AS58" s="44">
        <f>IFERROR(AR58/$AR$101,0)*100</f>
        <v>0</v>
      </c>
      <c r="AT58" s="31"/>
    </row>
    <row r="59" spans="1:63" hidden="1">
      <c r="A59" s="17"/>
      <c r="B59" s="18"/>
      <c r="C59" s="18"/>
      <c r="D59" s="18"/>
      <c r="E59" s="18"/>
      <c r="F59" s="18"/>
      <c r="G59" s="18"/>
      <c r="H59" s="18"/>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SUMIF($B$105:$U$105,"X",B59:U59)</f>
        <v>0</v>
      </c>
      <c r="AQ59" s="16">
        <f>SUMIFS(B59:AO59,$B$102:$AO$102,"X")</f>
        <v>0</v>
      </c>
      <c r="AR59" s="44"/>
      <c r="AS59" s="44">
        <f>IFERROR(AR59/$AR$101,0)*100</f>
        <v>0</v>
      </c>
      <c r="AT59" s="31"/>
    </row>
    <row r="60" spans="1:63"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SUMIF($B$105:$U$105,"X",B60:U60)</f>
        <v>0</v>
      </c>
      <c r="AQ60" s="16">
        <f>SUMIFS(B60:AO60,$B$102:$AO$102,"X")</f>
        <v>0</v>
      </c>
      <c r="AR60" s="44"/>
      <c r="AS60" s="44">
        <f>IFERROR(AR60/$AR$101,0)*100</f>
        <v>0</v>
      </c>
      <c r="AT60" s="31"/>
    </row>
    <row r="61" spans="1:63"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SUMIF($B$105:$U$105,"X",B61:U61)</f>
        <v>0</v>
      </c>
      <c r="AQ61" s="16">
        <f>SUMIFS(B61:AO61,$B$102:$AO$102,"X")</f>
        <v>0</v>
      </c>
      <c r="AR61" s="44"/>
      <c r="AS61" s="44">
        <f>IFERROR(AR61/$AR$101,0)*100</f>
        <v>0</v>
      </c>
      <c r="AT61" s="31"/>
    </row>
    <row r="62" spans="1:63"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SUMIF($B$105:$U$105,"X",B62:U62)</f>
        <v>0</v>
      </c>
      <c r="AQ62" s="16">
        <f>SUMIFS(B62:AO62,$B$102:$AO$102,"X")</f>
        <v>0</v>
      </c>
      <c r="AR62" s="44"/>
      <c r="AS62" s="44">
        <f>IFERROR(AR62/$AR$101,0)*100</f>
        <v>0</v>
      </c>
      <c r="AT62" s="31"/>
    </row>
    <row r="63" spans="1:63"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SUMIF($B$105:$U$105,"X",B63:U63)</f>
        <v>0</v>
      </c>
      <c r="AQ63" s="16">
        <f>SUMIFS(B63:AO63,$B$102:$AO$102,"X")</f>
        <v>0</v>
      </c>
      <c r="AR63" s="44"/>
      <c r="AS63" s="44">
        <f>IFERROR(AR63/$AR$101,0)*100</f>
        <v>0</v>
      </c>
      <c r="AT63" s="31"/>
    </row>
    <row r="64" spans="1:63"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SUMIF($B$105:$U$105,"X",B64:U64)</f>
        <v>0</v>
      </c>
      <c r="AQ64" s="16">
        <f>SUMIFS(B64:AO64,$B$102:$AO$102,"X")</f>
        <v>0</v>
      </c>
      <c r="AR64" s="44"/>
      <c r="AS64" s="44">
        <f>IFERROR(AR64/$AR$101,0)*100</f>
        <v>0</v>
      </c>
      <c r="AT64" s="31"/>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SUMIF($B$105:$U$105,"X",B65:U65)</f>
        <v>0</v>
      </c>
      <c r="AQ65" s="16">
        <f>SUMIFS(B65:AO65,$B$102:$AO$102,"X")</f>
        <v>0</v>
      </c>
      <c r="AR65" s="44"/>
      <c r="AS65" s="44">
        <f t="shared" ref="AS65:AS96" si="3">IFERROR(AR65/$AR$101,0)*100</f>
        <v>0</v>
      </c>
      <c r="AT65" s="31"/>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SUMIF($B$105:$U$105,"X",B66:U66)</f>
        <v>0</v>
      </c>
      <c r="AQ66" s="16">
        <f t="shared" ref="AQ66:AQ101" si="4">SUMIFS(B66:AO66,$B$102:$AO$102,"X")</f>
        <v>0</v>
      </c>
      <c r="AR66" s="44"/>
      <c r="AS66" s="44">
        <f t="shared" si="3"/>
        <v>0</v>
      </c>
      <c r="AT66" s="31"/>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ref="AP67:AP101" si="5">SUMIF($B$105:$U$105,"X",B67:U67)</f>
        <v>0</v>
      </c>
      <c r="AQ67" s="16">
        <f t="shared" si="4"/>
        <v>0</v>
      </c>
      <c r="AR67" s="44"/>
      <c r="AS67" s="44">
        <f t="shared" si="3"/>
        <v>0</v>
      </c>
      <c r="AT67" s="31"/>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si="5"/>
        <v>0</v>
      </c>
      <c r="AQ68" s="16">
        <f t="shared" si="4"/>
        <v>0</v>
      </c>
      <c r="AR68" s="44"/>
      <c r="AS68" s="44">
        <f t="shared" si="3"/>
        <v>0</v>
      </c>
      <c r="AT68" s="31"/>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5"/>
        <v>0</v>
      </c>
      <c r="AQ69" s="16">
        <f t="shared" si="4"/>
        <v>0</v>
      </c>
      <c r="AR69" s="44"/>
      <c r="AS69" s="44">
        <f t="shared" si="3"/>
        <v>0</v>
      </c>
      <c r="AT69" s="31"/>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5"/>
        <v>0</v>
      </c>
      <c r="AQ70" s="16">
        <f t="shared" si="4"/>
        <v>0</v>
      </c>
      <c r="AR70" s="44"/>
      <c r="AS70" s="44">
        <f t="shared" si="3"/>
        <v>0</v>
      </c>
      <c r="AT70" s="31"/>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5"/>
        <v>0</v>
      </c>
      <c r="AQ71" s="16">
        <f t="shared" si="4"/>
        <v>0</v>
      </c>
      <c r="AR71" s="44"/>
      <c r="AS71" s="44">
        <f t="shared" si="3"/>
        <v>0</v>
      </c>
      <c r="AT71" s="31"/>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5"/>
        <v>0</v>
      </c>
      <c r="AQ72" s="16">
        <f t="shared" si="4"/>
        <v>0</v>
      </c>
      <c r="AR72" s="44"/>
      <c r="AS72" s="44">
        <f t="shared" si="3"/>
        <v>0</v>
      </c>
      <c r="AT72" s="31"/>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5"/>
        <v>0</v>
      </c>
      <c r="AQ73" s="16">
        <f t="shared" si="4"/>
        <v>0</v>
      </c>
      <c r="AR73" s="44"/>
      <c r="AS73" s="44">
        <f t="shared" si="3"/>
        <v>0</v>
      </c>
      <c r="AT73" s="31"/>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5"/>
        <v>0</v>
      </c>
      <c r="AQ74" s="16">
        <f t="shared" si="4"/>
        <v>0</v>
      </c>
      <c r="AR74" s="44"/>
      <c r="AS74" s="44">
        <f t="shared" si="3"/>
        <v>0</v>
      </c>
      <c r="AT74" s="31"/>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5"/>
        <v>0</v>
      </c>
      <c r="AQ75" s="16">
        <f t="shared" si="4"/>
        <v>0</v>
      </c>
      <c r="AR75" s="44"/>
      <c r="AS75" s="44">
        <f t="shared" si="3"/>
        <v>0</v>
      </c>
      <c r="AT75" s="31"/>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5"/>
        <v>0</v>
      </c>
      <c r="AQ76" s="16">
        <f t="shared" si="4"/>
        <v>0</v>
      </c>
      <c r="AR76" s="44"/>
      <c r="AS76" s="44">
        <f t="shared" si="3"/>
        <v>0</v>
      </c>
      <c r="AT76" s="31"/>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5"/>
        <v>0</v>
      </c>
      <c r="AQ77" s="16">
        <f t="shared" si="4"/>
        <v>0</v>
      </c>
      <c r="AR77" s="44"/>
      <c r="AS77" s="44">
        <f t="shared" si="3"/>
        <v>0</v>
      </c>
      <c r="AT77" s="31"/>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5"/>
        <v>0</v>
      </c>
      <c r="AQ78" s="16">
        <f t="shared" si="4"/>
        <v>0</v>
      </c>
      <c r="AR78" s="44"/>
      <c r="AS78" s="44">
        <f t="shared" si="3"/>
        <v>0</v>
      </c>
      <c r="AT78" s="31"/>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5"/>
        <v>0</v>
      </c>
      <c r="AQ79" s="16">
        <f t="shared" si="4"/>
        <v>0</v>
      </c>
      <c r="AR79" s="44"/>
      <c r="AS79" s="44">
        <f t="shared" si="3"/>
        <v>0</v>
      </c>
      <c r="AT79" s="31"/>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5"/>
        <v>0</v>
      </c>
      <c r="AQ80" s="16">
        <f t="shared" si="4"/>
        <v>0</v>
      </c>
      <c r="AR80" s="44"/>
      <c r="AS80" s="44">
        <f t="shared" si="3"/>
        <v>0</v>
      </c>
      <c r="AT80" s="31"/>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5"/>
        <v>0</v>
      </c>
      <c r="AQ81" s="16">
        <f t="shared" si="4"/>
        <v>0</v>
      </c>
      <c r="AR81" s="44"/>
      <c r="AS81" s="44">
        <f t="shared" si="3"/>
        <v>0</v>
      </c>
      <c r="AT81" s="31"/>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5"/>
        <v>0</v>
      </c>
      <c r="AQ82" s="16">
        <f t="shared" si="4"/>
        <v>0</v>
      </c>
      <c r="AR82" s="44"/>
      <c r="AS82" s="44">
        <f t="shared" si="3"/>
        <v>0</v>
      </c>
      <c r="AT82" s="31"/>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5"/>
        <v>0</v>
      </c>
      <c r="AQ83" s="16">
        <f t="shared" si="4"/>
        <v>0</v>
      </c>
      <c r="AR83" s="44"/>
      <c r="AS83" s="44">
        <f t="shared" si="3"/>
        <v>0</v>
      </c>
      <c r="AT83" s="31"/>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5"/>
        <v>0</v>
      </c>
      <c r="AQ84" s="16">
        <f t="shared" si="4"/>
        <v>0</v>
      </c>
      <c r="AR84" s="44"/>
      <c r="AS84" s="44">
        <f t="shared" si="3"/>
        <v>0</v>
      </c>
      <c r="AT84" s="31"/>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5"/>
        <v>0</v>
      </c>
      <c r="AQ85" s="16">
        <f t="shared" si="4"/>
        <v>0</v>
      </c>
      <c r="AR85" s="44"/>
      <c r="AS85" s="44">
        <f t="shared" si="3"/>
        <v>0</v>
      </c>
      <c r="AT85" s="31"/>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5"/>
        <v>0</v>
      </c>
      <c r="AQ86" s="16">
        <f t="shared" si="4"/>
        <v>0</v>
      </c>
      <c r="AR86" s="44"/>
      <c r="AS86" s="44">
        <f t="shared" si="3"/>
        <v>0</v>
      </c>
      <c r="AT86" s="31"/>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5"/>
        <v>0</v>
      </c>
      <c r="AQ87" s="16">
        <f t="shared" si="4"/>
        <v>0</v>
      </c>
      <c r="AR87" s="44"/>
      <c r="AS87" s="44">
        <f t="shared" si="3"/>
        <v>0</v>
      </c>
      <c r="AT87" s="31"/>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5"/>
        <v>0</v>
      </c>
      <c r="AQ88" s="16">
        <f t="shared" si="4"/>
        <v>0</v>
      </c>
      <c r="AR88" s="44"/>
      <c r="AS88" s="44">
        <f t="shared" si="3"/>
        <v>0</v>
      </c>
      <c r="AT88" s="31"/>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5"/>
        <v>0</v>
      </c>
      <c r="AQ89" s="16">
        <f t="shared" si="4"/>
        <v>0</v>
      </c>
      <c r="AR89" s="44"/>
      <c r="AS89" s="44">
        <f t="shared" si="3"/>
        <v>0</v>
      </c>
      <c r="AT89" s="31"/>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5"/>
        <v>0</v>
      </c>
      <c r="AQ90" s="16">
        <f t="shared" si="4"/>
        <v>0</v>
      </c>
      <c r="AR90" s="44"/>
      <c r="AS90" s="44">
        <f t="shared" si="3"/>
        <v>0</v>
      </c>
      <c r="AT90" s="31"/>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5"/>
        <v>0</v>
      </c>
      <c r="AQ91" s="16">
        <f t="shared" si="4"/>
        <v>0</v>
      </c>
      <c r="AR91" s="44"/>
      <c r="AS91" s="44">
        <f t="shared" si="3"/>
        <v>0</v>
      </c>
      <c r="AT91" s="31"/>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5"/>
        <v>0</v>
      </c>
      <c r="AQ92" s="16">
        <f t="shared" si="4"/>
        <v>0</v>
      </c>
      <c r="AR92" s="44"/>
      <c r="AS92" s="44">
        <f t="shared" si="3"/>
        <v>0</v>
      </c>
      <c r="AT92" s="31"/>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5"/>
        <v>0</v>
      </c>
      <c r="AQ93" s="16">
        <f t="shared" si="4"/>
        <v>0</v>
      </c>
      <c r="AR93" s="44"/>
      <c r="AS93" s="44">
        <f t="shared" si="3"/>
        <v>0</v>
      </c>
      <c r="AT93" s="31"/>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5"/>
        <v>0</v>
      </c>
      <c r="AQ94" s="16">
        <f t="shared" si="4"/>
        <v>0</v>
      </c>
      <c r="AR94" s="44"/>
      <c r="AS94" s="44">
        <f t="shared" si="3"/>
        <v>0</v>
      </c>
      <c r="AT94" s="31"/>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5"/>
        <v>0</v>
      </c>
      <c r="AQ95" s="16">
        <f t="shared" si="4"/>
        <v>0</v>
      </c>
      <c r="AR95" s="44"/>
      <c r="AS95" s="44">
        <f t="shared" si="3"/>
        <v>0</v>
      </c>
      <c r="AT95" s="31"/>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5"/>
        <v>0</v>
      </c>
      <c r="AQ96" s="16">
        <f t="shared" si="4"/>
        <v>0</v>
      </c>
      <c r="AR96" s="44"/>
      <c r="AS96" s="44">
        <f t="shared" si="3"/>
        <v>0</v>
      </c>
      <c r="AT96" s="31"/>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5"/>
        <v>0</v>
      </c>
      <c r="AQ97" s="16">
        <f t="shared" si="4"/>
        <v>0</v>
      </c>
      <c r="AR97" s="44"/>
      <c r="AS97" s="44">
        <f t="shared" ref="AS97:AS100" si="6">IFERROR(AR97/$AR$101,0)*100</f>
        <v>0</v>
      </c>
      <c r="AT97" s="31"/>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5"/>
        <v>0</v>
      </c>
      <c r="AQ98" s="16">
        <f t="shared" si="4"/>
        <v>0</v>
      </c>
      <c r="AR98" s="44"/>
      <c r="AS98" s="44">
        <f t="shared" si="6"/>
        <v>0</v>
      </c>
      <c r="AT98" s="31"/>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5"/>
        <v>0</v>
      </c>
      <c r="AQ99" s="16">
        <f t="shared" si="4"/>
        <v>0</v>
      </c>
      <c r="AR99" s="44"/>
      <c r="AS99" s="44">
        <f t="shared" si="6"/>
        <v>0</v>
      </c>
      <c r="AT99" s="31"/>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5"/>
        <v>0</v>
      </c>
      <c r="AQ100" s="16">
        <f t="shared" si="4"/>
        <v>0</v>
      </c>
      <c r="AR100" s="44"/>
      <c r="AS100" s="44">
        <f t="shared" si="6"/>
        <v>0</v>
      </c>
      <c r="AT100" s="31"/>
    </row>
    <row r="101" spans="1:47">
      <c r="A101" s="15" t="s">
        <v>94</v>
      </c>
      <c r="B101" s="19">
        <f>SUM(B2:B100)</f>
        <v>26</v>
      </c>
      <c r="C101" s="19">
        <f t="shared" ref="C101:AO101" si="7">SUM(C2:C100)</f>
        <v>19</v>
      </c>
      <c r="D101" s="19">
        <f t="shared" si="7"/>
        <v>46</v>
      </c>
      <c r="E101" s="19">
        <f t="shared" si="7"/>
        <v>25</v>
      </c>
      <c r="F101" s="19">
        <f t="shared" si="7"/>
        <v>46</v>
      </c>
      <c r="G101" s="19">
        <f t="shared" si="7"/>
        <v>37</v>
      </c>
      <c r="H101" s="19">
        <f t="shared" si="7"/>
        <v>44</v>
      </c>
      <c r="I101" s="19">
        <f t="shared" si="7"/>
        <v>44</v>
      </c>
      <c r="J101" s="19">
        <f t="shared" si="7"/>
        <v>39</v>
      </c>
      <c r="K101" s="19">
        <f t="shared" si="7"/>
        <v>0</v>
      </c>
      <c r="L101" s="19">
        <f t="shared" si="7"/>
        <v>0</v>
      </c>
      <c r="M101" s="19">
        <f t="shared" si="7"/>
        <v>0</v>
      </c>
      <c r="N101" s="19">
        <f t="shared" si="7"/>
        <v>0</v>
      </c>
      <c r="O101" s="19">
        <f t="shared" si="7"/>
        <v>0</v>
      </c>
      <c r="P101" s="19">
        <f t="shared" si="7"/>
        <v>0</v>
      </c>
      <c r="Q101" s="19">
        <f t="shared" si="7"/>
        <v>0</v>
      </c>
      <c r="R101" s="19">
        <f t="shared" si="7"/>
        <v>0</v>
      </c>
      <c r="S101" s="19">
        <f t="shared" si="7"/>
        <v>0</v>
      </c>
      <c r="T101" s="19">
        <f t="shared" si="7"/>
        <v>0</v>
      </c>
      <c r="U101" s="19">
        <f t="shared" si="7"/>
        <v>0</v>
      </c>
      <c r="V101" s="19">
        <f t="shared" si="7"/>
        <v>0</v>
      </c>
      <c r="W101" s="19">
        <f t="shared" si="7"/>
        <v>0</v>
      </c>
      <c r="X101" s="19">
        <f t="shared" si="7"/>
        <v>0</v>
      </c>
      <c r="Y101" s="19">
        <f t="shared" si="7"/>
        <v>0</v>
      </c>
      <c r="Z101" s="19">
        <f t="shared" si="7"/>
        <v>0</v>
      </c>
      <c r="AA101" s="19">
        <f t="shared" si="7"/>
        <v>0</v>
      </c>
      <c r="AB101" s="19">
        <f t="shared" si="7"/>
        <v>0</v>
      </c>
      <c r="AC101" s="19">
        <f t="shared" si="7"/>
        <v>0</v>
      </c>
      <c r="AD101" s="19">
        <f t="shared" si="7"/>
        <v>0</v>
      </c>
      <c r="AE101" s="19">
        <f t="shared" si="7"/>
        <v>0</v>
      </c>
      <c r="AF101" s="19">
        <f t="shared" si="7"/>
        <v>0</v>
      </c>
      <c r="AG101" s="19">
        <f t="shared" si="7"/>
        <v>0</v>
      </c>
      <c r="AH101" s="19">
        <f t="shared" si="7"/>
        <v>0</v>
      </c>
      <c r="AI101" s="19">
        <f t="shared" si="7"/>
        <v>0</v>
      </c>
      <c r="AJ101" s="19">
        <f t="shared" si="7"/>
        <v>0</v>
      </c>
      <c r="AK101" s="19">
        <f t="shared" si="7"/>
        <v>0</v>
      </c>
      <c r="AL101" s="19">
        <f t="shared" si="7"/>
        <v>0</v>
      </c>
      <c r="AM101" s="19">
        <f t="shared" si="7"/>
        <v>0</v>
      </c>
      <c r="AN101" s="19">
        <f t="shared" si="7"/>
        <v>0</v>
      </c>
      <c r="AO101" s="19">
        <f t="shared" si="7"/>
        <v>0</v>
      </c>
      <c r="AP101" s="16">
        <f t="shared" si="5"/>
        <v>210</v>
      </c>
      <c r="AQ101" s="16">
        <f t="shared" si="4"/>
        <v>326</v>
      </c>
      <c r="AR101" s="117">
        <f>SUM(AR2:AR100)</f>
        <v>56098.478048999998</v>
      </c>
      <c r="AS101" s="45">
        <f>SUM(AS2:AS100)</f>
        <v>100.00000000000001</v>
      </c>
      <c r="AT101" s="31"/>
    </row>
    <row r="102" spans="1:47">
      <c r="A102" s="54" t="s">
        <v>95</v>
      </c>
      <c r="B102" s="103" t="s">
        <v>93</v>
      </c>
      <c r="C102" s="103" t="s">
        <v>93</v>
      </c>
      <c r="D102" s="103" t="s">
        <v>93</v>
      </c>
      <c r="E102" s="103" t="s">
        <v>93</v>
      </c>
      <c r="F102" s="103" t="s">
        <v>93</v>
      </c>
      <c r="G102" s="103" t="s">
        <v>93</v>
      </c>
      <c r="H102" s="103" t="s">
        <v>93</v>
      </c>
      <c r="I102" s="103" t="s">
        <v>93</v>
      </c>
      <c r="J102" s="103" t="s">
        <v>93</v>
      </c>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10"/>
      <c r="AQ102" s="10"/>
      <c r="AR102" s="46"/>
      <c r="AS102" s="46"/>
      <c r="AT102" s="32"/>
      <c r="AU102" s="32"/>
    </row>
    <row r="103" spans="1:47">
      <c r="A103" s="7" t="s">
        <v>96</v>
      </c>
      <c r="B103" s="104" t="s">
        <v>97</v>
      </c>
      <c r="C103" s="104" t="s">
        <v>97</v>
      </c>
      <c r="D103" s="104" t="s">
        <v>97</v>
      </c>
      <c r="E103" s="104" t="s">
        <v>93</v>
      </c>
      <c r="F103" s="104" t="s">
        <v>97</v>
      </c>
      <c r="G103" s="104" t="s">
        <v>97</v>
      </c>
      <c r="H103" s="104" t="s">
        <v>97</v>
      </c>
      <c r="I103" s="104" t="s">
        <v>93</v>
      </c>
      <c r="J103" s="104" t="s">
        <v>93</v>
      </c>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10"/>
      <c r="AQ103" s="10"/>
      <c r="AR103" s="46"/>
      <c r="AS103" s="46"/>
      <c r="AT103" s="32"/>
      <c r="AU103" s="32"/>
    </row>
    <row r="104" spans="1:47">
      <c r="A104" s="7" t="s">
        <v>98</v>
      </c>
      <c r="B104" s="104" t="s">
        <v>93</v>
      </c>
      <c r="C104" s="104" t="s">
        <v>93</v>
      </c>
      <c r="D104" s="104" t="s">
        <v>93</v>
      </c>
      <c r="E104" s="104" t="s">
        <v>93</v>
      </c>
      <c r="F104" s="104" t="s">
        <v>93</v>
      </c>
      <c r="G104" s="104" t="s">
        <v>93</v>
      </c>
      <c r="H104" s="104" t="s">
        <v>93</v>
      </c>
      <c r="I104" s="104" t="s">
        <v>93</v>
      </c>
      <c r="J104" s="104" t="s">
        <v>93</v>
      </c>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10"/>
      <c r="AQ104" s="10"/>
      <c r="AR104" s="47"/>
      <c r="AS104" s="47"/>
      <c r="AT104" s="32"/>
      <c r="AU104" s="32"/>
    </row>
    <row r="105" spans="1:47">
      <c r="A105" s="7" t="s">
        <v>99</v>
      </c>
      <c r="B105" s="104" t="s">
        <v>97</v>
      </c>
      <c r="C105" s="104" t="s">
        <v>97</v>
      </c>
      <c r="D105" s="104" t="s">
        <v>97</v>
      </c>
      <c r="E105" s="104" t="s">
        <v>97</v>
      </c>
      <c r="F105" s="104" t="s">
        <v>93</v>
      </c>
      <c r="G105" s="104" t="s">
        <v>93</v>
      </c>
      <c r="H105" s="104" t="s">
        <v>93</v>
      </c>
      <c r="I105" s="104" t="s">
        <v>93</v>
      </c>
      <c r="J105" s="104" t="s">
        <v>93</v>
      </c>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10"/>
      <c r="AQ105" s="10"/>
      <c r="AR105" s="47"/>
      <c r="AS105" s="47"/>
      <c r="AT105" s="32"/>
      <c r="AU105" s="32"/>
    </row>
    <row r="106" spans="1:47">
      <c r="A106" s="7" t="s">
        <v>100</v>
      </c>
      <c r="B106" s="104" t="s">
        <v>93</v>
      </c>
      <c r="C106" s="104" t="s">
        <v>93</v>
      </c>
      <c r="D106" s="104" t="s">
        <v>93</v>
      </c>
      <c r="E106" s="104" t="s">
        <v>97</v>
      </c>
      <c r="F106" s="104" t="s">
        <v>93</v>
      </c>
      <c r="G106" s="104" t="s">
        <v>93</v>
      </c>
      <c r="H106" s="104" t="s">
        <v>93</v>
      </c>
      <c r="I106" s="104" t="s">
        <v>93</v>
      </c>
      <c r="J106" s="104" t="s">
        <v>93</v>
      </c>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10"/>
      <c r="AQ106" s="10"/>
      <c r="AR106" s="47"/>
      <c r="AS106" s="47"/>
      <c r="AT106" s="32"/>
      <c r="AU106" s="32"/>
    </row>
    <row r="107" spans="1:47">
      <c r="A107" s="7" t="s">
        <v>101</v>
      </c>
      <c r="B107" s="104" t="s">
        <v>97</v>
      </c>
      <c r="C107" s="104" t="s">
        <v>93</v>
      </c>
      <c r="D107" s="104" t="s">
        <v>93</v>
      </c>
      <c r="E107" s="104" t="s">
        <v>93</v>
      </c>
      <c r="F107" s="104" t="s">
        <v>97</v>
      </c>
      <c r="G107" s="104" t="s">
        <v>97</v>
      </c>
      <c r="H107" s="104" t="s">
        <v>97</v>
      </c>
      <c r="I107" s="104" t="s">
        <v>97</v>
      </c>
      <c r="J107" s="104" t="s">
        <v>97</v>
      </c>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10"/>
      <c r="AQ107" s="10"/>
      <c r="AR107" s="47"/>
      <c r="AS107" s="47"/>
      <c r="AT107" s="32"/>
      <c r="AU107" s="32"/>
    </row>
    <row r="108" spans="1:47">
      <c r="A108" s="56" t="s">
        <v>102</v>
      </c>
      <c r="B108" s="80" t="s">
        <v>97</v>
      </c>
      <c r="C108" s="80" t="s">
        <v>97</v>
      </c>
      <c r="D108" s="80" t="s">
        <v>97</v>
      </c>
      <c r="E108" s="105" t="s">
        <v>93</v>
      </c>
      <c r="F108" s="80" t="s">
        <v>97</v>
      </c>
      <c r="G108" s="80" t="s">
        <v>97</v>
      </c>
      <c r="H108" s="80" t="s">
        <v>97</v>
      </c>
      <c r="I108" s="80" t="s">
        <v>97</v>
      </c>
      <c r="J108" s="80" t="s">
        <v>97</v>
      </c>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10"/>
      <c r="AQ108" s="11"/>
      <c r="AR108" s="47"/>
      <c r="AS108" s="47"/>
      <c r="AT108" s="32"/>
      <c r="AU108" s="32"/>
    </row>
    <row r="109" spans="1:47">
      <c r="A109" s="8"/>
      <c r="B109" s="9"/>
      <c r="C109" s="9"/>
      <c r="D109" s="9"/>
      <c r="E109" s="9"/>
      <c r="F109" s="9"/>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1"/>
      <c r="AR109" s="47"/>
      <c r="AS109" s="47"/>
      <c r="AT109" s="32"/>
      <c r="AU109" s="32"/>
    </row>
    <row r="110" spans="1:47">
      <c r="A110" s="33" t="s">
        <v>103</v>
      </c>
      <c r="B110" s="34"/>
      <c r="C110" s="71"/>
      <c r="D110" s="34"/>
      <c r="E110" s="34"/>
      <c r="F110" s="34"/>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12"/>
      <c r="AQ110" s="36"/>
      <c r="AR110" s="48"/>
      <c r="AS110" s="48"/>
    </row>
    <row r="111" spans="1:47">
      <c r="A111" s="26" t="s">
        <v>104</v>
      </c>
      <c r="B111" s="4"/>
      <c r="C111" s="72"/>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12"/>
      <c r="AQ111" s="38"/>
      <c r="AR111" s="49"/>
      <c r="AS111" s="49"/>
    </row>
    <row r="112" spans="1:47">
      <c r="A112" s="5" t="s">
        <v>105</v>
      </c>
      <c r="B112" s="39"/>
      <c r="C112" s="72"/>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c r="AC112" s="39"/>
      <c r="AD112" s="39"/>
      <c r="AE112" s="39"/>
      <c r="AF112" s="39"/>
      <c r="AG112" s="39"/>
      <c r="AH112" s="39"/>
      <c r="AI112" s="39"/>
      <c r="AJ112" s="39"/>
      <c r="AK112" s="39"/>
      <c r="AL112" s="39"/>
      <c r="AM112" s="39"/>
      <c r="AN112" s="39"/>
      <c r="AO112" s="39"/>
      <c r="AP112" s="12"/>
      <c r="AQ112" s="38"/>
      <c r="AR112" s="50"/>
      <c r="AS112" s="50"/>
    </row>
    <row r="113" spans="1:45">
      <c r="A113" s="6" t="s">
        <v>106</v>
      </c>
      <c r="B113" s="171" t="s">
        <v>107</v>
      </c>
      <c r="C113" s="172"/>
      <c r="D113" s="172"/>
      <c r="E113" s="172"/>
      <c r="F113" s="172"/>
      <c r="G113" s="172"/>
      <c r="H113" s="172"/>
      <c r="I113" s="172"/>
      <c r="J113" s="172"/>
      <c r="K113" s="172"/>
      <c r="L113" s="172"/>
      <c r="M113" s="172"/>
      <c r="N113" s="172"/>
      <c r="O113" s="172"/>
      <c r="P113" s="172"/>
      <c r="Q113" s="172"/>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12"/>
      <c r="AQ113" s="11"/>
      <c r="AR113" s="51"/>
      <c r="AS113" s="51"/>
    </row>
    <row r="114" spans="1:45" ht="15.75" customHeight="1">
      <c r="A114" s="41"/>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Q114" s="12"/>
      <c r="AR114" s="52"/>
      <c r="AS114" s="52"/>
    </row>
    <row r="115" spans="1:45" ht="54.75" customHeight="1">
      <c r="A115" s="42" t="s">
        <v>108</v>
      </c>
    </row>
    <row r="117" spans="1:45" ht="47.25" customHeight="1">
      <c r="A117" s="42" t="s">
        <v>109</v>
      </c>
    </row>
    <row r="218" spans="12:12" ht="15" customHeight="1">
      <c r="L218" s="30" t="s">
        <v>110</v>
      </c>
    </row>
  </sheetData>
  <autoFilter ref="A1:AU56" xr:uid="{00000000-0009-0000-0000-000001000000}"/>
  <mergeCells count="5">
    <mergeCell ref="B113:Q113"/>
    <mergeCell ref="AU12:BJ12"/>
    <mergeCell ref="AU28:BJ28"/>
    <mergeCell ref="AU39:BK39"/>
    <mergeCell ref="AU35:BK35"/>
  </mergeCells>
  <phoneticPr fontId="6" type="noConversion"/>
  <conditionalFormatting sqref="A1 A110:F110 B111:F111 A112:F112 B113 A114:F1048576 A54:A109 I54:AO59">
    <cfRule type="beginsWith" dxfId="25" priority="151" operator="beginsWith" text="13">
      <formula>LEFT(A1,LEN("13"))="13"</formula>
    </cfRule>
    <cfRule type="beginsWith" dxfId="24" priority="152" operator="beginsWith" text="12">
      <formula>LEFT(A1,LEN("12"))="12"</formula>
    </cfRule>
    <cfRule type="beginsWith" dxfId="23" priority="153" operator="beginsWith" text="11">
      <formula>LEFT(A1,LEN("11"))="11"</formula>
    </cfRule>
    <cfRule type="beginsWith" dxfId="22" priority="154" operator="beginsWith" text="10">
      <formula>LEFT(A1,LEN("10"))="10"</formula>
    </cfRule>
    <cfRule type="beginsWith" dxfId="21" priority="155" operator="beginsWith" text="09">
      <formula>LEFT(A1,LEN("09"))="09"</formula>
    </cfRule>
    <cfRule type="beginsWith" dxfId="20" priority="156" operator="beginsWith" text="08">
      <formula>LEFT(A1,LEN("08"))="08"</formula>
    </cfRule>
    <cfRule type="beginsWith" dxfId="19" priority="157" operator="beginsWith" text="07">
      <formula>LEFT(A1,LEN("07"))="07"</formula>
    </cfRule>
    <cfRule type="beginsWith" dxfId="18" priority="158" operator="beginsWith" text="06">
      <formula>LEFT(A1,LEN("06"))="06"</formula>
    </cfRule>
    <cfRule type="beginsWith" dxfId="17" priority="159" operator="beginsWith" text="05">
      <formula>LEFT(A1,LEN("05"))="05"</formula>
    </cfRule>
    <cfRule type="beginsWith" dxfId="16" priority="160" operator="beginsWith" text="04">
      <formula>LEFT(A1,LEN("04"))="04"</formula>
    </cfRule>
    <cfRule type="beginsWith" dxfId="15" priority="161" operator="beginsWith" text="03">
      <formula>LEFT(A1,LEN("03"))="03"</formula>
    </cfRule>
    <cfRule type="beginsWith" dxfId="14" priority="162" operator="beginsWith" text="02">
      <formula>LEFT(A1,LEN("02"))="02"</formula>
    </cfRule>
    <cfRule type="beginsWith" dxfId="13" priority="163" operator="beginsWith" text="01">
      <formula>LEFT(A1,LEN("01"))="01"</formula>
    </cfRule>
  </conditionalFormatting>
  <conditionalFormatting sqref="AS2:AS53">
    <cfRule type="dataBar" priority="204">
      <dataBar>
        <cfvo type="min"/>
        <cfvo type="max"/>
        <color rgb="FFFFB628"/>
      </dataBar>
      <extLst>
        <ext xmlns:x14="http://schemas.microsoft.com/office/spreadsheetml/2009/9/main" uri="{B025F937-C7B1-47D3-B67F-A62EFF666E3E}">
          <x14:id>{CE51069C-8ABA-4B77-8BB0-4271C9EDB48F}</x14:id>
        </ext>
      </extLst>
    </cfRule>
  </conditionalFormatting>
  <conditionalFormatting sqref="AT1 R2:AO12 K13:AO53 F60:AO100">
    <cfRule type="beginsWith" dxfId="12" priority="73" operator="beginsWith" text="13">
      <formula>LEFT(F1,LEN("13"))="13"</formula>
    </cfRule>
    <cfRule type="beginsWith" dxfId="11" priority="74" operator="beginsWith" text="12">
      <formula>LEFT(F1,LEN("12"))="12"</formula>
    </cfRule>
    <cfRule type="beginsWith" dxfId="10" priority="75" operator="beginsWith" text="11">
      <formula>LEFT(F1,LEN("11"))="11"</formula>
    </cfRule>
    <cfRule type="beginsWith" dxfId="9" priority="76" operator="beginsWith" text="10">
      <formula>LEFT(F1,LEN("10"))="10"</formula>
    </cfRule>
    <cfRule type="beginsWith" dxfId="8" priority="77" operator="beginsWith" text="09">
      <formula>LEFT(F1,LEN("09"))="09"</formula>
    </cfRule>
    <cfRule type="beginsWith" dxfId="7" priority="78" operator="beginsWith" text="08">
      <formula>LEFT(F1,LEN("08"))="08"</formula>
    </cfRule>
    <cfRule type="beginsWith" dxfId="6" priority="79" operator="beginsWith" text="07">
      <formula>LEFT(F1,LEN("07"))="07"</formula>
    </cfRule>
    <cfRule type="beginsWith" dxfId="5" priority="80" operator="beginsWith" text="06">
      <formula>LEFT(F1,LEN("06"))="06"</formula>
    </cfRule>
    <cfRule type="beginsWith" dxfId="4" priority="81" operator="beginsWith" text="05">
      <formula>LEFT(F1,LEN("05"))="05"</formula>
    </cfRule>
    <cfRule type="beginsWith" dxfId="3" priority="82" operator="beginsWith" text="04">
      <formula>LEFT(F1,LEN("04"))="04"</formula>
    </cfRule>
    <cfRule type="beginsWith" dxfId="2" priority="83" operator="beginsWith" text="03">
      <formula>LEFT(F1,LEN("03"))="03"</formula>
    </cfRule>
    <cfRule type="beginsWith" dxfId="1" priority="84" operator="beginsWith" text="02">
      <formula>LEFT(F1,LEN("02"))="02"</formula>
    </cfRule>
    <cfRule type="beginsWith" dxfId="0" priority="85" operator="beginsWith" text="01">
      <formula>LEFT(F1,LEN("01"))="01"</formula>
    </cfRule>
  </conditionalFormatting>
  <dataValidations count="1">
    <dataValidation type="list" allowBlank="1" showInputMessage="1" showErrorMessage="1" sqref="K102:AO108 AT2:AT101" xr:uid="{00000000-0002-0000-0100-000000000000}">
      <formula1>"X"</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CE51069C-8ABA-4B77-8BB0-4271C9EDB48F}">
            <x14:dataBar minLength="0" maxLength="100" border="1" negativeBarBorderColorSameAsPositive="0">
              <x14:cfvo type="autoMin"/>
              <x14:cfvo type="autoMax"/>
              <x14:borderColor rgb="FFFFB628"/>
              <x14:negativeFillColor rgb="FFFF0000"/>
              <x14:negativeBorderColor rgb="FFFF0000"/>
              <x14:axisColor rgb="FF000000"/>
            </x14:dataBar>
          </x14:cfRule>
          <xm:sqref>AS2:AS53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'Diccionario Sharepoint'!$B:$B</xm:f>
          </x14:formula1>
          <xm:sqref>K1:AO1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88"/>
  <sheetViews>
    <sheetView workbookViewId="0">
      <selection activeCell="B17" sqref="B17"/>
    </sheetView>
  </sheetViews>
  <sheetFormatPr defaultColWidth="11.42578125" defaultRowHeight="15"/>
  <cols>
    <col min="1" max="3" width="28.42578125" style="25" customWidth="1"/>
  </cols>
  <sheetData>
    <row r="1" spans="1:3">
      <c r="A1" s="58" t="s">
        <v>111</v>
      </c>
      <c r="B1" s="58" t="s">
        <v>112</v>
      </c>
      <c r="C1" s="58" t="s">
        <v>113</v>
      </c>
    </row>
    <row r="2" spans="1:3">
      <c r="A2" s="24">
        <v>1</v>
      </c>
      <c r="B2" s="21" t="s">
        <v>1</v>
      </c>
      <c r="C2" s="125" t="s">
        <v>10</v>
      </c>
    </row>
    <row r="3" spans="1:3">
      <c r="A3" s="24">
        <v>2</v>
      </c>
      <c r="B3" s="82" t="s">
        <v>2</v>
      </c>
      <c r="C3" s="126" t="s">
        <v>30</v>
      </c>
    </row>
    <row r="4" spans="1:3">
      <c r="A4" s="24">
        <v>3</v>
      </c>
      <c r="B4" s="82" t="s">
        <v>3</v>
      </c>
      <c r="C4" s="126" t="s">
        <v>10</v>
      </c>
    </row>
    <row r="5" spans="1:3">
      <c r="A5" s="24">
        <v>4</v>
      </c>
      <c r="B5" s="82" t="s">
        <v>4</v>
      </c>
      <c r="C5" s="126" t="s">
        <v>32</v>
      </c>
    </row>
    <row r="6" spans="1:3">
      <c r="A6" s="24">
        <v>5</v>
      </c>
      <c r="B6" s="82" t="s">
        <v>5</v>
      </c>
      <c r="C6" s="127" t="s">
        <v>10</v>
      </c>
    </row>
    <row r="7" spans="1:3">
      <c r="A7" s="24">
        <v>6</v>
      </c>
      <c r="B7" s="82" t="s">
        <v>6</v>
      </c>
      <c r="C7" s="127" t="s">
        <v>10</v>
      </c>
    </row>
    <row r="8" spans="1:3">
      <c r="A8" s="24">
        <v>7</v>
      </c>
      <c r="B8" s="82" t="s">
        <v>7</v>
      </c>
      <c r="C8" s="130" t="s">
        <v>10</v>
      </c>
    </row>
    <row r="9" spans="1:3">
      <c r="A9" s="24">
        <v>8</v>
      </c>
      <c r="B9" s="129" t="s">
        <v>8</v>
      </c>
      <c r="C9" s="128" t="s">
        <v>10</v>
      </c>
    </row>
    <row r="10" spans="1:3">
      <c r="A10" s="24">
        <v>9</v>
      </c>
      <c r="B10" s="82" t="s">
        <v>9</v>
      </c>
      <c r="C10" s="131" t="s">
        <v>10</v>
      </c>
    </row>
    <row r="11" spans="1:3">
      <c r="A11" s="25" t="str">
        <f>IF(B11="","",#REF!+1)</f>
        <v/>
      </c>
    </row>
    <row r="12" spans="1:3">
      <c r="A12" s="25" t="str">
        <f t="shared" ref="A12:A55" si="0">IF(B12="","",A11+1)</f>
        <v/>
      </c>
    </row>
    <row r="13" spans="1:3">
      <c r="A13" s="25" t="str">
        <f t="shared" si="0"/>
        <v/>
      </c>
    </row>
    <row r="14" spans="1:3">
      <c r="A14" s="25" t="str">
        <f t="shared" si="0"/>
        <v/>
      </c>
    </row>
    <row r="15" spans="1:3">
      <c r="A15" s="25" t="str">
        <f t="shared" si="0"/>
        <v/>
      </c>
    </row>
    <row r="16" spans="1:3">
      <c r="A16" s="25" t="str">
        <f t="shared" si="0"/>
        <v/>
      </c>
    </row>
    <row r="17" spans="1:1">
      <c r="A17" s="25" t="str">
        <f t="shared" si="0"/>
        <v/>
      </c>
    </row>
    <row r="18" spans="1:1">
      <c r="A18" s="25" t="str">
        <f t="shared" si="0"/>
        <v/>
      </c>
    </row>
    <row r="19" spans="1:1">
      <c r="A19" s="25" t="str">
        <f t="shared" si="0"/>
        <v/>
      </c>
    </row>
    <row r="20" spans="1:1">
      <c r="A20" s="25" t="str">
        <f t="shared" si="0"/>
        <v/>
      </c>
    </row>
    <row r="21" spans="1:1">
      <c r="A21" s="25" t="str">
        <f t="shared" si="0"/>
        <v/>
      </c>
    </row>
    <row r="22" spans="1:1">
      <c r="A22" s="25" t="str">
        <f t="shared" si="0"/>
        <v/>
      </c>
    </row>
    <row r="23" spans="1:1">
      <c r="A23" s="25" t="str">
        <f t="shared" si="0"/>
        <v/>
      </c>
    </row>
    <row r="24" spans="1:1">
      <c r="A24" s="25" t="str">
        <f t="shared" si="0"/>
        <v/>
      </c>
    </row>
    <row r="25" spans="1:1">
      <c r="A25" s="25" t="str">
        <f t="shared" si="0"/>
        <v/>
      </c>
    </row>
    <row r="26" spans="1:1">
      <c r="A26" s="25" t="str">
        <f t="shared" si="0"/>
        <v/>
      </c>
    </row>
    <row r="27" spans="1:1">
      <c r="A27" s="25" t="str">
        <f t="shared" si="0"/>
        <v/>
      </c>
    </row>
    <row r="28" spans="1:1">
      <c r="A28" s="25" t="str">
        <f t="shared" si="0"/>
        <v/>
      </c>
    </row>
    <row r="29" spans="1:1">
      <c r="A29" s="25" t="str">
        <f t="shared" si="0"/>
        <v/>
      </c>
    </row>
    <row r="30" spans="1:1">
      <c r="A30" s="25" t="str">
        <f t="shared" si="0"/>
        <v/>
      </c>
    </row>
    <row r="31" spans="1:1">
      <c r="A31" s="25" t="str">
        <f t="shared" si="0"/>
        <v/>
      </c>
    </row>
    <row r="32" spans="1:1">
      <c r="A32" s="25" t="str">
        <f t="shared" si="0"/>
        <v/>
      </c>
    </row>
    <row r="33" spans="1:1">
      <c r="A33" s="25" t="str">
        <f t="shared" si="0"/>
        <v/>
      </c>
    </row>
    <row r="34" spans="1:1">
      <c r="A34" s="25" t="str">
        <f t="shared" si="0"/>
        <v/>
      </c>
    </row>
    <row r="35" spans="1:1">
      <c r="A35" s="25" t="str">
        <f t="shared" si="0"/>
        <v/>
      </c>
    </row>
    <row r="36" spans="1:1">
      <c r="A36" s="25" t="str">
        <f t="shared" si="0"/>
        <v/>
      </c>
    </row>
    <row r="37" spans="1:1">
      <c r="A37" s="25" t="str">
        <f t="shared" si="0"/>
        <v/>
      </c>
    </row>
    <row r="38" spans="1:1">
      <c r="A38" s="25" t="str">
        <f t="shared" si="0"/>
        <v/>
      </c>
    </row>
    <row r="39" spans="1:1">
      <c r="A39" s="25" t="str">
        <f t="shared" si="0"/>
        <v/>
      </c>
    </row>
    <row r="40" spans="1:1">
      <c r="A40" s="25" t="str">
        <f t="shared" si="0"/>
        <v/>
      </c>
    </row>
    <row r="41" spans="1:1">
      <c r="A41" s="25" t="str">
        <f t="shared" si="0"/>
        <v/>
      </c>
    </row>
    <row r="42" spans="1:1">
      <c r="A42" s="25" t="str">
        <f t="shared" si="0"/>
        <v/>
      </c>
    </row>
    <row r="43" spans="1:1">
      <c r="A43" s="25" t="str">
        <f t="shared" si="0"/>
        <v/>
      </c>
    </row>
    <row r="44" spans="1:1">
      <c r="A44" s="25" t="str">
        <f t="shared" si="0"/>
        <v/>
      </c>
    </row>
    <row r="45" spans="1:1">
      <c r="A45" s="25" t="str">
        <f t="shared" si="0"/>
        <v/>
      </c>
    </row>
    <row r="46" spans="1:1">
      <c r="A46" s="25" t="str">
        <f t="shared" si="0"/>
        <v/>
      </c>
    </row>
    <row r="47" spans="1:1">
      <c r="A47" s="25" t="str">
        <f t="shared" si="0"/>
        <v/>
      </c>
    </row>
    <row r="48" spans="1:1">
      <c r="A48" s="25" t="str">
        <f t="shared" si="0"/>
        <v/>
      </c>
    </row>
    <row r="49" spans="1:1">
      <c r="A49" s="25" t="str">
        <f t="shared" si="0"/>
        <v/>
      </c>
    </row>
    <row r="50" spans="1:1">
      <c r="A50" s="25" t="str">
        <f t="shared" si="0"/>
        <v/>
      </c>
    </row>
    <row r="51" spans="1:1">
      <c r="A51" s="25" t="str">
        <f t="shared" si="0"/>
        <v/>
      </c>
    </row>
    <row r="52" spans="1:1">
      <c r="A52" s="25" t="str">
        <f t="shared" si="0"/>
        <v/>
      </c>
    </row>
    <row r="53" spans="1:1">
      <c r="A53" s="25" t="str">
        <f t="shared" si="0"/>
        <v/>
      </c>
    </row>
    <row r="54" spans="1:1">
      <c r="A54" s="25" t="str">
        <f t="shared" si="0"/>
        <v/>
      </c>
    </row>
    <row r="55" spans="1:1">
      <c r="A55" s="25" t="str">
        <f t="shared" si="0"/>
        <v/>
      </c>
    </row>
    <row r="56" spans="1:1">
      <c r="A56" s="25" t="str">
        <f t="shared" ref="A56:A88" si="1">IF(B56="","",A55+1)</f>
        <v/>
      </c>
    </row>
    <row r="57" spans="1:1">
      <c r="A57" s="25" t="str">
        <f t="shared" si="1"/>
        <v/>
      </c>
    </row>
    <row r="58" spans="1:1">
      <c r="A58" s="25" t="str">
        <f t="shared" si="1"/>
        <v/>
      </c>
    </row>
    <row r="59" spans="1:1">
      <c r="A59" s="25" t="str">
        <f t="shared" si="1"/>
        <v/>
      </c>
    </row>
    <row r="60" spans="1:1">
      <c r="A60" s="25" t="str">
        <f t="shared" si="1"/>
        <v/>
      </c>
    </row>
    <row r="61" spans="1:1">
      <c r="A61" s="25" t="str">
        <f t="shared" si="1"/>
        <v/>
      </c>
    </row>
    <row r="62" spans="1:1">
      <c r="A62" s="25" t="str">
        <f t="shared" si="1"/>
        <v/>
      </c>
    </row>
    <row r="63" spans="1:1">
      <c r="A63" s="25" t="str">
        <f t="shared" si="1"/>
        <v/>
      </c>
    </row>
    <row r="64" spans="1:1">
      <c r="A64" s="25" t="str">
        <f t="shared" si="1"/>
        <v/>
      </c>
    </row>
    <row r="65" spans="1:1">
      <c r="A65" s="25" t="str">
        <f t="shared" si="1"/>
        <v/>
      </c>
    </row>
    <row r="66" spans="1:1">
      <c r="A66" s="25" t="str">
        <f t="shared" si="1"/>
        <v/>
      </c>
    </row>
    <row r="67" spans="1:1">
      <c r="A67" s="25" t="str">
        <f t="shared" si="1"/>
        <v/>
      </c>
    </row>
    <row r="68" spans="1:1">
      <c r="A68" s="25" t="str">
        <f t="shared" si="1"/>
        <v/>
      </c>
    </row>
    <row r="69" spans="1:1">
      <c r="A69" s="25" t="str">
        <f t="shared" si="1"/>
        <v/>
      </c>
    </row>
    <row r="70" spans="1:1">
      <c r="A70" s="25" t="str">
        <f t="shared" si="1"/>
        <v/>
      </c>
    </row>
    <row r="71" spans="1:1">
      <c r="A71" s="25" t="str">
        <f t="shared" si="1"/>
        <v/>
      </c>
    </row>
    <row r="72" spans="1:1">
      <c r="A72" s="25" t="str">
        <f t="shared" si="1"/>
        <v/>
      </c>
    </row>
    <row r="73" spans="1:1">
      <c r="A73" s="25" t="str">
        <f t="shared" si="1"/>
        <v/>
      </c>
    </row>
    <row r="74" spans="1:1">
      <c r="A74" s="25" t="str">
        <f t="shared" si="1"/>
        <v/>
      </c>
    </row>
    <row r="75" spans="1:1">
      <c r="A75" s="25" t="str">
        <f t="shared" si="1"/>
        <v/>
      </c>
    </row>
    <row r="76" spans="1:1">
      <c r="A76" s="25" t="str">
        <f t="shared" si="1"/>
        <v/>
      </c>
    </row>
    <row r="77" spans="1:1">
      <c r="A77" s="25" t="str">
        <f t="shared" si="1"/>
        <v/>
      </c>
    </row>
    <row r="78" spans="1:1">
      <c r="A78" s="25" t="str">
        <f t="shared" si="1"/>
        <v/>
      </c>
    </row>
    <row r="79" spans="1:1">
      <c r="A79" s="25" t="str">
        <f t="shared" si="1"/>
        <v/>
      </c>
    </row>
    <row r="80" spans="1:1">
      <c r="A80" s="25" t="str">
        <f t="shared" si="1"/>
        <v/>
      </c>
    </row>
    <row r="81" spans="1:1">
      <c r="A81" s="25" t="str">
        <f t="shared" si="1"/>
        <v/>
      </c>
    </row>
    <row r="82" spans="1:1">
      <c r="A82" s="25" t="str">
        <f t="shared" si="1"/>
        <v/>
      </c>
    </row>
    <row r="83" spans="1:1">
      <c r="A83" s="25" t="str">
        <f t="shared" si="1"/>
        <v/>
      </c>
    </row>
    <row r="84" spans="1:1">
      <c r="A84" s="25" t="str">
        <f t="shared" si="1"/>
        <v/>
      </c>
    </row>
    <row r="85" spans="1:1">
      <c r="A85" s="25" t="str">
        <f t="shared" si="1"/>
        <v/>
      </c>
    </row>
    <row r="86" spans="1:1">
      <c r="A86" s="25" t="str">
        <f t="shared" si="1"/>
        <v/>
      </c>
    </row>
    <row r="87" spans="1:1">
      <c r="A87" s="25" t="str">
        <f t="shared" si="1"/>
        <v/>
      </c>
    </row>
    <row r="88" spans="1:1">
      <c r="A88" s="25" t="str">
        <f t="shared" si="1"/>
        <v/>
      </c>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[3]Diccionario!$A$1:$A$500</f>
        <v>Tipo</v>
      </c>
      <c r="B1" s="13" t="str" cm="1">
        <f t="array" ref="B1:B500">[3]Diccionario!$B$1:$B$500</f>
        <v>Linea</v>
      </c>
      <c r="C1" s="13" t="str" cm="1">
        <f t="array" ref="C1:C500">[3]Diccionario!$C$1:$C$500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cana</v>
      </c>
      <c r="C82" t="str">
        <v>caña</v>
      </c>
    </row>
    <row r="83" spans="1:3">
      <c r="A83" s="1" t="str">
        <v>agricola</v>
      </c>
      <c r="B83" s="1" t="str">
        <v>cana_de_azucar</v>
      </c>
      <c r="C83" t="str">
        <v>caña de azúcar</v>
      </c>
    </row>
    <row r="84" spans="1:3">
      <c r="A84" s="1" t="str">
        <v>agricola</v>
      </c>
      <c r="B84" s="1" t="str">
        <v>cana_flecha</v>
      </c>
      <c r="C84" t="str">
        <v>caña flecha</v>
      </c>
    </row>
    <row r="85" spans="1:3">
      <c r="A85" s="1" t="str">
        <v>agricola</v>
      </c>
      <c r="B85" s="1" t="str">
        <v>cana_miel</v>
      </c>
      <c r="C85" t="str">
        <v>caña miel</v>
      </c>
    </row>
    <row r="86" spans="1:3">
      <c r="A86" s="1" t="str">
        <v>agricola</v>
      </c>
      <c r="B86" s="1" t="str">
        <v>cana_panelera</v>
      </c>
      <c r="C86" t="str">
        <v>caña panelera</v>
      </c>
    </row>
    <row r="87" spans="1:3">
      <c r="A87" s="1" t="str">
        <v>pecuaria</v>
      </c>
      <c r="B87" s="1" t="str">
        <v>caprinos_carne</v>
      </c>
      <c r="C87" t="str">
        <v>caprinos de carne</v>
      </c>
    </row>
    <row r="88" spans="1:3">
      <c r="A88" s="1" t="str">
        <v>pecuaria</v>
      </c>
      <c r="B88" s="1" t="str">
        <v>caprinos_leche</v>
      </c>
      <c r="C88" t="str">
        <v>caprinos de leche</v>
      </c>
    </row>
    <row r="89" spans="1:3">
      <c r="A89" s="1" t="str">
        <v>pecuaria</v>
      </c>
      <c r="B89" s="1" t="str">
        <v>caprinos_dp</v>
      </c>
      <c r="C89" t="str">
        <v>caprinos doble propósito</v>
      </c>
    </row>
    <row r="90" spans="1:3">
      <c r="A90" s="1" t="str">
        <v>agricola</v>
      </c>
      <c r="B90" s="1" t="str">
        <v>carambolo</v>
      </c>
      <c r="C90" t="str">
        <v>carambolo</v>
      </c>
    </row>
    <row r="91" spans="1:3">
      <c r="A91" s="1" t="str">
        <v>agricola</v>
      </c>
      <c r="B91" s="1" t="str">
        <v>cardamomo</v>
      </c>
      <c r="C91" t="str">
        <v>cardamomo</v>
      </c>
    </row>
    <row r="92" spans="1:3">
      <c r="A92" s="1" t="str">
        <v>agricola</v>
      </c>
      <c r="B92" s="1" t="str">
        <v>caucho</v>
      </c>
      <c r="C92" t="str">
        <v>caucho</v>
      </c>
    </row>
    <row r="93" spans="1:3">
      <c r="A93" s="1" t="str">
        <v>agricola</v>
      </c>
      <c r="B93" s="1" t="str">
        <v>cebada</v>
      </c>
      <c r="C93" t="str">
        <v>cebada</v>
      </c>
    </row>
    <row r="94" spans="1:3">
      <c r="A94" s="1" t="str">
        <v>agricola</v>
      </c>
      <c r="B94" s="1" t="str">
        <v>cebolla_bulbo</v>
      </c>
      <c r="C94" t="str">
        <v>cebolla bulbo</v>
      </c>
    </row>
    <row r="95" spans="1:3">
      <c r="A95" s="1" t="str">
        <v>agricola</v>
      </c>
      <c r="B95" s="1" t="str">
        <v>cebolla_junca</v>
      </c>
      <c r="C95" t="str">
        <v>cebolla junca</v>
      </c>
    </row>
    <row r="96" spans="1:3">
      <c r="A96" s="1" t="str">
        <v>agricola</v>
      </c>
      <c r="B96" s="1" t="str">
        <v>cebolla_rama</v>
      </c>
      <c r="C96" t="str">
        <v>cebolla de rama</v>
      </c>
    </row>
    <row r="97" spans="1:3">
      <c r="A97" s="1" t="str">
        <v>agricola</v>
      </c>
      <c r="B97" s="1" t="str">
        <v>chamba</v>
      </c>
      <c r="C97" t="str">
        <v>chamba</v>
      </c>
    </row>
    <row r="98" spans="1:3">
      <c r="A98" s="1" t="str">
        <v>agricola</v>
      </c>
      <c r="B98" s="1" t="str">
        <v>chirimoya</v>
      </c>
      <c r="C98" t="str">
        <v>chirimoya</v>
      </c>
    </row>
    <row r="99" spans="1:3">
      <c r="A99" s="1" t="str">
        <v>agricola</v>
      </c>
      <c r="B99" s="1" t="str">
        <v>cholupa</v>
      </c>
      <c r="C99" t="str">
        <v>cholupa</v>
      </c>
    </row>
    <row r="100" spans="1:3">
      <c r="A100" s="1" t="str">
        <v>agricola</v>
      </c>
      <c r="B100" s="1" t="str">
        <v>chontaduro</v>
      </c>
      <c r="C100" t="str">
        <v>chontaduro</v>
      </c>
    </row>
    <row r="101" spans="1:3">
      <c r="A101" s="1" t="str">
        <v>agricola</v>
      </c>
      <c r="B101" s="1" t="str">
        <v>cidra_poncil</v>
      </c>
      <c r="C101" t="str">
        <v>cidra poncil</v>
      </c>
    </row>
    <row r="102" spans="1:3">
      <c r="A102" s="1" t="str">
        <v>agricola</v>
      </c>
      <c r="B102" s="1" t="str">
        <v>cilantro</v>
      </c>
      <c r="C102" t="str">
        <v>cilantro</v>
      </c>
    </row>
    <row r="103" spans="1:3">
      <c r="A103" s="1" t="str">
        <v>agricola</v>
      </c>
      <c r="B103" s="1" t="str">
        <v>cilantro_cimarron</v>
      </c>
      <c r="C103" t="str">
        <v>cilantro cimarrón</v>
      </c>
    </row>
    <row r="104" spans="1:3">
      <c r="A104" s="1" t="str">
        <v>agricola</v>
      </c>
      <c r="B104" s="1" t="str">
        <v>ciruela</v>
      </c>
      <c r="C104" t="str">
        <v>ciruela</v>
      </c>
    </row>
    <row r="105" spans="1:3">
      <c r="A105" s="1" t="str">
        <v>agricola</v>
      </c>
      <c r="B105" s="1" t="str">
        <v>ciruela_castilla</v>
      </c>
      <c r="C105" t="str">
        <v>ciruela castilla</v>
      </c>
    </row>
    <row r="106" spans="1:3">
      <c r="A106" s="1" t="str">
        <v>agricola</v>
      </c>
      <c r="B106" s="1" t="str">
        <v>ciruela_costena</v>
      </c>
      <c r="C106" t="str">
        <v>ciruela costeña</v>
      </c>
    </row>
    <row r="107" spans="1:3">
      <c r="A107" s="1" t="str">
        <v>agricola</v>
      </c>
      <c r="B107" s="1" t="str">
        <v>citricos</v>
      </c>
      <c r="C107" t="str">
        <v>cítricos</v>
      </c>
    </row>
    <row r="108" spans="1:3">
      <c r="A108" s="1" t="str">
        <v>agricola</v>
      </c>
      <c r="B108" s="1" t="str">
        <v>coco</v>
      </c>
      <c r="C108" t="str">
        <v>coco</v>
      </c>
    </row>
    <row r="109" spans="1:3">
      <c r="A109" s="1" t="str">
        <v>pecuaria</v>
      </c>
      <c r="B109" s="1" t="str">
        <v>codornices</v>
      </c>
      <c r="C109" t="str">
        <v>codornices</v>
      </c>
    </row>
    <row r="110" spans="1:3">
      <c r="A110" s="1" t="str">
        <v>agricola</v>
      </c>
      <c r="B110" s="1" t="str">
        <v>col</v>
      </c>
      <c r="C110" t="str">
        <v>col</v>
      </c>
    </row>
    <row r="111" spans="1:3">
      <c r="A111" s="1" t="str">
        <v>agricola</v>
      </c>
      <c r="B111" s="1" t="str">
        <v>coliflor</v>
      </c>
      <c r="C111" t="str">
        <v>coliflor</v>
      </c>
    </row>
    <row r="112" spans="1:3">
      <c r="A112" s="1" t="str">
        <v>agricola</v>
      </c>
      <c r="B112" s="1" t="str">
        <v>copoazu</v>
      </c>
      <c r="C112" t="str">
        <v>copoazú</v>
      </c>
    </row>
    <row r="113" spans="1:3">
      <c r="A113" s="1" t="str">
        <v>agricola</v>
      </c>
      <c r="B113" s="1" t="str">
        <v>corozo</v>
      </c>
      <c r="C113" t="str">
        <v>corozo</v>
      </c>
    </row>
    <row r="114" spans="1:3">
      <c r="A114" s="1" t="str">
        <v>agricola</v>
      </c>
      <c r="B114" s="1" t="str">
        <v>cubios</v>
      </c>
      <c r="C114" t="str">
        <v>cubios</v>
      </c>
    </row>
    <row r="115" spans="1:3">
      <c r="A115" s="1" t="str">
        <v>pecuaria</v>
      </c>
      <c r="B115" s="1" t="str">
        <v>cunicultura</v>
      </c>
      <c r="C115" t="str">
        <v>cunicultura</v>
      </c>
    </row>
    <row r="116" spans="1:3">
      <c r="A116" s="1" t="str">
        <v>agricola</v>
      </c>
      <c r="B116" s="1" t="str">
        <v>curcuma</v>
      </c>
      <c r="C116" t="str">
        <v>cúrcuma</v>
      </c>
    </row>
    <row r="117" spans="1:3">
      <c r="A117" s="1" t="str">
        <v>agricola</v>
      </c>
      <c r="B117" s="1" t="str">
        <v>curuba</v>
      </c>
      <c r="C117" t="str">
        <v>curuba</v>
      </c>
    </row>
    <row r="118" spans="1:3">
      <c r="A118" s="1" t="str">
        <v>pecuaria</v>
      </c>
      <c r="B118" s="1" t="str">
        <v>cuyicultura</v>
      </c>
      <c r="C118" t="str">
        <v>cuyicultura</v>
      </c>
    </row>
    <row r="119" spans="1:3">
      <c r="A119" s="1" t="str">
        <v>agricola</v>
      </c>
      <c r="B119" s="1" t="str">
        <v>datil</v>
      </c>
      <c r="C119" t="str">
        <v>dátil</v>
      </c>
    </row>
    <row r="120" spans="1:3">
      <c r="A120" s="1" t="str">
        <v>agricola</v>
      </c>
      <c r="B120" s="1" t="str">
        <v>durazno</v>
      </c>
      <c r="C120" t="str">
        <v>durazno</v>
      </c>
    </row>
    <row r="121" spans="1:3">
      <c r="A121" s="1" t="str">
        <v>agricola</v>
      </c>
      <c r="B121" s="1" t="str">
        <v>esparrago</v>
      </c>
      <c r="C121" t="str">
        <v>espárrago</v>
      </c>
    </row>
    <row r="122" spans="1:3">
      <c r="A122" s="1" t="str">
        <v>agricola</v>
      </c>
      <c r="B122" s="1" t="str">
        <v>espinaca</v>
      </c>
      <c r="C122" t="str">
        <v>espinaca</v>
      </c>
    </row>
    <row r="123" spans="1:3">
      <c r="A123" s="1" t="str">
        <v>agricola</v>
      </c>
      <c r="B123" s="1" t="str">
        <v>estevia</v>
      </c>
      <c r="C123" t="str">
        <v>estevia</v>
      </c>
    </row>
    <row r="124" spans="1:3">
      <c r="A124" s="1" t="str">
        <v>agricola</v>
      </c>
      <c r="B124" s="1" t="str">
        <v>feijoa</v>
      </c>
      <c r="C124" t="str">
        <v>feijoa</v>
      </c>
    </row>
    <row r="125" spans="1:3">
      <c r="A125" s="1" t="str">
        <v>agricola</v>
      </c>
      <c r="B125" s="1" t="str">
        <v>fique</v>
      </c>
      <c r="C125" t="str">
        <v>fique</v>
      </c>
    </row>
    <row r="126" spans="1:3">
      <c r="A126" s="1" t="str">
        <v>agricola</v>
      </c>
      <c r="B126" s="1" t="str">
        <v>frambuesa</v>
      </c>
      <c r="C126" t="str">
        <v>frambuesa</v>
      </c>
    </row>
    <row r="127" spans="1:3">
      <c r="A127" s="1" t="str">
        <v>agricola</v>
      </c>
      <c r="B127" s="1" t="str">
        <v>fresa</v>
      </c>
      <c r="C127" t="str">
        <v>fresa</v>
      </c>
    </row>
    <row r="128" spans="1:3">
      <c r="A128" s="1" t="str">
        <v>agricola</v>
      </c>
      <c r="B128" s="1" t="str">
        <v>frijol</v>
      </c>
      <c r="C128" t="str">
        <v>frijol</v>
      </c>
    </row>
    <row r="129" spans="1:3">
      <c r="A129" s="1" t="str">
        <v>agricola</v>
      </c>
      <c r="B129" s="1" t="str">
        <v>frijol_arbustivo</v>
      </c>
      <c r="C129" t="str">
        <v>frijol arbustivo</v>
      </c>
    </row>
    <row r="130" spans="1:3">
      <c r="A130" s="1" t="str">
        <v>agricola</v>
      </c>
      <c r="B130" s="1" t="str">
        <v>frijol_cabeza_negra</v>
      </c>
      <c r="C130" t="str">
        <v>frijol cabeza negra</v>
      </c>
    </row>
    <row r="131" spans="1:3">
      <c r="A131" s="1" t="str">
        <v>agricola</v>
      </c>
      <c r="B131" s="1" t="str">
        <v>frijol_calima</v>
      </c>
      <c r="C131" t="str">
        <v>frijol calima</v>
      </c>
    </row>
    <row r="132" spans="1:3">
      <c r="A132" s="1" t="str">
        <v>agricola</v>
      </c>
      <c r="B132" s="1" t="str">
        <v>frijol_caraota</v>
      </c>
      <c r="C132" t="str">
        <v>frijol caraota</v>
      </c>
    </row>
    <row r="133" spans="1:3">
      <c r="A133" s="1" t="str">
        <v>agricola</v>
      </c>
      <c r="B133" s="1" t="str">
        <v>frijol_cargamanto</v>
      </c>
      <c r="C133" t="str">
        <v>frijol cargamanto</v>
      </c>
    </row>
    <row r="134" spans="1:3">
      <c r="A134" s="1" t="str">
        <v>agricola</v>
      </c>
      <c r="B134" s="1" t="str">
        <v>frijol_caupi</v>
      </c>
      <c r="C134" t="str">
        <v>frijol caupí</v>
      </c>
    </row>
    <row r="135" spans="1:3">
      <c r="A135" s="1" t="str">
        <v>agricola</v>
      </c>
      <c r="B135" s="1" t="str">
        <v>frijol_rosado</v>
      </c>
      <c r="C135" t="str">
        <v>frijol rosado</v>
      </c>
    </row>
    <row r="136" spans="1:3">
      <c r="A136" s="1" t="str">
        <v>agricola</v>
      </c>
      <c r="B136" s="1" t="str">
        <v>frijol_voluble</v>
      </c>
      <c r="C136" t="str">
        <v>frijol voluble</v>
      </c>
    </row>
    <row r="137" spans="1:3">
      <c r="A137" s="1" t="str">
        <v>agricola</v>
      </c>
      <c r="B137" s="1" t="str">
        <v>frijol_zaragoza</v>
      </c>
      <c r="C137" t="str">
        <v>frijol zaragoza</v>
      </c>
    </row>
    <row r="138" spans="1:3">
      <c r="A138" s="1" t="str">
        <v>pecuaria</v>
      </c>
      <c r="B138" s="1" t="str">
        <v>ganaderia_ceba</v>
      </c>
      <c r="C138" t="str">
        <v>ganadería de ceba</v>
      </c>
    </row>
    <row r="139" spans="1:3">
      <c r="A139" s="1" t="str">
        <v>pecuaria</v>
      </c>
      <c r="B139" s="1" t="str">
        <v>ganaderia_cria</v>
      </c>
      <c r="C139" t="str">
        <v>ganadería de cría</v>
      </c>
    </row>
    <row r="140" spans="1:3">
      <c r="A140" s="1" t="str">
        <v>pecuaria</v>
      </c>
      <c r="B140" s="1" t="str">
        <v>ganaderia_doble_proposito</v>
      </c>
      <c r="C140" t="str">
        <v>ganadería doble propósito</v>
      </c>
    </row>
    <row r="141" spans="1:3">
      <c r="A141" s="1" t="str">
        <v>pecuaria</v>
      </c>
      <c r="B141" s="1" t="str">
        <v>ganaderia_leche</v>
      </c>
      <c r="C141" t="str">
        <v>ganadería de leche</v>
      </c>
    </row>
    <row r="142" spans="1:3">
      <c r="A142" s="1" t="str">
        <v>agricola</v>
      </c>
      <c r="B142" s="1" t="str">
        <v>garbanzo</v>
      </c>
      <c r="C142" t="str">
        <v>garbanzo</v>
      </c>
    </row>
    <row r="143" spans="1:3">
      <c r="A143" s="1" t="str">
        <v>agricola</v>
      </c>
      <c r="B143" s="1" t="str">
        <v>girasol</v>
      </c>
      <c r="C143" t="str">
        <v>girasol</v>
      </c>
    </row>
    <row r="144" spans="1:3">
      <c r="A144" s="1" t="str">
        <v>agricola</v>
      </c>
      <c r="B144" s="1" t="str">
        <v>granadilla</v>
      </c>
      <c r="C144" t="str">
        <v>granadilla</v>
      </c>
    </row>
    <row r="145" spans="1:3">
      <c r="A145" s="1" t="str">
        <v>agricola</v>
      </c>
      <c r="B145" s="1" t="str">
        <v>guama</v>
      </c>
      <c r="C145" t="str">
        <v>guama</v>
      </c>
    </row>
    <row r="146" spans="1:3">
      <c r="A146" s="1" t="str">
        <v>agricola</v>
      </c>
      <c r="B146" s="1" t="str">
        <v>guanabana</v>
      </c>
      <c r="C146" t="str">
        <v>guanábana</v>
      </c>
    </row>
    <row r="147" spans="1:3">
      <c r="A147" s="1" t="str">
        <v>agricola</v>
      </c>
      <c r="B147" s="1" t="str">
        <v>guandul</v>
      </c>
      <c r="C147" t="str">
        <v>guandul</v>
      </c>
    </row>
    <row r="148" spans="1:3">
      <c r="A148" s="1" t="str">
        <v>agricola</v>
      </c>
      <c r="B148" s="1" t="str">
        <v>guatila</v>
      </c>
      <c r="C148" t="str">
        <v>guatila</v>
      </c>
    </row>
    <row r="149" spans="1:3">
      <c r="A149" s="1" t="str">
        <v>agricola</v>
      </c>
      <c r="B149" s="1" t="str">
        <v>guayaba</v>
      </c>
      <c r="C149" t="str">
        <v>guayaba</v>
      </c>
    </row>
    <row r="150" spans="1:3">
      <c r="A150" s="1" t="str">
        <v>agricola</v>
      </c>
      <c r="B150" s="1" t="str">
        <v>guayaba_agria</v>
      </c>
      <c r="C150" t="str">
        <v>guayaba agria</v>
      </c>
    </row>
    <row r="151" spans="1:3">
      <c r="A151" s="1" t="str">
        <v>agricola</v>
      </c>
      <c r="B151" s="1" t="str">
        <v>gulupa</v>
      </c>
      <c r="C151" t="str">
        <v>gulupa</v>
      </c>
    </row>
    <row r="152" spans="1:3">
      <c r="A152" s="1" t="str">
        <v>agricola</v>
      </c>
      <c r="B152" s="1" t="str">
        <v>haba</v>
      </c>
      <c r="C152" t="str">
        <v>haba</v>
      </c>
    </row>
    <row r="153" spans="1:3">
      <c r="A153" s="1" t="str">
        <v>agricola</v>
      </c>
      <c r="B153" s="1" t="str">
        <v>habichuela</v>
      </c>
      <c r="C153" t="str">
        <v>habichuela</v>
      </c>
    </row>
    <row r="154" spans="1:3">
      <c r="A154" s="1" t="str">
        <v>agricola</v>
      </c>
      <c r="B154" s="1" t="str">
        <v>hibias</v>
      </c>
      <c r="C154" t="str">
        <v>hibias</v>
      </c>
    </row>
    <row r="155" spans="1:3">
      <c r="A155" s="1" t="str">
        <v>agricola</v>
      </c>
      <c r="B155" s="1" t="str">
        <v>hierbabuena</v>
      </c>
      <c r="C155" t="str">
        <v>hierbabuena</v>
      </c>
    </row>
    <row r="156" spans="1:3">
      <c r="A156" s="1" t="str">
        <v>agricola</v>
      </c>
      <c r="B156" s="1" t="str">
        <v>higo</v>
      </c>
      <c r="C156" t="str">
        <v>higo</v>
      </c>
    </row>
    <row r="157" spans="1:3">
      <c r="A157" s="1" t="str">
        <v>agricola</v>
      </c>
      <c r="B157" s="1" t="str">
        <v>higuerilla</v>
      </c>
      <c r="C157" t="str">
        <v>higuerilla</v>
      </c>
    </row>
    <row r="158" spans="1:3">
      <c r="A158" s="1" t="str">
        <v>agricola</v>
      </c>
      <c r="B158" s="1" t="str">
        <v>hortalizas</v>
      </c>
      <c r="C158" t="str">
        <v>hortalizas</v>
      </c>
    </row>
    <row r="159" spans="1:3">
      <c r="A159" s="1" t="str">
        <v>agricola</v>
      </c>
      <c r="B159" s="1" t="str">
        <v>hortensias</v>
      </c>
      <c r="C159" t="str">
        <v>hortensias</v>
      </c>
    </row>
    <row r="160" spans="1:3">
      <c r="A160" s="1" t="str">
        <v>agricola</v>
      </c>
      <c r="B160" s="1" t="str">
        <v>iraca</v>
      </c>
      <c r="C160" t="str">
        <v>iraca</v>
      </c>
    </row>
    <row r="161" spans="1:3">
      <c r="A161" s="1" t="str">
        <v>agricola</v>
      </c>
      <c r="B161" s="1" t="str">
        <v>jengibre</v>
      </c>
      <c r="C161" t="str">
        <v>jengibre</v>
      </c>
    </row>
    <row r="162" spans="1:3">
      <c r="A162" s="1" t="str">
        <v>agricola</v>
      </c>
      <c r="B162" s="1" t="str">
        <v>laurel</v>
      </c>
      <c r="C162" t="str">
        <v>laurel</v>
      </c>
    </row>
    <row r="163" spans="1:3">
      <c r="A163" s="1" t="str">
        <v>agricola</v>
      </c>
      <c r="B163" s="1" t="str">
        <v>lechuga</v>
      </c>
      <c r="C163" t="str">
        <v>lechuga</v>
      </c>
    </row>
    <row r="164" spans="1:3">
      <c r="A164" s="1" t="str">
        <v>agricola</v>
      </c>
      <c r="B164" s="1" t="str">
        <v>lechuga_hidroponica</v>
      </c>
      <c r="C164" t="str">
        <v>lechuga hidropónica</v>
      </c>
    </row>
    <row r="165" spans="1:3">
      <c r="A165" s="1" t="str">
        <v>agricola</v>
      </c>
      <c r="B165" s="1" t="str">
        <v>lima</v>
      </c>
      <c r="C165" t="str">
        <v>lima</v>
      </c>
    </row>
    <row r="166" spans="1:3">
      <c r="A166" s="1" t="str">
        <v>agricola</v>
      </c>
      <c r="B166" s="1" t="str">
        <v>limon</v>
      </c>
      <c r="C166" t="str">
        <v>limón</v>
      </c>
    </row>
    <row r="167" spans="1:3">
      <c r="A167" s="1" t="str">
        <v>agricola</v>
      </c>
      <c r="B167" s="1" t="str">
        <v>limon_criollo</v>
      </c>
      <c r="C167" t="str">
        <v>limón criollo</v>
      </c>
    </row>
    <row r="168" spans="1:3">
      <c r="A168" s="1" t="str">
        <v>agricola</v>
      </c>
      <c r="B168" s="1" t="str">
        <v>limon_mandarino</v>
      </c>
      <c r="C168" t="str">
        <v>limón mandarino</v>
      </c>
    </row>
    <row r="169" spans="1:3">
      <c r="A169" s="1" t="str">
        <v>agricola</v>
      </c>
      <c r="B169" s="1" t="str">
        <v>limon_tahiti</v>
      </c>
      <c r="C169" t="str">
        <v>limón tahití</v>
      </c>
    </row>
    <row r="170" spans="1:3">
      <c r="A170" s="1" t="str">
        <v>agricola</v>
      </c>
      <c r="B170" s="1" t="str">
        <v>limonaria</v>
      </c>
      <c r="C170" t="str">
        <v>limonaria</v>
      </c>
    </row>
    <row r="171" spans="1:3">
      <c r="A171" s="1" t="str">
        <v>agricola</v>
      </c>
      <c r="B171" s="1" t="str">
        <v>lulo</v>
      </c>
      <c r="C171" t="str">
        <v>lulo</v>
      </c>
    </row>
    <row r="172" spans="1:3">
      <c r="A172" s="1" t="str">
        <v>agricola</v>
      </c>
      <c r="B172" s="1" t="str">
        <v>macadamia</v>
      </c>
      <c r="C172" t="str">
        <v>macadamia</v>
      </c>
    </row>
    <row r="173" spans="1:3">
      <c r="A173" s="1" t="str">
        <v>agricola</v>
      </c>
      <c r="B173" s="1" t="str">
        <v>maiz</v>
      </c>
      <c r="C173" t="str">
        <v>maíz</v>
      </c>
    </row>
    <row r="174" spans="1:3">
      <c r="A174" s="1" t="str">
        <v>agricola</v>
      </c>
      <c r="B174" s="1" t="str">
        <v>maiz_amarillo</v>
      </c>
      <c r="C174" t="str">
        <v>maíz amarillo</v>
      </c>
    </row>
    <row r="175" spans="1:3">
      <c r="A175" s="1" t="str">
        <v>agricola</v>
      </c>
      <c r="B175" s="1" t="str">
        <v>maiz_amarillo_tecnificado</v>
      </c>
      <c r="C175" t="str">
        <v>maíz amarillo tecnificado</v>
      </c>
    </row>
    <row r="176" spans="1:3">
      <c r="A176" s="1" t="str">
        <v>agricola</v>
      </c>
      <c r="B176" s="1" t="str">
        <v>maiz_amarillo_tradicional</v>
      </c>
      <c r="C176" t="str">
        <v>maíz amarillo tradicional</v>
      </c>
    </row>
    <row r="177" spans="1:3">
      <c r="A177" s="1" t="str">
        <v>agricola</v>
      </c>
      <c r="B177" s="1" t="str">
        <v>maiz_amarillo_tradicional_1</v>
      </c>
      <c r="C177" t="str">
        <v>maíz amarillo tradicional 1</v>
      </c>
    </row>
    <row r="178" spans="1:3">
      <c r="A178" s="1" t="str">
        <v>agricola</v>
      </c>
      <c r="B178" s="1" t="str">
        <v>maiz_blanco</v>
      </c>
      <c r="C178" t="str">
        <v>maíz blanco</v>
      </c>
    </row>
    <row r="179" spans="1:3">
      <c r="A179" s="1" t="str">
        <v>agricola</v>
      </c>
      <c r="B179" s="1" t="str">
        <v>maiz_blanco_tecnificado</v>
      </c>
      <c r="C179" t="str">
        <v>maíz blanco tecnificado</v>
      </c>
    </row>
    <row r="180" spans="1:3">
      <c r="A180" s="1" t="str">
        <v>agricola</v>
      </c>
      <c r="B180" s="1" t="str">
        <v>maiz_blanco_tradicional</v>
      </c>
      <c r="C180" t="str">
        <v>maíz blanco tradicional</v>
      </c>
    </row>
    <row r="181" spans="1:3">
      <c r="A181" s="1" t="str">
        <v>agricola</v>
      </c>
      <c r="B181" s="1" t="str">
        <v>maiz_frijol</v>
      </c>
      <c r="C181" t="str">
        <v>maíz en asocio con frijol</v>
      </c>
    </row>
    <row r="182" spans="1:3">
      <c r="A182" s="1" t="str">
        <v>agricola</v>
      </c>
      <c r="B182" s="1" t="str">
        <v>maiz_puya</v>
      </c>
      <c r="C182" t="str">
        <v>maíz puya</v>
      </c>
    </row>
    <row r="183" spans="1:3">
      <c r="A183" s="1" t="str">
        <v>agricola</v>
      </c>
      <c r="B183" s="1" t="str">
        <v>maiz_tecnificado</v>
      </c>
      <c r="C183" t="str">
        <v>maíz tecnificado</v>
      </c>
    </row>
    <row r="184" spans="1:3">
      <c r="A184" s="1" t="str">
        <v>agricola</v>
      </c>
      <c r="B184" s="1" t="str">
        <v>maiz_tradicional</v>
      </c>
      <c r="C184" t="str">
        <v>maíz tradicional</v>
      </c>
    </row>
    <row r="185" spans="1:3">
      <c r="A185" s="1" t="str">
        <v>agricola</v>
      </c>
      <c r="B185" s="1" t="str">
        <v>malanga</v>
      </c>
      <c r="C185" t="str">
        <v>malanga</v>
      </c>
    </row>
    <row r="186" spans="1:3">
      <c r="A186" s="1" t="str">
        <v>agricola</v>
      </c>
      <c r="B186" s="1" t="str">
        <v>mamey</v>
      </c>
      <c r="C186" t="str">
        <v>mamey</v>
      </c>
    </row>
    <row r="187" spans="1:3">
      <c r="A187" s="1" t="str">
        <v>agricola</v>
      </c>
      <c r="B187" s="1" t="str">
        <v>mamoncillo</v>
      </c>
      <c r="C187" t="str">
        <v>mamoncillo</v>
      </c>
    </row>
    <row r="188" spans="1:3">
      <c r="A188" s="1" t="str">
        <v>agricola</v>
      </c>
      <c r="B188" s="1" t="str">
        <v>mandarina</v>
      </c>
      <c r="C188" t="str">
        <v>mandarina</v>
      </c>
    </row>
    <row r="189" spans="1:3">
      <c r="A189" s="1" t="str">
        <v>agricola</v>
      </c>
      <c r="B189" s="1" t="str">
        <v>mandarina_arrayana</v>
      </c>
      <c r="C189" t="str">
        <v>mandarina arrayana</v>
      </c>
    </row>
    <row r="190" spans="1:3">
      <c r="A190" s="1" t="str">
        <v>agricola</v>
      </c>
      <c r="B190" s="1" t="str">
        <v>mandarina_oneco</v>
      </c>
      <c r="C190" t="str">
        <v>mandarina oneco</v>
      </c>
    </row>
    <row r="191" spans="1:3">
      <c r="A191" s="1" t="str">
        <v>agricola</v>
      </c>
      <c r="B191" s="1" t="str">
        <v>mango</v>
      </c>
      <c r="C191" t="str">
        <v>mango</v>
      </c>
    </row>
    <row r="192" spans="1:3">
      <c r="A192" s="1" t="str">
        <v>agricola</v>
      </c>
      <c r="B192" s="1" t="str">
        <v>mango_azucar</v>
      </c>
      <c r="C192" t="str">
        <v>mango de azúcar</v>
      </c>
    </row>
    <row r="193" spans="1:3">
      <c r="A193" s="1" t="str">
        <v>agricola</v>
      </c>
      <c r="B193" s="1" t="str">
        <v>mango_citricos</v>
      </c>
      <c r="C193" t="str">
        <v>mango en asocio con cítricos</v>
      </c>
    </row>
    <row r="194" spans="1:3">
      <c r="A194" s="1" t="str">
        <v>agricola</v>
      </c>
      <c r="B194" s="1" t="str">
        <v>mango_criollo</v>
      </c>
      <c r="C194" t="str">
        <v>mango criollo</v>
      </c>
    </row>
    <row r="195" spans="1:3">
      <c r="A195" s="1" t="str">
        <v>agricola</v>
      </c>
      <c r="B195" s="1" t="str">
        <v>mango_fairchild</v>
      </c>
      <c r="C195" t="str">
        <v>mango fairchild</v>
      </c>
    </row>
    <row r="196" spans="1:3">
      <c r="A196" s="1" t="str">
        <v>agricola</v>
      </c>
      <c r="B196" s="1" t="str">
        <v>mango_hilacha</v>
      </c>
      <c r="C196" t="str">
        <v>mango hilacha</v>
      </c>
    </row>
    <row r="197" spans="1:3">
      <c r="A197" s="1" t="str">
        <v>agricola</v>
      </c>
      <c r="B197" s="1" t="str">
        <v>mango_keitt</v>
      </c>
      <c r="C197" t="str">
        <v>mango keitt</v>
      </c>
    </row>
    <row r="198" spans="1:3">
      <c r="A198" s="1" t="str">
        <v>agricola</v>
      </c>
      <c r="B198" s="1" t="str">
        <v>mango_Kent</v>
      </c>
      <c r="C198" t="str">
        <v>mango Kent</v>
      </c>
    </row>
    <row r="199" spans="1:3">
      <c r="A199" s="1" t="str">
        <v>agricola</v>
      </c>
      <c r="B199" s="1" t="str">
        <v>mango_tommy</v>
      </c>
      <c r="C199" t="str">
        <v>mango tommy</v>
      </c>
    </row>
    <row r="200" spans="1:3">
      <c r="A200" s="1" t="str">
        <v>agricola</v>
      </c>
      <c r="B200" s="1" t="str">
        <v>mangostino</v>
      </c>
      <c r="C200" t="str">
        <v>mangostino</v>
      </c>
    </row>
    <row r="201" spans="1:3">
      <c r="A201" s="1" t="str">
        <v>agricola</v>
      </c>
      <c r="B201" s="1" t="str">
        <v>mani</v>
      </c>
      <c r="C201" t="str">
        <v>maní</v>
      </c>
    </row>
    <row r="202" spans="1:3">
      <c r="A202" s="1" t="str">
        <v>agricola</v>
      </c>
      <c r="B202" s="1" t="str">
        <v>manzana</v>
      </c>
      <c r="C202" t="str">
        <v>manzana</v>
      </c>
    </row>
    <row r="203" spans="1:3">
      <c r="A203" s="1" t="str">
        <v>agricola</v>
      </c>
      <c r="B203" s="1" t="str">
        <v>manzanilla</v>
      </c>
      <c r="C203" t="str">
        <v>manzanilla</v>
      </c>
    </row>
    <row r="204" spans="1:3">
      <c r="A204" s="1" t="str">
        <v>agricola</v>
      </c>
      <c r="B204" s="1" t="str">
        <v>maracuya</v>
      </c>
      <c r="C204" t="str">
        <v>maracuyá</v>
      </c>
    </row>
    <row r="205" spans="1:3">
      <c r="A205" s="1" t="str">
        <v>agricola</v>
      </c>
      <c r="B205" s="1" t="str">
        <v>maranon</v>
      </c>
      <c r="C205" t="str">
        <v>marañón</v>
      </c>
    </row>
    <row r="206" spans="1:3">
      <c r="A206" s="1" t="str">
        <v>agricola</v>
      </c>
      <c r="B206" s="1" t="str">
        <v>melon</v>
      </c>
      <c r="C206" t="str">
        <v>melón</v>
      </c>
    </row>
    <row r="207" spans="1:3">
      <c r="A207" s="1" t="str">
        <v>agricola</v>
      </c>
      <c r="B207" s="1" t="str">
        <v>menta</v>
      </c>
      <c r="C207" t="str">
        <v>menta</v>
      </c>
    </row>
    <row r="208" spans="1:3">
      <c r="A208" s="1" t="str">
        <v>agricola</v>
      </c>
      <c r="B208" s="1" t="str">
        <v>millo</v>
      </c>
      <c r="C208" t="str">
        <v>millo</v>
      </c>
    </row>
    <row r="209" spans="1:3">
      <c r="A209" s="1" t="str">
        <v>agricola</v>
      </c>
      <c r="B209" s="1" t="str">
        <v>mora</v>
      </c>
      <c r="C209" t="str">
        <v>mora</v>
      </c>
    </row>
    <row r="210" spans="1:3">
      <c r="A210" s="1" t="str">
        <v>agricola</v>
      </c>
      <c r="B210" s="1" t="str">
        <v>morera</v>
      </c>
      <c r="C210" t="str">
        <v>morera</v>
      </c>
    </row>
    <row r="211" spans="1:3">
      <c r="A211" s="1" t="str">
        <v>agricola</v>
      </c>
      <c r="B211" s="1" t="str">
        <v>moringa</v>
      </c>
      <c r="C211" t="str">
        <v>moringa</v>
      </c>
    </row>
    <row r="212" spans="1:3">
      <c r="A212" s="1" t="str">
        <v>agricola</v>
      </c>
      <c r="B212" s="1" t="str">
        <v>nabo</v>
      </c>
      <c r="C212" t="str">
        <v>nabo</v>
      </c>
    </row>
    <row r="213" spans="1:3">
      <c r="A213" s="1" t="str">
        <v>agricola</v>
      </c>
      <c r="B213" s="1" t="str">
        <v>name</v>
      </c>
      <c r="C213" t="str">
        <v>ñame</v>
      </c>
    </row>
    <row r="214" spans="1:3">
      <c r="A214" s="1" t="str">
        <v>agricola</v>
      </c>
      <c r="B214" s="1" t="str">
        <v>name_diamante</v>
      </c>
      <c r="C214" t="str">
        <v>ñame diamante</v>
      </c>
    </row>
    <row r="215" spans="1:3">
      <c r="A215" s="1" t="str">
        <v>agricola</v>
      </c>
      <c r="B215" s="1" t="str">
        <v>name_espino</v>
      </c>
      <c r="C215" t="str">
        <v>ñame espino</v>
      </c>
    </row>
    <row r="216" spans="1:3">
      <c r="A216" s="1" t="str">
        <v>agricola</v>
      </c>
      <c r="B216" s="1" t="str">
        <v>name_frijol</v>
      </c>
      <c r="C216" t="str">
        <v>ñame en asocio con frijol</v>
      </c>
    </row>
    <row r="217" spans="1:3">
      <c r="A217" s="1" t="str">
        <v>agricola</v>
      </c>
      <c r="B217" s="1" t="str">
        <v>name_maiz</v>
      </c>
      <c r="C217" t="str">
        <v>ñame en asocio con maíz</v>
      </c>
    </row>
    <row r="218" spans="1:3">
      <c r="A218" s="1" t="str">
        <v>agricola</v>
      </c>
      <c r="B218" s="1" t="str">
        <v>name_yuca</v>
      </c>
      <c r="C218" t="str">
        <v>ñame en asocio con yuca</v>
      </c>
    </row>
    <row r="219" spans="1:3">
      <c r="A219" s="1" t="str">
        <v>agricola</v>
      </c>
      <c r="B219" s="1" t="str">
        <v>naranja</v>
      </c>
      <c r="C219" t="str">
        <v>naranja</v>
      </c>
    </row>
    <row r="220" spans="1:3">
      <c r="A220" s="1" t="str">
        <v>agricola</v>
      </c>
      <c r="B220" s="1" t="str">
        <v>naranja_jaffa</v>
      </c>
      <c r="C220" t="str">
        <v>naranja jaffa</v>
      </c>
    </row>
    <row r="221" spans="1:3">
      <c r="A221" s="1" t="str">
        <v>agricola</v>
      </c>
      <c r="B221" s="1" t="str">
        <v>naranja_salustiana</v>
      </c>
      <c r="C221" t="str">
        <v>naranja salustiana</v>
      </c>
    </row>
    <row r="222" spans="1:3">
      <c r="A222" s="1" t="str">
        <v>agricola</v>
      </c>
      <c r="B222" s="1" t="str">
        <v>naranja_tangelo</v>
      </c>
      <c r="C222" t="str">
        <v>naranja tangelo</v>
      </c>
    </row>
    <row r="223" spans="1:3">
      <c r="A223" s="1" t="str">
        <v>agricola</v>
      </c>
      <c r="B223" s="1" t="str">
        <v>naranja_valencia</v>
      </c>
      <c r="C223" t="str">
        <v>naranja valencia</v>
      </c>
    </row>
    <row r="224" spans="1:3">
      <c r="A224" s="1" t="str">
        <v>agricola</v>
      </c>
      <c r="B224" s="1" t="str">
        <v>naranja_washington</v>
      </c>
      <c r="C224" t="str">
        <v>naranja washington</v>
      </c>
    </row>
    <row r="225" spans="1:3">
      <c r="A225" s="1" t="str">
        <v>agricola</v>
      </c>
      <c r="B225" s="1" t="str">
        <v>nispero</v>
      </c>
      <c r="C225" t="str">
        <v>níspero</v>
      </c>
    </row>
    <row r="226" spans="1:3">
      <c r="A226" s="1" t="str">
        <v>agricola</v>
      </c>
      <c r="B226" s="1" t="str">
        <v>noni</v>
      </c>
      <c r="C226" t="str">
        <v>noni</v>
      </c>
    </row>
    <row r="227" spans="1:3">
      <c r="A227" s="1" t="str">
        <v>agricola</v>
      </c>
      <c r="B227" s="1" t="str">
        <v>olivo</v>
      </c>
      <c r="C227" t="str">
        <v>olivo</v>
      </c>
    </row>
    <row r="228" spans="1:3">
      <c r="A228" s="1" t="str">
        <v>agricola</v>
      </c>
      <c r="B228" s="1" t="str">
        <v>oregano</v>
      </c>
      <c r="C228" t="str">
        <v>orégano</v>
      </c>
    </row>
    <row r="229" spans="1:3">
      <c r="A229" s="1" t="str">
        <v>pecuaria</v>
      </c>
      <c r="B229" s="1" t="str">
        <v>ovinos_carne</v>
      </c>
      <c r="C229" t="str">
        <v>ovinos de carne</v>
      </c>
    </row>
    <row r="230" spans="1:3">
      <c r="A230" s="1" t="str">
        <v>pecuaria</v>
      </c>
      <c r="B230" s="1" t="str">
        <v>ovinos_leche</v>
      </c>
      <c r="C230" t="str">
        <v>ovinos de leche</v>
      </c>
    </row>
    <row r="231" spans="1:3">
      <c r="A231" s="1" t="str">
        <v>pecuaria</v>
      </c>
      <c r="B231" s="1" t="str">
        <v>ovinos_doble_propósito</v>
      </c>
      <c r="C231" t="str">
        <v>ovinos doble propósito</v>
      </c>
    </row>
    <row r="232" spans="1:3">
      <c r="A232" s="1" t="str">
        <v>pecuaria</v>
      </c>
      <c r="B232" s="1" t="str">
        <v>ovinos_triple_propósito</v>
      </c>
      <c r="C232" t="str">
        <v>ovinos triple propósito</v>
      </c>
    </row>
    <row r="233" spans="1:3">
      <c r="A233" s="1" t="str">
        <v>agricola</v>
      </c>
      <c r="B233" s="1" t="str">
        <v>palma_aceite</v>
      </c>
      <c r="C233" t="str">
        <v>palma de aceite</v>
      </c>
    </row>
    <row r="234" spans="1:3">
      <c r="A234" s="1" t="str">
        <v>agricola</v>
      </c>
      <c r="B234" s="1" t="str">
        <v>palmito</v>
      </c>
      <c r="C234" t="str">
        <v>palmito</v>
      </c>
    </row>
    <row r="235" spans="1:3">
      <c r="A235" s="1" t="str">
        <v>agricola</v>
      </c>
      <c r="B235" s="1" t="str">
        <v>papa</v>
      </c>
      <c r="C235" t="str">
        <v>papa</v>
      </c>
    </row>
    <row r="236" spans="1:3">
      <c r="A236" s="1" t="str">
        <v>agricola</v>
      </c>
      <c r="B236" s="1" t="str">
        <v>papa_pastusa</v>
      </c>
      <c r="C236" t="str">
        <v>papa pastusa</v>
      </c>
    </row>
    <row r="237" spans="1:3">
      <c r="A237" s="1" t="str">
        <v>agricola</v>
      </c>
      <c r="B237" s="1" t="str">
        <v>papa_criolla</v>
      </c>
      <c r="C237" t="str">
        <v>papa criolla</v>
      </c>
    </row>
    <row r="238" spans="1:3">
      <c r="A238" s="1" t="str">
        <v>agricola</v>
      </c>
      <c r="B238" s="1" t="str">
        <v>papaya</v>
      </c>
      <c r="C238" t="str">
        <v>papaya</v>
      </c>
    </row>
    <row r="239" spans="1:3">
      <c r="A239" s="1" t="str">
        <v>agricola</v>
      </c>
      <c r="B239" s="1" t="str">
        <v>papaya_hawaiana</v>
      </c>
      <c r="C239" t="str">
        <v>papaya hawaiana</v>
      </c>
    </row>
    <row r="240" spans="1:3">
      <c r="A240" s="1" t="str">
        <v>agricola</v>
      </c>
      <c r="B240" s="1" t="str">
        <v>papaya_maradol</v>
      </c>
      <c r="C240" t="str">
        <v>papaya maradol</v>
      </c>
    </row>
    <row r="241" spans="1:3">
      <c r="A241" s="1" t="str">
        <v>agricola</v>
      </c>
      <c r="B241" s="1" t="str">
        <v>papaya_melona</v>
      </c>
      <c r="C241" t="str">
        <v>papaya melona</v>
      </c>
    </row>
    <row r="242" spans="1:3">
      <c r="A242" s="1" t="str">
        <v>agricola</v>
      </c>
      <c r="B242" s="1" t="str">
        <v>papaya_redonda</v>
      </c>
      <c r="C242" t="str">
        <v>papaya redonda</v>
      </c>
    </row>
    <row r="243" spans="1:3">
      <c r="A243" s="1" t="str">
        <v>agricola</v>
      </c>
      <c r="B243" s="1" t="str">
        <v>papayuela</v>
      </c>
      <c r="C243" t="str">
        <v>papayuela</v>
      </c>
    </row>
    <row r="244" spans="1:3">
      <c r="A244" s="1" t="str">
        <v>agricola</v>
      </c>
      <c r="B244" s="1" t="str">
        <v>patilla</v>
      </c>
      <c r="C244" t="str">
        <v>patilla</v>
      </c>
    </row>
    <row r="245" spans="1:3">
      <c r="A245" s="1" t="str">
        <v>agricola</v>
      </c>
      <c r="B245" s="1" t="str">
        <v>patilla_melon</v>
      </c>
      <c r="C245" t="str">
        <v>patilla en asocio con melón</v>
      </c>
    </row>
    <row r="246" spans="1:3">
      <c r="A246" s="1" t="str">
        <v>pecuaria</v>
      </c>
      <c r="B246" s="1" t="str">
        <v>pavos</v>
      </c>
      <c r="C246" t="str">
        <v>pavos</v>
      </c>
    </row>
    <row r="247" spans="1:3">
      <c r="A247" s="1" t="str">
        <v>agricola</v>
      </c>
      <c r="B247" s="1" t="str">
        <v>pepino_cohombro</v>
      </c>
      <c r="C247" t="str">
        <v>pepino cohombro</v>
      </c>
    </row>
    <row r="248" spans="1:3">
      <c r="A248" s="1" t="str">
        <v>agricola</v>
      </c>
      <c r="B248" s="1" t="str">
        <v>pepino_guiso</v>
      </c>
      <c r="C248" t="str">
        <v>pepino guiso</v>
      </c>
    </row>
    <row r="249" spans="1:3">
      <c r="A249" s="1" t="str">
        <v>agricola</v>
      </c>
      <c r="B249" s="1" t="str">
        <v>pepino_melocoton</v>
      </c>
      <c r="C249" t="str">
        <v xml:space="preserve">pepino melocotón </v>
      </c>
    </row>
    <row r="250" spans="1:3">
      <c r="A250" s="1" t="str">
        <v>agricola</v>
      </c>
      <c r="B250" s="1" t="str">
        <v>pera</v>
      </c>
      <c r="C250" t="str">
        <v>pera</v>
      </c>
    </row>
    <row r="251" spans="1:3">
      <c r="A251" s="1" t="str">
        <v>agricola</v>
      </c>
      <c r="B251" s="1" t="str">
        <v>perejil</v>
      </c>
      <c r="C251" t="str">
        <v>perejil</v>
      </c>
    </row>
    <row r="252" spans="1:3">
      <c r="A252" s="1" t="str">
        <v>pecuaria</v>
      </c>
      <c r="B252" s="1" t="str">
        <v>piangua</v>
      </c>
      <c r="C252" t="str">
        <v>piangua</v>
      </c>
    </row>
    <row r="253" spans="1:3">
      <c r="A253" s="1" t="str">
        <v>agricola</v>
      </c>
      <c r="B253" s="1" t="str">
        <v>pimenton</v>
      </c>
      <c r="C253" t="str">
        <v>pimentón</v>
      </c>
    </row>
    <row r="254" spans="1:3">
      <c r="A254" s="1" t="str">
        <v>agricola</v>
      </c>
      <c r="B254" s="1" t="str">
        <v>pimienta</v>
      </c>
      <c r="C254" t="str">
        <v>pimienta</v>
      </c>
    </row>
    <row r="255" spans="1:3">
      <c r="A255" s="1" t="str">
        <v>agricola</v>
      </c>
      <c r="B255" s="1" t="str">
        <v>pimientos</v>
      </c>
      <c r="C255" t="str">
        <v>pimientos</v>
      </c>
    </row>
    <row r="256" spans="1:3">
      <c r="A256" s="1" t="str">
        <v>agricola</v>
      </c>
      <c r="B256" s="1" t="str">
        <v>pina</v>
      </c>
      <c r="C256" t="str">
        <v>piña</v>
      </c>
    </row>
    <row r="257" spans="1:3">
      <c r="A257" s="1" t="str">
        <v>agricola</v>
      </c>
      <c r="B257" s="1" t="str">
        <v>pina_cayena</v>
      </c>
      <c r="C257" t="str">
        <v>piña cayena</v>
      </c>
    </row>
    <row r="258" spans="1:3">
      <c r="A258" s="1" t="str">
        <v>agricola</v>
      </c>
      <c r="B258" s="1" t="str">
        <v>pina_gold</v>
      </c>
      <c r="C258" t="str">
        <v>piña gold</v>
      </c>
    </row>
    <row r="259" spans="1:3">
      <c r="A259" s="1" t="str">
        <v>agricola</v>
      </c>
      <c r="B259" s="1" t="str">
        <v>pina_manzana</v>
      </c>
      <c r="C259" t="str">
        <v>piña manzana</v>
      </c>
    </row>
    <row r="260" spans="1:3">
      <c r="A260" s="1" t="str">
        <v>agricola</v>
      </c>
      <c r="B260" s="1" t="str">
        <v>pina_perolera</v>
      </c>
      <c r="C260" t="str">
        <v>piña perolera</v>
      </c>
    </row>
    <row r="261" spans="1:3">
      <c r="A261" s="1" t="str">
        <v>pecuaria</v>
      </c>
      <c r="B261" s="1" t="str">
        <v>piscicultura_bocachico</v>
      </c>
      <c r="C261" t="str">
        <v>piscicultura bocachico</v>
      </c>
    </row>
    <row r="262" spans="1:3">
      <c r="A262" s="1" t="str">
        <v>pecuaria</v>
      </c>
      <c r="B262" s="1" t="str">
        <v>piscicultura_cachama</v>
      </c>
      <c r="C262" t="str">
        <v>piscicultura cachama</v>
      </c>
    </row>
    <row r="263" spans="1:3">
      <c r="A263" s="1" t="str">
        <v>pecuaria</v>
      </c>
      <c r="B263" s="1" t="str">
        <v>piscicultura_cachama_bocachico</v>
      </c>
      <c r="C263" t="str">
        <v>piscicultura cachama y bocachico</v>
      </c>
    </row>
    <row r="264" spans="1:3">
      <c r="A264" s="1" t="str">
        <v>pecuaria</v>
      </c>
      <c r="B264" s="1" t="str">
        <v>piscicultura_cachama_tilapia</v>
      </c>
      <c r="C264" t="str">
        <v>piscicultura cachama y tilapia</v>
      </c>
    </row>
    <row r="265" spans="1:3">
      <c r="A265" s="1" t="str">
        <v>pecuaria</v>
      </c>
      <c r="B265" s="1" t="str">
        <v>piscicultura_tilapia</v>
      </c>
      <c r="C265" t="str">
        <v>piscicultura tilapia</v>
      </c>
    </row>
    <row r="266" spans="1:3">
      <c r="A266" s="1" t="str">
        <v>pecuaria</v>
      </c>
      <c r="B266" s="1" t="str">
        <v>piscicultura_tilapia_bocachico</v>
      </c>
      <c r="C266" t="str">
        <v>piscicultura tilapia y bocachico</v>
      </c>
    </row>
    <row r="267" spans="1:3">
      <c r="A267" s="1" t="str">
        <v>pecuaria</v>
      </c>
      <c r="B267" s="1" t="str">
        <v>piscicultura_tilapia_cachama</v>
      </c>
      <c r="C267" t="str">
        <v>piscicultura tilapia y cachama</v>
      </c>
    </row>
    <row r="268" spans="1:3">
      <c r="A268" s="1" t="str">
        <v>pecuaria</v>
      </c>
      <c r="B268" s="1" t="str">
        <v>piscicultura_tilapia_cachama_bocachico</v>
      </c>
      <c r="C268" t="str">
        <v>piscicultura tilapia cachama y bocachico</v>
      </c>
    </row>
    <row r="269" spans="1:3">
      <c r="A269" s="1" t="str">
        <v>pecuaria</v>
      </c>
      <c r="B269" s="1" t="str">
        <v>piscicultura_trucha</v>
      </c>
      <c r="C269" t="str">
        <v>piscicultura trucha</v>
      </c>
    </row>
    <row r="270" spans="1:3">
      <c r="A270" s="1" t="str">
        <v>agricola</v>
      </c>
      <c r="B270" s="1" t="str">
        <v>pitahaya</v>
      </c>
      <c r="C270" t="str">
        <v>pitahaya</v>
      </c>
    </row>
    <row r="271" spans="1:3">
      <c r="A271" s="1" t="str">
        <v>agricola</v>
      </c>
      <c r="B271" s="1" t="str">
        <v>platano</v>
      </c>
      <c r="C271" t="str">
        <v>plátano</v>
      </c>
    </row>
    <row r="272" spans="1:3">
      <c r="A272" s="1" t="str">
        <v>agricola</v>
      </c>
      <c r="B272" s="1" t="str">
        <v>platano_cachaco</v>
      </c>
      <c r="C272" t="str">
        <v>plátano cachaco</v>
      </c>
    </row>
    <row r="273" spans="1:3">
      <c r="A273" s="1" t="str">
        <v>agricola</v>
      </c>
      <c r="B273" s="1" t="str">
        <v>platano_dominico</v>
      </c>
      <c r="C273" t="str">
        <v>plátano dominico</v>
      </c>
    </row>
    <row r="274" spans="1:3">
      <c r="A274" s="1" t="str">
        <v>agricola</v>
      </c>
      <c r="B274" s="1" t="str">
        <v>platano_dominico_harton</v>
      </c>
      <c r="C274" t="str">
        <v>plátano dominico hartón</v>
      </c>
    </row>
    <row r="275" spans="1:3">
      <c r="A275" s="1" t="str">
        <v>agricola</v>
      </c>
      <c r="B275" s="1" t="str">
        <v>platano_harton</v>
      </c>
      <c r="C275" t="str">
        <v>plátano hartón</v>
      </c>
    </row>
    <row r="276" spans="1:3">
      <c r="A276" s="1" t="str">
        <v>agricola</v>
      </c>
      <c r="B276" s="1" t="str">
        <v>platano_maiz</v>
      </c>
      <c r="C276" t="str">
        <v>plátano en asocio con maíz</v>
      </c>
    </row>
    <row r="277" spans="1:3">
      <c r="A277" s="1" t="str">
        <v>agricola</v>
      </c>
      <c r="B277" s="1" t="str">
        <v>pomarrosa</v>
      </c>
      <c r="C277" t="str">
        <v>pomarrosa</v>
      </c>
    </row>
    <row r="278" spans="1:3">
      <c r="A278" s="1" t="str">
        <v>agricola</v>
      </c>
      <c r="B278" s="1" t="str">
        <v>pomelo</v>
      </c>
      <c r="C278" t="str">
        <v>pomelo</v>
      </c>
    </row>
    <row r="279" spans="1:3">
      <c r="A279" s="1" t="str">
        <v>pecuaria</v>
      </c>
      <c r="B279" s="1" t="str">
        <v>porcicultura_ceba</v>
      </c>
      <c r="C279" t="str">
        <v>porcicultura de ceba</v>
      </c>
    </row>
    <row r="280" spans="1:3">
      <c r="A280" s="1" t="str">
        <v>pecuaria</v>
      </c>
      <c r="B280" s="1" t="str">
        <v>porcicultura_ciclo_completo</v>
      </c>
      <c r="C280" t="str">
        <v>porcicultura de ciclo completo</v>
      </c>
    </row>
    <row r="281" spans="1:3">
      <c r="A281" s="1" t="str">
        <v>pecuaria</v>
      </c>
      <c r="B281" s="1" t="str">
        <v>porcicultura_cria</v>
      </c>
      <c r="C281" t="str">
        <v>porcicultura de cría</v>
      </c>
    </row>
    <row r="282" spans="1:3">
      <c r="A282" s="1" t="str">
        <v>pecuaria</v>
      </c>
      <c r="B282" s="1" t="str">
        <v>porcicultura_cria_levante</v>
      </c>
      <c r="C282" t="str">
        <v>porcicultura de cría y levante</v>
      </c>
    </row>
    <row r="283" spans="1:3">
      <c r="A283" s="1" t="str">
        <v>pecuaria</v>
      </c>
      <c r="B283" s="1" t="str">
        <v>porcicultura_levante</v>
      </c>
      <c r="C283" t="str">
        <v>porcicultura de levante</v>
      </c>
    </row>
    <row r="284" spans="1:3">
      <c r="A284" s="1" t="str">
        <v>pecuaria</v>
      </c>
      <c r="B284" s="1" t="str">
        <v>porcicultura_levante_ceba</v>
      </c>
      <c r="C284" t="str">
        <v>porcicultura de levante y ceba</v>
      </c>
    </row>
    <row r="285" spans="1:3">
      <c r="A285" s="1" t="str">
        <v>agricola</v>
      </c>
      <c r="B285" s="1" t="str">
        <v>quinua</v>
      </c>
      <c r="C285" t="str">
        <v>quinua</v>
      </c>
    </row>
    <row r="286" spans="1:3">
      <c r="A286" s="1" t="str">
        <v>agricola</v>
      </c>
      <c r="B286" s="1" t="str">
        <v>rabano</v>
      </c>
      <c r="C286" t="str">
        <v>rábano</v>
      </c>
    </row>
    <row r="287" spans="1:3">
      <c r="A287" s="1" t="str">
        <v>agricola</v>
      </c>
      <c r="B287" s="1" t="str">
        <v>rambutan</v>
      </c>
      <c r="C287" t="str">
        <v>rambután</v>
      </c>
    </row>
    <row r="288" spans="1:3">
      <c r="A288" s="1" t="str">
        <v>agricola</v>
      </c>
      <c r="B288" s="1" t="str">
        <v>remolacha</v>
      </c>
      <c r="C288" t="str">
        <v>remolacha</v>
      </c>
    </row>
    <row r="289" spans="1:3">
      <c r="A289" s="1" t="str">
        <v>agricola</v>
      </c>
      <c r="B289" s="1" t="str">
        <v>repollo</v>
      </c>
      <c r="C289" t="str">
        <v>repollo</v>
      </c>
    </row>
    <row r="290" spans="1:3">
      <c r="A290" s="1" t="str">
        <v>agricola</v>
      </c>
      <c r="B290" s="1" t="str">
        <v>romero</v>
      </c>
      <c r="C290" t="str">
        <v>romero</v>
      </c>
    </row>
    <row r="291" spans="1:3">
      <c r="A291" s="1" t="str">
        <v>agricola</v>
      </c>
      <c r="B291" s="1" t="str">
        <v>ruda</v>
      </c>
      <c r="C291" t="str">
        <v>ruda</v>
      </c>
    </row>
    <row r="292" spans="1:3">
      <c r="A292" s="1" t="str">
        <v>agricola</v>
      </c>
      <c r="B292" s="1" t="str">
        <v>ruscus</v>
      </c>
      <c r="C292" t="str">
        <v>ruscus</v>
      </c>
    </row>
    <row r="293" spans="1:3">
      <c r="A293" s="1" t="str">
        <v>agricola</v>
      </c>
      <c r="B293" s="1" t="str">
        <v>sabila</v>
      </c>
      <c r="C293" t="str">
        <v>sábila</v>
      </c>
    </row>
    <row r="294" spans="1:3">
      <c r="A294" s="1" t="str">
        <v>agricola</v>
      </c>
      <c r="B294" s="1" t="str">
        <v>sacha_inchi</v>
      </c>
      <c r="C294" t="str">
        <v>sacha inchi</v>
      </c>
    </row>
    <row r="295" spans="1:3">
      <c r="A295" s="1" t="str">
        <v>agricola</v>
      </c>
      <c r="B295" s="1" t="str">
        <v>sorgo</v>
      </c>
      <c r="C295" t="str">
        <v>sorgo</v>
      </c>
    </row>
    <row r="296" spans="1:3">
      <c r="A296" s="1" t="str">
        <v>agricola</v>
      </c>
      <c r="B296" s="1" t="str">
        <v>soya</v>
      </c>
      <c r="C296" t="str">
        <v>soya</v>
      </c>
    </row>
    <row r="297" spans="1:3">
      <c r="A297" s="1" t="str">
        <v>agricola</v>
      </c>
      <c r="B297" s="1" t="str">
        <v>tabaco</v>
      </c>
      <c r="C297" t="str">
        <v>tabaco</v>
      </c>
    </row>
    <row r="298" spans="1:3">
      <c r="A298" s="1" t="str">
        <v>agricola</v>
      </c>
      <c r="B298" s="1" t="str">
        <v>tamarindo</v>
      </c>
      <c r="C298" t="str">
        <v>tamarindo</v>
      </c>
    </row>
    <row r="299" spans="1:3">
      <c r="A299" s="1" t="str">
        <v>agricola</v>
      </c>
      <c r="B299" s="1" t="str">
        <v>te</v>
      </c>
      <c r="C299" t="str">
        <v>té</v>
      </c>
    </row>
    <row r="300" spans="1:3">
      <c r="A300" s="1" t="str">
        <v>agricola</v>
      </c>
      <c r="B300" s="1" t="str">
        <v>tomate</v>
      </c>
      <c r="C300" t="str">
        <v>tomate</v>
      </c>
    </row>
    <row r="301" spans="1:3">
      <c r="A301" s="1" t="str">
        <v>agricola</v>
      </c>
      <c r="B301" s="1" t="str">
        <v>tomate_arbol</v>
      </c>
      <c r="C301" t="str">
        <v>tomate de árbol</v>
      </c>
    </row>
    <row r="302" spans="1:3">
      <c r="A302" s="1" t="str">
        <v>agricola</v>
      </c>
      <c r="B302" s="1" t="str">
        <v>tomate_cherry</v>
      </c>
      <c r="C302" t="str">
        <v>tomate cherry</v>
      </c>
    </row>
    <row r="303" spans="1:3">
      <c r="A303" s="1" t="str">
        <v>agricola</v>
      </c>
      <c r="B303" s="1" t="str">
        <v>tomate_invernadero</v>
      </c>
      <c r="C303" t="str">
        <v>tomate de invernadero</v>
      </c>
    </row>
    <row r="304" spans="1:3">
      <c r="A304" s="1" t="str">
        <v>agricola</v>
      </c>
      <c r="B304" s="1" t="str">
        <v>tomate_mesa</v>
      </c>
      <c r="C304" t="str">
        <v>tomate de mesa</v>
      </c>
    </row>
    <row r="305" spans="1:3">
      <c r="A305" s="1" t="str">
        <v>agricola</v>
      </c>
      <c r="B305" s="1" t="str">
        <v>tomillo</v>
      </c>
      <c r="C305" t="str">
        <v>tomillo</v>
      </c>
    </row>
    <row r="306" spans="1:3">
      <c r="A306" s="1" t="str">
        <v>agricola</v>
      </c>
      <c r="B306" s="1" t="str">
        <v>toronja</v>
      </c>
      <c r="C306" t="str">
        <v>toronja</v>
      </c>
    </row>
    <row r="307" spans="1:3">
      <c r="A307" s="1" t="str">
        <v>agricola</v>
      </c>
      <c r="B307" s="1" t="str">
        <v>toronjil</v>
      </c>
      <c r="C307" t="str">
        <v>toronjil</v>
      </c>
    </row>
    <row r="308" spans="1:3">
      <c r="A308" s="1" t="str">
        <v>agricola</v>
      </c>
      <c r="B308" s="1" t="str">
        <v>trigo</v>
      </c>
      <c r="C308" t="str">
        <v>trigo</v>
      </c>
    </row>
    <row r="309" spans="1:3">
      <c r="A309" s="1" t="str">
        <v>agricola</v>
      </c>
      <c r="B309" s="1" t="str">
        <v>uchuva</v>
      </c>
      <c r="C309" t="str">
        <v>uchuva</v>
      </c>
    </row>
    <row r="310" spans="1:3">
      <c r="A310" s="1" t="str">
        <v>agricola</v>
      </c>
      <c r="B310" s="1" t="str">
        <v>ulluco</v>
      </c>
      <c r="C310" t="str">
        <v>ulluco</v>
      </c>
    </row>
    <row r="311" spans="1:3">
      <c r="A311" s="1" t="str">
        <v>agricola</v>
      </c>
      <c r="B311" s="1" t="str">
        <v>uva</v>
      </c>
      <c r="C311" t="str">
        <v>uva</v>
      </c>
    </row>
    <row r="312" spans="1:3">
      <c r="A312" s="1" t="str">
        <v>agricola</v>
      </c>
      <c r="B312" s="1" t="str">
        <v>uva_caimarona</v>
      </c>
      <c r="C312" t="str">
        <v>uva caimarona</v>
      </c>
    </row>
    <row r="313" spans="1:3">
      <c r="A313" s="1" t="str">
        <v>agricola</v>
      </c>
      <c r="B313" s="1" t="str">
        <v>uva_Isabela</v>
      </c>
      <c r="C313" t="str">
        <v>uva Isabela</v>
      </c>
    </row>
    <row r="314" spans="1:3">
      <c r="A314" s="1" t="str">
        <v>agricola</v>
      </c>
      <c r="B314" s="1" t="str">
        <v>yacon</v>
      </c>
      <c r="C314" t="str">
        <v>yacón</v>
      </c>
    </row>
    <row r="315" spans="1:3">
      <c r="A315" s="1" t="str">
        <v>agricola</v>
      </c>
      <c r="B315" s="1" t="str">
        <v>yuca</v>
      </c>
      <c r="C315" t="str">
        <v>yuca</v>
      </c>
    </row>
    <row r="316" spans="1:3">
      <c r="A316" s="1" t="str">
        <v>agricola</v>
      </c>
      <c r="B316" s="1" t="str">
        <v>yuca_ahuyama</v>
      </c>
      <c r="C316" t="str">
        <v>yuca en asocio con ahuyama</v>
      </c>
    </row>
    <row r="317" spans="1:3">
      <c r="A317" s="1" t="str">
        <v>agricola</v>
      </c>
      <c r="B317" s="1" t="str">
        <v>yuca_industrial</v>
      </c>
      <c r="C317" t="str">
        <v>yuca para uso industrial</v>
      </c>
    </row>
    <row r="318" spans="1:3">
      <c r="A318" s="1" t="str">
        <v>agricola</v>
      </c>
      <c r="B318" s="1" t="str">
        <v>yuca_maiz</v>
      </c>
      <c r="C318" t="str">
        <v>yuca en asocio con maíz</v>
      </c>
    </row>
    <row r="319" spans="1:3">
      <c r="A319" s="1" t="str">
        <v>agricola</v>
      </c>
      <c r="B319" s="1" t="str">
        <v>yuca_maiz_ahuyama</v>
      </c>
      <c r="C319" t="str">
        <v>yuca en asocio con maíz y ahuyama</v>
      </c>
    </row>
    <row r="320" spans="1:3">
      <c r="A320" s="1" t="str">
        <v>agricola</v>
      </c>
      <c r="B320" s="1" t="str">
        <v>yuca_maiz_name</v>
      </c>
      <c r="C320" t="str">
        <v>yuca en asocio con maíz y ñame</v>
      </c>
    </row>
    <row r="321" spans="1:3">
      <c r="A321" s="1" t="str">
        <v>agricola</v>
      </c>
      <c r="B321" s="1" t="str">
        <v>yuca_maiz_name_ahuyama</v>
      </c>
      <c r="C321" t="str">
        <v>Yuca en asocio con maíz, ñame y ahuyama</v>
      </c>
    </row>
    <row r="322" spans="1:3">
      <c r="A322" s="1" t="str">
        <v>agricola</v>
      </c>
      <c r="B322" s="1" t="str">
        <v>yuca_maiz_name_patilla</v>
      </c>
      <c r="C322" t="str">
        <v>Yuca en asocio con maíz, ñame y patilla</v>
      </c>
    </row>
    <row r="323" spans="1:3">
      <c r="A323" s="1" t="str">
        <v>agricola</v>
      </c>
      <c r="B323" s="1" t="str">
        <v>yuca_maiz_patilla</v>
      </c>
      <c r="C323" t="str">
        <v>yuca en asocio con maíz y patilla</v>
      </c>
    </row>
    <row r="324" spans="1:3">
      <c r="A324" s="1" t="str">
        <v>agricola</v>
      </c>
      <c r="B324" s="1" t="str">
        <v>yuca_name</v>
      </c>
      <c r="C324" t="str">
        <v>yuca en asocio con ñame</v>
      </c>
    </row>
    <row r="325" spans="1:3">
      <c r="A325" s="1" t="str">
        <v>agricola</v>
      </c>
      <c r="B325" s="1" t="str">
        <v>yuca_patilla</v>
      </c>
      <c r="C325" t="str">
        <v>yuca en asocio con patilla</v>
      </c>
    </row>
    <row r="326" spans="1:3">
      <c r="A326" s="1" t="str">
        <v>agricola</v>
      </c>
      <c r="B326" s="1" t="str">
        <v>zanahoria</v>
      </c>
      <c r="C326" t="str">
        <v>zanahoria</v>
      </c>
    </row>
    <row r="327" spans="1:3">
      <c r="A327" s="1" t="str">
        <v>agricola</v>
      </c>
      <c r="B327" s="1" t="str">
        <v>zapote</v>
      </c>
      <c r="C327" t="str">
        <v>zapote</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Juan Manuel Buritica Espitia</cp:lastModifiedBy>
  <cp:revision/>
  <dcterms:created xsi:type="dcterms:W3CDTF">2023-06-01T14:44:35Z</dcterms:created>
  <dcterms:modified xsi:type="dcterms:W3CDTF">2025-09-19T12:58:06Z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