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balho\ANT\2024\UAF\TRABAJO\JULIO\ARENAL - BOLIVAR\DTS\"/>
    </mc:Choice>
  </mc:AlternateContent>
  <xr:revisionPtr revIDLastSave="306" documentId="13_ncr:1_{6A3A080E-5139-4DD0-8F64-006D6AC938A8}" xr6:coauthVersionLast="47" xr6:coauthVersionMax="47" xr10:uidLastSave="{D153856C-9B77-4AA3-910F-BE0582047E1F}"/>
  <bookViews>
    <workbookView xWindow="0" yWindow="0" windowWidth="19200" windowHeight="5660" firstSheet="1" activeTab="1" xr2:uid="{9A6E8282-76FC-4670-8D81-26224BD4A24C}"/>
  </bookViews>
  <sheets>
    <sheet name="IP 80porciento" sheetId="2" r:id="rId1"/>
    <sheet name="LINEAS PRIORIZADAS Y VALIDADAS" sheetId="1" r:id="rId2"/>
    <sheet name="RELACIÓN TALLERES Y VEREDAS" sheetId="3" r:id="rId3"/>
    <sheet name="PRIORIZACIÓN Y VALIDACIÓN" sheetId="4" r:id="rId4"/>
  </sheets>
  <definedNames>
    <definedName name="_xlnm._FilterDatabase" localSheetId="0" hidden="1">'IP 80porciento'!$B$2:$I$2</definedName>
    <definedName name="_xlnm._FilterDatabase" localSheetId="3" hidden="1">'PRIORIZACIÓN Y VALIDACIÓN'!$A$1:$H$1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G10" i="1"/>
  <c r="D10" i="2"/>
  <c r="G9" i="2"/>
  <c r="E9" i="2"/>
  <c r="G8" i="2"/>
  <c r="E8" i="2"/>
  <c r="G7" i="2"/>
  <c r="E7" i="2"/>
  <c r="G6" i="2"/>
  <c r="E6" i="2"/>
  <c r="G5" i="2"/>
  <c r="E5" i="2"/>
  <c r="G4" i="2"/>
  <c r="E4" i="2"/>
  <c r="G3" i="2"/>
  <c r="E3" i="2"/>
  <c r="E10" i="1" l="1"/>
  <c r="E10" i="2"/>
  <c r="F6" i="2" s="1"/>
  <c r="G10" i="2"/>
  <c r="H5" i="2" s="1"/>
  <c r="H10" i="1" l="1"/>
  <c r="I10" i="1"/>
  <c r="F9" i="2"/>
  <c r="H6" i="2"/>
  <c r="I6" i="2" s="1"/>
  <c r="F4" i="2"/>
  <c r="H7" i="2"/>
  <c r="F5" i="2"/>
  <c r="I5" i="2" s="1"/>
  <c r="F3" i="2"/>
  <c r="H8" i="2"/>
  <c r="H9" i="2"/>
  <c r="F8" i="2"/>
  <c r="I8" i="2" s="1"/>
  <c r="F7" i="2"/>
  <c r="I7" i="2" s="1"/>
  <c r="H4" i="2"/>
  <c r="H3" i="2"/>
  <c r="F10" i="1" l="1"/>
  <c r="H10" i="2"/>
  <c r="F10" i="2"/>
  <c r="I3" i="2"/>
  <c r="I4" i="2"/>
  <c r="I9" i="2"/>
  <c r="I10" i="2" l="1"/>
</calcChain>
</file>

<file path=xl/sharedStrings.xml><?xml version="1.0" encoding="utf-8"?>
<sst xmlns="http://schemas.openxmlformats.org/spreadsheetml/2006/main" count="913" uniqueCount="103">
  <si>
    <t>Oferta agricola del municipio de Arenal (Bolivar), promedio simple 2018-2022.</t>
  </si>
  <si>
    <t>ID</t>
  </si>
  <si>
    <t>Línea productiva</t>
  </si>
  <si>
    <t>Rendimiento Promedio (ton)</t>
  </si>
  <si>
    <t>Área Cosechada Promedio (ha)</t>
  </si>
  <si>
    <t>Índice de Participación (IP en %) Área Cosechada (A)</t>
  </si>
  <si>
    <t>Producción Promedio (ton)</t>
  </si>
  <si>
    <t>Índice de Participación (IP en %) Producción Promedio (P)</t>
  </si>
  <si>
    <t>Promedio Índice de participación (IP en %) de A y P</t>
  </si>
  <si>
    <t>MAÍZ TRADICIONAL</t>
  </si>
  <si>
    <t>YUCA</t>
  </si>
  <si>
    <t>PLÁTANO</t>
  </si>
  <si>
    <t>CACAO</t>
  </si>
  <si>
    <t>ARROZ RIEGO*</t>
  </si>
  <si>
    <t>PALMA DE ACEITE</t>
  </si>
  <si>
    <t>ARROZ SECANO MANUAL</t>
  </si>
  <si>
    <t>TOTAL</t>
  </si>
  <si>
    <t>Líneas Priorizadas</t>
  </si>
  <si>
    <t>* Promedio de los años 2019-2022</t>
  </si>
  <si>
    <t>Oferta Pecuaria ARENAL - Censos 2023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</si>
  <si>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</si>
  <si>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</si>
  <si>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</si>
  <si>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</si>
  <si>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Total: 25220
Machos en etapa productiva: 7075
Hembras en etapa productiva: 10706</t>
  </si>
  <si>
    <t>Avicultura</t>
  </si>
  <si>
    <t>Porcicultura  </t>
  </si>
  <si>
    <t>Rendimiento Promedio (t/ha)</t>
  </si>
  <si>
    <t>Índice de Participación IP área Cosechada (%)</t>
  </si>
  <si>
    <t>Producción Promedio (t)</t>
  </si>
  <si>
    <t>Índice de Participación IP Producción Promedio (%)</t>
  </si>
  <si>
    <t>IP final (%)</t>
  </si>
  <si>
    <t>FRIJOL</t>
  </si>
  <si>
    <t>**</t>
  </si>
  <si>
    <t>PATILLA</t>
  </si>
  <si>
    <t>Líneas Indentificas en campo</t>
  </si>
  <si>
    <t>Ganadería_dp  </t>
  </si>
  <si>
    <t>Ganadería_carne</t>
  </si>
  <si>
    <t>Avicultura_engorde</t>
  </si>
  <si>
    <t>.</t>
  </si>
  <si>
    <t>Avicultura_ponedoras</t>
  </si>
  <si>
    <t>Caprinos</t>
  </si>
  <si>
    <t>*</t>
  </si>
  <si>
    <t>piscicultura_cachama</t>
  </si>
  <si>
    <t>*No es posible cuantificar la  cantidad de cada sistema productivo ya que el inventario en su totalidad corresponde a aves de traspatio</t>
  </si>
  <si>
    <t>** No existe información de inventarios para pisicultura, sin embargo, fue validada en los talleres</t>
  </si>
  <si>
    <t>Centro poblado propuesto Taller (Nodos) </t>
  </si>
  <si>
    <t>Corregimientos/veredas asociados </t>
  </si>
  <si>
    <t>UFH Asociadas al nodo</t>
  </si>
  <si>
    <t>NODO 1</t>
  </si>
  <si>
    <t>La Bonita, Sabana, Esperanza, Quebrada Vieja, Sereno</t>
  </si>
  <si>
    <t>01Va-92</t>
  </si>
  <si>
    <t>03Vai-73</t>
  </si>
  <si>
    <t>04Vbi67</t>
  </si>
  <si>
    <t>07Ve-49</t>
  </si>
  <si>
    <t>08Ve2s1-30</t>
  </si>
  <si>
    <t>09Ve2s2-38</t>
  </si>
  <si>
    <t>10Vf2s1-30</t>
  </si>
  <si>
    <t>10Vf-30</t>
  </si>
  <si>
    <t>10Vfs1-30</t>
  </si>
  <si>
    <t>11Vf2s2-23</t>
  </si>
  <si>
    <t>NODO 2</t>
  </si>
  <si>
    <t>Muela, Dorada, Santo Domingo, Soya, Zabaleta</t>
  </si>
  <si>
    <t>07Ves1-49</t>
  </si>
  <si>
    <t>10Qf-30</t>
  </si>
  <si>
    <t>11QfLs1-23</t>
  </si>
  <si>
    <t>11VfLs1-23</t>
  </si>
  <si>
    <t>NODO 3</t>
  </si>
  <si>
    <t>Soya, San Rafael</t>
  </si>
  <si>
    <t>Unidad Tipo</t>
  </si>
  <si>
    <t>UFH</t>
  </si>
  <si>
    <t>Alternativa Productiva</t>
  </si>
  <si>
    <t>Línea priorizada</t>
  </si>
  <si>
    <t>Línea identificada en campo</t>
  </si>
  <si>
    <t>Línea validada</t>
  </si>
  <si>
    <t>Fuente</t>
  </si>
  <si>
    <t>Observaciones</t>
  </si>
  <si>
    <t>frijol_caraota</t>
  </si>
  <si>
    <t>X</t>
  </si>
  <si>
    <t>Encuentros territoriales</t>
  </si>
  <si>
    <t>Línea validada en los encuentros territoriales</t>
  </si>
  <si>
    <t>arroz_secano</t>
  </si>
  <si>
    <t>Evas 2018-2022, PDT municipal</t>
  </si>
  <si>
    <t>maíz</t>
  </si>
  <si>
    <t>plátano</t>
  </si>
  <si>
    <t>patilla</t>
  </si>
  <si>
    <t>cacao</t>
  </si>
  <si>
    <t>yuca</t>
  </si>
  <si>
    <t>avicultura_ponedoras</t>
  </si>
  <si>
    <t>Censo Nacional de Aves 2023</t>
  </si>
  <si>
    <t>avicultura_engorde</t>
  </si>
  <si>
    <t>ganaderia_dp</t>
  </si>
  <si>
    <t>Censo Nacional de Bovinos 2023</t>
  </si>
  <si>
    <t>ganaderia_carne</t>
  </si>
  <si>
    <t>caprinos</t>
  </si>
  <si>
    <t>Censo Nacional de Ovinos y Caprinos 2023</t>
  </si>
  <si>
    <t>Línea validada en encuentros territoriales</t>
  </si>
  <si>
    <t>porcicultura</t>
  </si>
  <si>
    <t>Censo Nacional de Porcinos 2023</t>
  </si>
  <si>
    <t>04Vai-67</t>
  </si>
  <si>
    <t>04Vbi-67</t>
  </si>
  <si>
    <t>07VaiE-49</t>
  </si>
  <si>
    <t>08Ve2s1-44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</si>
</sst>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2288C"/>
        <bgColor indexed="64"/>
      </patternFill>
    </fill>
    <fill>
      <patternFill patternType="solid">
        <fgColor rgb="FF00A9E6"/>
        <bgColor rgb="FF000000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2" xfId="0" applyFont="1" applyBorder="1"/>
    <xf numFmtId="2" fontId="1" fillId="0" borderId="2" xfId="0" applyNumberFormat="1" applyFont="1" applyBorder="1"/>
    <xf numFmtId="0" fontId="3" fillId="0" borderId="0" xfId="0" applyFont="1"/>
    <xf numFmtId="0" fontId="3" fillId="0" borderId="3" xfId="0" applyFont="1" applyBorder="1"/>
    <xf numFmtId="0" fontId="7" fillId="4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center" vertical="center"/>
    </xf>
    <xf numFmtId="0" fontId="9" fillId="0" borderId="7" xfId="0" applyFont="1" applyBorder="1"/>
    <xf numFmtId="0" fontId="0" fillId="0" borderId="1" xfId="0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1" fillId="0" borderId="1" xfId="0" applyFont="1" applyBorder="1"/>
    <xf numFmtId="0" fontId="0" fillId="0" borderId="8" xfId="0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1" fillId="0" borderId="0" xfId="0" applyFont="1"/>
    <xf numFmtId="0" fontId="12" fillId="10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13" fillId="12" borderId="9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14" borderId="1" xfId="0" applyFont="1" applyFill="1" applyBorder="1" applyAlignment="1">
      <alignment horizontal="center"/>
    </xf>
    <xf numFmtId="0" fontId="14" fillId="15" borderId="1" xfId="0" applyFont="1" applyFill="1" applyBorder="1" applyAlignment="1">
      <alignment horizontal="center"/>
    </xf>
    <xf numFmtId="0" fontId="0" fillId="16" borderId="1" xfId="0" applyFill="1" applyBorder="1"/>
    <xf numFmtId="2" fontId="0" fillId="16" borderId="1" xfId="0" applyNumberFormat="1" applyFill="1" applyBorder="1"/>
    <xf numFmtId="0" fontId="1" fillId="16" borderId="4" xfId="0" applyFont="1" applyFill="1" applyBorder="1" applyAlignment="1">
      <alignment horizontal="center" vertical="center"/>
    </xf>
    <xf numFmtId="0" fontId="15" fillId="16" borderId="4" xfId="0" applyFont="1" applyFill="1" applyBorder="1" applyAlignment="1">
      <alignment horizontal="center" vertical="center" wrapText="1"/>
    </xf>
    <xf numFmtId="2" fontId="0" fillId="16" borderId="4" xfId="0" applyNumberFormat="1" applyFill="1" applyBorder="1" applyAlignment="1">
      <alignment horizontal="center"/>
    </xf>
    <xf numFmtId="3" fontId="15" fillId="16" borderId="4" xfId="0" applyNumberFormat="1" applyFont="1" applyFill="1" applyBorder="1" applyAlignment="1">
      <alignment horizontal="center" vertical="center" wrapText="1"/>
    </xf>
    <xf numFmtId="2" fontId="3" fillId="16" borderId="0" xfId="0" applyNumberFormat="1" applyFont="1" applyFill="1"/>
    <xf numFmtId="0" fontId="6" fillId="16" borderId="4" xfId="0" applyFont="1" applyFill="1" applyBorder="1" applyAlignment="1">
      <alignment horizontal="center" vertical="center"/>
    </xf>
    <xf numFmtId="0" fontId="8" fillId="16" borderId="4" xfId="0" applyFont="1" applyFill="1" applyBorder="1" applyAlignment="1">
      <alignment horizontal="center" vertical="center" wrapText="1"/>
    </xf>
    <xf numFmtId="3" fontId="8" fillId="16" borderId="4" xfId="0" applyNumberFormat="1" applyFont="1" applyFill="1" applyBorder="1" applyAlignment="1">
      <alignment horizontal="center" vertical="center" wrapText="1"/>
    </xf>
    <xf numFmtId="0" fontId="4" fillId="17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16" borderId="4" xfId="0" applyFill="1" applyBorder="1"/>
    <xf numFmtId="2" fontId="0" fillId="16" borderId="4" xfId="0" applyNumberFormat="1" applyFill="1" applyBorder="1"/>
    <xf numFmtId="0" fontId="0" fillId="17" borderId="4" xfId="0" applyFill="1" applyBorder="1"/>
    <xf numFmtId="2" fontId="0" fillId="17" borderId="4" xfId="0" applyNumberFormat="1" applyFill="1" applyBorder="1" applyAlignment="1">
      <alignment horizontal="center"/>
    </xf>
    <xf numFmtId="0" fontId="0" fillId="0" borderId="4" xfId="0" applyBorder="1"/>
    <xf numFmtId="0" fontId="1" fillId="0" borderId="4" xfId="0" applyFont="1" applyBorder="1"/>
    <xf numFmtId="2" fontId="1" fillId="0" borderId="4" xfId="0" applyNumberFormat="1" applyFont="1" applyBorder="1"/>
    <xf numFmtId="0" fontId="5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5" fillId="16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16" borderId="5" xfId="0" applyFont="1" applyFill="1" applyBorder="1" applyAlignment="1">
      <alignment horizontal="center" vertical="center" wrapText="1"/>
    </xf>
    <xf numFmtId="0" fontId="8" fillId="16" borderId="6" xfId="0" applyFont="1" applyFill="1" applyBorder="1" applyAlignment="1">
      <alignment horizontal="center" vertical="center" wrapText="1"/>
    </xf>
    <xf numFmtId="3" fontId="8" fillId="16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13">
    <dxf>
      <font>
        <color theme="0"/>
      </font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5532A-8095-400E-AEC8-29DA8D634CB9}">
  <dimension ref="A1:I25"/>
  <sheetViews>
    <sheetView topLeftCell="A2" workbookViewId="0">
      <selection activeCell="D9" sqref="D9:I9"/>
    </sheetView>
  </sheetViews>
  <sheetFormatPr defaultColWidth="11.42578125" defaultRowHeight="14.45"/>
  <cols>
    <col min="3" max="3" width="23.7109375" bestFit="1" customWidth="1"/>
    <col min="4" max="4" width="32.42578125" customWidth="1"/>
  </cols>
  <sheetData>
    <row r="1" spans="1:9">
      <c r="B1" s="55" t="s">
        <v>0</v>
      </c>
      <c r="C1" s="55"/>
      <c r="D1" s="55"/>
      <c r="E1" s="55"/>
      <c r="F1" s="55"/>
      <c r="G1" s="55"/>
      <c r="H1" s="55"/>
      <c r="I1" s="55"/>
    </row>
    <row r="2" spans="1:9" ht="81"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</row>
    <row r="3" spans="1:9" ht="15" customHeight="1">
      <c r="B3" s="29">
        <v>1</v>
      </c>
      <c r="C3" s="29" t="s">
        <v>9</v>
      </c>
      <c r="D3" s="30">
        <v>1.5609999999999999</v>
      </c>
      <c r="E3" s="30">
        <f>5860/5</f>
        <v>1172</v>
      </c>
      <c r="F3" s="30">
        <f t="shared" ref="F3:F9" si="0">(E3*100)/E$10</f>
        <v>61.503745588601866</v>
      </c>
      <c r="G3" s="30">
        <f>9370/5</f>
        <v>1874</v>
      </c>
      <c r="H3" s="30">
        <f t="shared" ref="H3:H9" si="1">(G3*100)/G$10</f>
        <v>37.473272798067299</v>
      </c>
      <c r="I3" s="30">
        <f t="shared" ref="I3:I9" si="2">AVERAGE(F3,H3)</f>
        <v>49.488509193334579</v>
      </c>
    </row>
    <row r="4" spans="1:9" ht="15" customHeight="1">
      <c r="B4" s="29">
        <v>2</v>
      </c>
      <c r="C4" s="29" t="s">
        <v>10</v>
      </c>
      <c r="D4" s="30">
        <v>7.1669999999999998</v>
      </c>
      <c r="E4" s="30">
        <f>810/5</f>
        <v>162</v>
      </c>
      <c r="F4" s="30">
        <f t="shared" si="0"/>
        <v>8.5013709772640809</v>
      </c>
      <c r="G4" s="30">
        <f>6660/5</f>
        <v>1332</v>
      </c>
      <c r="H4" s="30">
        <f t="shared" si="1"/>
        <v>26.635218445584652</v>
      </c>
      <c r="I4" s="30">
        <f t="shared" si="2"/>
        <v>17.568294711424365</v>
      </c>
    </row>
    <row r="5" spans="1:9" ht="15" customHeight="1">
      <c r="B5" s="29">
        <v>3</v>
      </c>
      <c r="C5" s="29" t="s">
        <v>11</v>
      </c>
      <c r="D5" s="30">
        <v>4.9400000000000004</v>
      </c>
      <c r="E5" s="30">
        <f>1119/5</f>
        <v>223.8</v>
      </c>
      <c r="F5" s="30">
        <f t="shared" si="0"/>
        <v>11.744486572294452</v>
      </c>
      <c r="G5" s="30">
        <f>5665.3/5</f>
        <v>1133.06</v>
      </c>
      <c r="H5" s="30">
        <f t="shared" si="1"/>
        <v>22.657132591557168</v>
      </c>
      <c r="I5" s="30">
        <f t="shared" si="2"/>
        <v>17.20080958192581</v>
      </c>
    </row>
    <row r="6" spans="1:9" ht="15" customHeight="1">
      <c r="B6" s="29">
        <v>4</v>
      </c>
      <c r="C6" s="29" t="s">
        <v>12</v>
      </c>
      <c r="D6" s="30">
        <v>0.54600000000000004</v>
      </c>
      <c r="E6" s="30">
        <f>768/5</f>
        <v>153.6</v>
      </c>
      <c r="F6" s="30">
        <f t="shared" si="0"/>
        <v>8.0605591488133506</v>
      </c>
      <c r="G6" s="30">
        <f>425.51/5</f>
        <v>85.102000000000004</v>
      </c>
      <c r="H6" s="30">
        <f t="shared" si="1"/>
        <v>1.7017345046217307</v>
      </c>
      <c r="I6" s="30">
        <f t="shared" si="2"/>
        <v>4.8811468267175409</v>
      </c>
    </row>
    <row r="7" spans="1:9" ht="15" customHeight="1">
      <c r="B7" s="29">
        <v>5</v>
      </c>
      <c r="C7" s="29" t="s">
        <v>13</v>
      </c>
      <c r="D7" s="30">
        <v>4.2640000000000002</v>
      </c>
      <c r="E7" s="30">
        <f>227.1/4</f>
        <v>56.774999999999999</v>
      </c>
      <c r="F7" s="30">
        <f t="shared" si="0"/>
        <v>2.9794156619393095</v>
      </c>
      <c r="G7" s="30">
        <f>994.632/4</f>
        <v>248.65799999999999</v>
      </c>
      <c r="H7" s="30">
        <f t="shared" si="1"/>
        <v>4.9722673785602014</v>
      </c>
      <c r="I7" s="30">
        <f t="shared" si="2"/>
        <v>3.9758415202497552</v>
      </c>
    </row>
    <row r="8" spans="1:9" ht="15" customHeight="1">
      <c r="B8" s="29">
        <v>6</v>
      </c>
      <c r="C8" s="29" t="s">
        <v>14</v>
      </c>
      <c r="D8" s="30">
        <v>2.35</v>
      </c>
      <c r="E8" s="30">
        <f>380/5</f>
        <v>76</v>
      </c>
      <c r="F8" s="30">
        <f t="shared" si="0"/>
        <v>3.9882974955066057</v>
      </c>
      <c r="G8" s="30">
        <f>932.88/5</f>
        <v>186.57599999999999</v>
      </c>
      <c r="H8" s="30">
        <f t="shared" si="1"/>
        <v>3.7308502377653165</v>
      </c>
      <c r="I8" s="30">
        <f t="shared" si="2"/>
        <v>3.8595738666359614</v>
      </c>
    </row>
    <row r="9" spans="1:9" ht="15">
      <c r="B9" s="29">
        <v>7</v>
      </c>
      <c r="C9" s="29" t="s">
        <v>15</v>
      </c>
      <c r="D9" s="30">
        <v>2.1230000000000002</v>
      </c>
      <c r="E9" s="30">
        <f>307/5</f>
        <v>61.4</v>
      </c>
      <c r="F9" s="30">
        <f t="shared" si="0"/>
        <v>3.2221245555803364</v>
      </c>
      <c r="G9" s="30">
        <f>707.508/5</f>
        <v>141.5016</v>
      </c>
      <c r="H9" s="30">
        <f t="shared" si="1"/>
        <v>2.8295240438436497</v>
      </c>
      <c r="I9" s="30">
        <f t="shared" si="2"/>
        <v>3.0258242997119931</v>
      </c>
    </row>
    <row r="10" spans="1:9">
      <c r="C10" s="1" t="s">
        <v>16</v>
      </c>
      <c r="D10" s="2">
        <f t="shared" ref="D10:I10" si="3">SUM(D3:D9)</f>
        <v>22.951000000000001</v>
      </c>
      <c r="E10" s="2">
        <f t="shared" si="3"/>
        <v>1905.575</v>
      </c>
      <c r="F10" s="2">
        <f t="shared" si="3"/>
        <v>100</v>
      </c>
      <c r="G10" s="2">
        <f t="shared" si="3"/>
        <v>5000.8975999999993</v>
      </c>
      <c r="H10" s="2">
        <f t="shared" si="3"/>
        <v>100.00000000000001</v>
      </c>
      <c r="I10" s="2">
        <f t="shared" si="3"/>
        <v>100</v>
      </c>
    </row>
    <row r="11" spans="1:9">
      <c r="A11" s="35"/>
      <c r="B11" s="3" t="s">
        <v>17</v>
      </c>
    </row>
    <row r="12" spans="1:9">
      <c r="B12" t="s">
        <v>18</v>
      </c>
    </row>
    <row r="14" spans="1:9" ht="15">
      <c r="B14" s="56" t="s">
        <v>19</v>
      </c>
      <c r="C14" s="56"/>
      <c r="D14" s="56"/>
      <c r="E14" s="56"/>
    </row>
    <row r="15" spans="1:9" ht="27">
      <c r="B15" s="5" t="s">
        <v>1</v>
      </c>
      <c r="C15" s="5" t="s">
        <v>20</v>
      </c>
      <c r="D15" s="5" t="s">
        <v>21</v>
      </c>
      <c r="E15" s="5" t="s">
        <v>22</v>
      </c>
    </row>
    <row r="16" spans="1:9" ht="47.25" customHeight="1">
      <c r="B16" s="31">
        <v>8</v>
      </c>
      <c r="C16" s="32" t="s">
        <v>23</v>
      </c>
      <c r="D16" s="52" t="s">
        <v>24</v>
      </c>
      <c r="E16" s="52">
        <v>293</v>
      </c>
    </row>
    <row r="17" spans="2:5" ht="15">
      <c r="B17" s="31">
        <v>9</v>
      </c>
      <c r="C17" s="33" t="s">
        <v>25</v>
      </c>
      <c r="D17" s="34">
        <v>2530</v>
      </c>
      <c r="E17" s="34">
        <v>161</v>
      </c>
    </row>
    <row r="18" spans="2:5" ht="18" customHeight="1">
      <c r="B18" s="31">
        <v>10</v>
      </c>
      <c r="C18" s="33" t="s">
        <v>26</v>
      </c>
      <c r="D18" s="34">
        <v>4347</v>
      </c>
      <c r="E18" s="34">
        <v>375</v>
      </c>
    </row>
    <row r="19" spans="2:5" ht="15"/>
    <row r="20" spans="2:5" ht="15"/>
    <row r="21" spans="2:5" ht="15"/>
    <row r="22" spans="2:5" ht="15"/>
    <row r="23" spans="2:5" ht="15"/>
    <row r="24" spans="2:5" ht="15"/>
    <row r="25" spans="2:5" ht="15"/>
  </sheetData>
  <autoFilter ref="B2:I2" xr:uid="{F409EB10-A351-4467-B436-033358561F76}">
    <sortState xmlns:xlrd2="http://schemas.microsoft.com/office/spreadsheetml/2017/richdata2" ref="B3:I10">
      <sortCondition ref="B2"/>
    </sortState>
  </autoFilter>
  <mergeCells count="2">
    <mergeCell ref="B1:I1"/>
    <mergeCell ref="B14:E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E5380-4D57-40B0-A334-14AE30623B45}">
  <dimension ref="A2:AI29"/>
  <sheetViews>
    <sheetView tabSelected="1" topLeftCell="A2" zoomScale="90" zoomScaleNormal="90" workbookViewId="0">
      <selection activeCell="D12" sqref="D12"/>
    </sheetView>
  </sheetViews>
  <sheetFormatPr defaultColWidth="11.42578125" defaultRowHeight="14.45"/>
  <cols>
    <col min="3" max="3" width="23.7109375" bestFit="1" customWidth="1"/>
    <col min="4" max="4" width="16.85546875" customWidth="1"/>
    <col min="8" max="8" width="12.5703125" customWidth="1"/>
  </cols>
  <sheetData>
    <row r="2" spans="1:9" ht="87">
      <c r="B2" s="40" t="s">
        <v>1</v>
      </c>
      <c r="C2" s="40" t="s">
        <v>2</v>
      </c>
      <c r="D2" s="40" t="s">
        <v>27</v>
      </c>
      <c r="E2" s="40" t="s">
        <v>4</v>
      </c>
      <c r="F2" s="40" t="s">
        <v>28</v>
      </c>
      <c r="G2" s="40" t="s">
        <v>29</v>
      </c>
      <c r="H2" s="40" t="s">
        <v>30</v>
      </c>
      <c r="I2" s="40" t="s">
        <v>31</v>
      </c>
    </row>
    <row r="3" spans="1:9">
      <c r="B3" s="41">
        <v>1</v>
      </c>
      <c r="C3" s="41" t="s">
        <v>9</v>
      </c>
      <c r="D3" s="42">
        <v>1.5609999999999999</v>
      </c>
      <c r="E3" s="42">
        <v>1172</v>
      </c>
      <c r="F3" s="42">
        <v>61.503745588601866</v>
      </c>
      <c r="G3" s="42">
        <v>1874</v>
      </c>
      <c r="H3" s="42">
        <v>37.473272798067299</v>
      </c>
      <c r="I3" s="42">
        <v>49.488509193334579</v>
      </c>
    </row>
    <row r="4" spans="1:9">
      <c r="B4" s="41">
        <v>2</v>
      </c>
      <c r="C4" s="41" t="s">
        <v>10</v>
      </c>
      <c r="D4" s="42">
        <v>7.1669999999999998</v>
      </c>
      <c r="E4" s="42">
        <v>162</v>
      </c>
      <c r="F4" s="42">
        <v>8.5013709772640809</v>
      </c>
      <c r="G4" s="42">
        <v>1332</v>
      </c>
      <c r="H4" s="42">
        <v>26.635218445584652</v>
      </c>
      <c r="I4" s="42">
        <v>17.568294711424365</v>
      </c>
    </row>
    <row r="5" spans="1:9">
      <c r="B5" s="41">
        <v>3</v>
      </c>
      <c r="C5" s="41" t="s">
        <v>11</v>
      </c>
      <c r="D5" s="42">
        <v>4.9400000000000004</v>
      </c>
      <c r="E5" s="42">
        <v>223.8</v>
      </c>
      <c r="F5" s="42">
        <v>11.744486572294452</v>
      </c>
      <c r="G5" s="42">
        <v>1133.06</v>
      </c>
      <c r="H5" s="42">
        <v>22.657132591557168</v>
      </c>
      <c r="I5" s="42">
        <v>17.20080958192581</v>
      </c>
    </row>
    <row r="6" spans="1:9">
      <c r="B6" s="41">
        <v>4</v>
      </c>
      <c r="C6" s="41" t="s">
        <v>12</v>
      </c>
      <c r="D6" s="42">
        <v>0.54600000000000004</v>
      </c>
      <c r="E6" s="42">
        <v>153.6</v>
      </c>
      <c r="F6" s="42">
        <v>8.0605591488133506</v>
      </c>
      <c r="G6" s="42">
        <v>85.102000000000004</v>
      </c>
      <c r="H6" s="42">
        <v>1.7017345046217307</v>
      </c>
      <c r="I6" s="42">
        <v>4.8811468267175409</v>
      </c>
    </row>
    <row r="7" spans="1:9">
      <c r="B7" s="41">
        <v>5</v>
      </c>
      <c r="C7" s="41" t="s">
        <v>15</v>
      </c>
      <c r="D7" s="42">
        <v>2.1230000000000002</v>
      </c>
      <c r="E7" s="42">
        <v>61.4</v>
      </c>
      <c r="F7" s="42">
        <v>3.2221245555803364</v>
      </c>
      <c r="G7" s="42">
        <v>141.5016</v>
      </c>
      <c r="H7" s="42">
        <v>2.8295240438436497</v>
      </c>
      <c r="I7" s="42">
        <v>3.0258242997119931</v>
      </c>
    </row>
    <row r="8" spans="1:9" ht="15">
      <c r="B8" s="43">
        <v>6</v>
      </c>
      <c r="C8" s="43" t="s">
        <v>32</v>
      </c>
      <c r="D8" s="44" t="s">
        <v>33</v>
      </c>
      <c r="E8" s="44" t="s">
        <v>33</v>
      </c>
      <c r="F8" s="44" t="s">
        <v>33</v>
      </c>
      <c r="G8" s="44" t="s">
        <v>33</v>
      </c>
      <c r="H8" s="44" t="s">
        <v>33</v>
      </c>
      <c r="I8" s="44" t="s">
        <v>33</v>
      </c>
    </row>
    <row r="9" spans="1:9" ht="15">
      <c r="B9" s="43">
        <v>7</v>
      </c>
      <c r="C9" s="43" t="s">
        <v>34</v>
      </c>
      <c r="D9" s="44" t="s">
        <v>33</v>
      </c>
      <c r="E9" s="44" t="s">
        <v>33</v>
      </c>
      <c r="F9" s="44" t="s">
        <v>33</v>
      </c>
      <c r="G9" s="44" t="s">
        <v>33</v>
      </c>
      <c r="H9" s="44" t="s">
        <v>33</v>
      </c>
      <c r="I9" s="44" t="s">
        <v>33</v>
      </c>
    </row>
    <row r="10" spans="1:9">
      <c r="B10" s="45"/>
      <c r="C10" s="46" t="s">
        <v>16</v>
      </c>
      <c r="D10" s="47">
        <f>SUM(D3:D7)</f>
        <v>16.337</v>
      </c>
      <c r="E10" s="47">
        <f>SUM(E3:E7)</f>
        <v>1772.8</v>
      </c>
      <c r="F10" s="47">
        <f>SUM(F3:F7)</f>
        <v>93.032286842554086</v>
      </c>
      <c r="G10" s="47">
        <f>SUM(G3:G7)</f>
        <v>4565.663599999999</v>
      </c>
      <c r="H10" s="47">
        <f>SUM(H3:H7)</f>
        <v>91.2968823836745</v>
      </c>
      <c r="I10" s="47">
        <f>SUM(I3:I7)</f>
        <v>92.164584613114286</v>
      </c>
    </row>
    <row r="11" spans="1:9">
      <c r="A11" s="35"/>
      <c r="B11" s="4" t="s">
        <v>17</v>
      </c>
    </row>
    <row r="12" spans="1:9">
      <c r="A12" s="39"/>
      <c r="B12" s="3" t="s">
        <v>35</v>
      </c>
    </row>
    <row r="16" spans="1:9" ht="15">
      <c r="B16" s="56" t="s">
        <v>19</v>
      </c>
      <c r="C16" s="56"/>
      <c r="D16" s="56"/>
      <c r="E16" s="56"/>
    </row>
    <row r="17" spans="2:35" ht="27">
      <c r="B17" s="5" t="s">
        <v>1</v>
      </c>
      <c r="C17" s="5" t="s">
        <v>20</v>
      </c>
      <c r="D17" s="5" t="s">
        <v>21</v>
      </c>
      <c r="E17" s="5" t="s">
        <v>22</v>
      </c>
    </row>
    <row r="18" spans="2:35" ht="47.25" customHeight="1">
      <c r="B18" s="36">
        <v>8</v>
      </c>
      <c r="C18" s="37" t="s">
        <v>36</v>
      </c>
      <c r="D18" s="57" t="s">
        <v>24</v>
      </c>
      <c r="E18" s="57">
        <v>293</v>
      </c>
    </row>
    <row r="19" spans="2:35" ht="35.25" customHeight="1">
      <c r="B19" s="36">
        <v>9</v>
      </c>
      <c r="C19" s="37" t="s">
        <v>37</v>
      </c>
      <c r="D19" s="58"/>
      <c r="E19" s="58"/>
    </row>
    <row r="20" spans="2:35" ht="15">
      <c r="B20" s="36">
        <v>10</v>
      </c>
      <c r="C20" s="33" t="s">
        <v>26</v>
      </c>
      <c r="D20" s="38">
        <v>4347</v>
      </c>
      <c r="E20" s="38">
        <v>375</v>
      </c>
    </row>
    <row r="21" spans="2:35" ht="15">
      <c r="B21" s="36">
        <v>11</v>
      </c>
      <c r="C21" s="33" t="s">
        <v>38</v>
      </c>
      <c r="D21" s="59">
        <v>2530</v>
      </c>
      <c r="E21" s="59">
        <v>161</v>
      </c>
      <c r="AI21" t="s">
        <v>39</v>
      </c>
    </row>
    <row r="22" spans="2:35" ht="15">
      <c r="B22" s="36">
        <v>12</v>
      </c>
      <c r="C22" s="33" t="s">
        <v>40</v>
      </c>
      <c r="D22" s="59"/>
      <c r="E22" s="59"/>
    </row>
    <row r="23" spans="2:35" ht="15">
      <c r="B23" s="6">
        <v>13</v>
      </c>
      <c r="C23" s="7" t="s">
        <v>41</v>
      </c>
      <c r="D23" s="7">
        <v>180</v>
      </c>
      <c r="E23" s="7" t="s">
        <v>42</v>
      </c>
    </row>
    <row r="24" spans="2:35" ht="30.75">
      <c r="B24" s="6">
        <v>14</v>
      </c>
      <c r="C24" s="7" t="s">
        <v>43</v>
      </c>
      <c r="D24" s="7" t="s">
        <v>33</v>
      </c>
      <c r="E24" s="7" t="s">
        <v>33</v>
      </c>
    </row>
    <row r="25" spans="2:35">
      <c r="B25" t="s">
        <v>44</v>
      </c>
    </row>
    <row r="26" spans="2:35">
      <c r="B26" t="s">
        <v>45</v>
      </c>
    </row>
    <row r="28" spans="2:35" ht="15"/>
    <row r="29" spans="2:35" ht="15"/>
  </sheetData>
  <mergeCells count="5">
    <mergeCell ref="B16:E16"/>
    <mergeCell ref="D18:D19"/>
    <mergeCell ref="E18:E19"/>
    <mergeCell ref="D21:D22"/>
    <mergeCell ref="E21:E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504DB-1D84-407E-ABDE-EEA1344CB711}">
  <dimension ref="A1:C42"/>
  <sheetViews>
    <sheetView workbookViewId="0">
      <selection activeCell="A27" sqref="A27"/>
    </sheetView>
  </sheetViews>
  <sheetFormatPr defaultColWidth="11.42578125" defaultRowHeight="14.45"/>
  <cols>
    <col min="1" max="1" width="21.42578125" customWidth="1"/>
    <col min="2" max="2" width="18.85546875" customWidth="1"/>
    <col min="3" max="3" width="32.28515625" customWidth="1"/>
  </cols>
  <sheetData>
    <row r="1" spans="1:3" ht="45.75">
      <c r="A1" s="48" t="s">
        <v>46</v>
      </c>
      <c r="B1" s="49" t="s">
        <v>47</v>
      </c>
      <c r="C1" s="53" t="s">
        <v>48</v>
      </c>
    </row>
    <row r="2" spans="1:3" ht="15">
      <c r="A2" s="61" t="s">
        <v>49</v>
      </c>
      <c r="B2" s="60" t="s">
        <v>50</v>
      </c>
      <c r="C2" s="50" t="s">
        <v>51</v>
      </c>
    </row>
    <row r="3" spans="1:3" ht="15">
      <c r="A3" s="61"/>
      <c r="B3" s="60"/>
      <c r="C3" s="50" t="s">
        <v>52</v>
      </c>
    </row>
    <row r="4" spans="1:3" ht="15">
      <c r="A4" s="61"/>
      <c r="B4" s="60"/>
      <c r="C4" s="50" t="s">
        <v>53</v>
      </c>
    </row>
    <row r="5" spans="1:3" ht="15">
      <c r="A5" s="61"/>
      <c r="B5" s="60"/>
      <c r="C5" s="50" t="s">
        <v>54</v>
      </c>
    </row>
    <row r="6" spans="1:3" ht="15">
      <c r="A6" s="61"/>
      <c r="B6" s="60"/>
      <c r="C6" s="51" t="s">
        <v>55</v>
      </c>
    </row>
    <row r="7" spans="1:3" ht="15">
      <c r="A7" s="61"/>
      <c r="B7" s="60"/>
      <c r="C7" s="51" t="s">
        <v>56</v>
      </c>
    </row>
    <row r="8" spans="1:3" ht="15">
      <c r="A8" s="61"/>
      <c r="B8" s="60"/>
      <c r="C8" s="51" t="s">
        <v>57</v>
      </c>
    </row>
    <row r="9" spans="1:3" ht="15">
      <c r="A9" s="61"/>
      <c r="B9" s="60"/>
      <c r="C9" s="51" t="s">
        <v>58</v>
      </c>
    </row>
    <row r="10" spans="1:3" ht="15">
      <c r="A10" s="61"/>
      <c r="B10" s="60"/>
      <c r="C10" s="51" t="s">
        <v>59</v>
      </c>
    </row>
    <row r="11" spans="1:3" ht="15">
      <c r="A11" s="61"/>
      <c r="B11" s="60"/>
      <c r="C11" s="51" t="s">
        <v>60</v>
      </c>
    </row>
    <row r="12" spans="1:3" ht="15">
      <c r="A12" s="61" t="s">
        <v>61</v>
      </c>
      <c r="B12" s="60" t="s">
        <v>62</v>
      </c>
      <c r="C12" s="50" t="s">
        <v>52</v>
      </c>
    </row>
    <row r="13" spans="1:3" ht="15">
      <c r="A13" s="61"/>
      <c r="B13" s="60"/>
      <c r="C13" s="50" t="s">
        <v>63</v>
      </c>
    </row>
    <row r="14" spans="1:3" ht="15">
      <c r="A14" s="61"/>
      <c r="B14" s="60"/>
      <c r="C14" s="50" t="s">
        <v>56</v>
      </c>
    </row>
    <row r="15" spans="1:3" ht="15">
      <c r="A15" s="61"/>
      <c r="B15" s="60"/>
      <c r="C15" s="50" t="s">
        <v>64</v>
      </c>
    </row>
    <row r="16" spans="1:3" ht="15">
      <c r="A16" s="61"/>
      <c r="B16" s="60"/>
      <c r="C16" s="50" t="s">
        <v>58</v>
      </c>
    </row>
    <row r="17" spans="1:3" ht="15">
      <c r="A17" s="61"/>
      <c r="B17" s="60"/>
      <c r="C17" s="50" t="s">
        <v>65</v>
      </c>
    </row>
    <row r="18" spans="1:3" ht="15">
      <c r="A18" s="61"/>
      <c r="B18" s="60"/>
      <c r="C18" s="50" t="s">
        <v>66</v>
      </c>
    </row>
    <row r="19" spans="1:3" ht="15">
      <c r="A19" s="61" t="s">
        <v>67</v>
      </c>
      <c r="B19" s="60" t="s">
        <v>68</v>
      </c>
      <c r="C19" s="50" t="s">
        <v>52</v>
      </c>
    </row>
    <row r="20" spans="1:3" ht="15">
      <c r="A20" s="61"/>
      <c r="B20" s="60"/>
      <c r="C20" s="50" t="s">
        <v>54</v>
      </c>
    </row>
    <row r="21" spans="1:3" ht="15">
      <c r="A21" s="61"/>
      <c r="B21" s="60"/>
      <c r="C21" s="50" t="s">
        <v>63</v>
      </c>
    </row>
    <row r="22" spans="1:3" ht="15">
      <c r="A22" s="61"/>
      <c r="B22" s="60"/>
      <c r="C22" s="50" t="s">
        <v>56</v>
      </c>
    </row>
    <row r="23" spans="1:3" ht="15">
      <c r="A23" s="61"/>
      <c r="B23" s="60"/>
      <c r="C23" s="50" t="s">
        <v>57</v>
      </c>
    </row>
    <row r="24" spans="1:3" ht="15">
      <c r="A24" s="61"/>
      <c r="B24" s="60"/>
      <c r="C24" s="50" t="s">
        <v>58</v>
      </c>
    </row>
    <row r="25" spans="1:3" ht="15">
      <c r="A25" s="61"/>
      <c r="B25" s="60"/>
      <c r="C25" s="50" t="s">
        <v>59</v>
      </c>
    </row>
    <row r="26" spans="1:3" ht="15">
      <c r="A26" s="61"/>
      <c r="B26" s="60"/>
      <c r="C26" s="50" t="s">
        <v>60</v>
      </c>
    </row>
    <row r="27" spans="1:3" ht="15"/>
    <row r="28" spans="1:3" ht="15"/>
    <row r="29" spans="1:3" ht="15"/>
    <row r="30" spans="1:3" ht="15"/>
    <row r="31" spans="1:3" ht="15"/>
    <row r="42" ht="15"/>
  </sheetData>
  <mergeCells count="6">
    <mergeCell ref="B12:B18"/>
    <mergeCell ref="A12:A18"/>
    <mergeCell ref="B19:B26"/>
    <mergeCell ref="A19:A26"/>
    <mergeCell ref="B2:B11"/>
    <mergeCell ref="A2:A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CD808-E09D-40D4-B95D-CFB86095F9AA}">
  <dimension ref="A1:AN155"/>
  <sheetViews>
    <sheetView topLeftCell="S1" workbookViewId="0">
      <selection activeCell="A88" sqref="A88"/>
    </sheetView>
  </sheetViews>
  <sheetFormatPr defaultColWidth="9.140625" defaultRowHeight="15"/>
  <cols>
    <col min="1" max="1" width="9.140625" style="18"/>
    <col min="2" max="2" width="14.7109375" style="18" customWidth="1"/>
    <col min="3" max="3" width="22" customWidth="1"/>
    <col min="4" max="4" width="19.140625" customWidth="1"/>
    <col min="5" max="5" width="19" customWidth="1"/>
    <col min="6" max="6" width="16.140625" customWidth="1"/>
    <col min="7" max="7" width="48.42578125" style="19" customWidth="1"/>
    <col min="8" max="8" width="34.28515625" style="20" customWidth="1"/>
  </cols>
  <sheetData>
    <row r="1" spans="1:40" ht="30.75">
      <c r="A1" s="8" t="s">
        <v>69</v>
      </c>
      <c r="B1" s="8" t="s">
        <v>70</v>
      </c>
      <c r="C1" s="9" t="s">
        <v>71</v>
      </c>
      <c r="D1" s="8" t="s">
        <v>72</v>
      </c>
      <c r="E1" s="8" t="s">
        <v>73</v>
      </c>
      <c r="F1" s="8" t="s">
        <v>74</v>
      </c>
      <c r="G1" s="10" t="s">
        <v>75</v>
      </c>
      <c r="H1" s="11" t="s">
        <v>76</v>
      </c>
    </row>
    <row r="2" spans="1:40" ht="15.75" customHeight="1">
      <c r="A2" s="21">
        <v>1</v>
      </c>
      <c r="B2" s="21" t="s">
        <v>51</v>
      </c>
      <c r="C2" s="12" t="s">
        <v>77</v>
      </c>
      <c r="D2" s="13"/>
      <c r="E2" s="13" t="s">
        <v>78</v>
      </c>
      <c r="F2" s="14" t="s">
        <v>78</v>
      </c>
      <c r="G2" s="15" t="s">
        <v>79</v>
      </c>
      <c r="H2" s="54" t="s">
        <v>80</v>
      </c>
    </row>
    <row r="3" spans="1:40" ht="15.75" customHeight="1">
      <c r="A3" s="21">
        <v>1</v>
      </c>
      <c r="B3" s="21" t="s">
        <v>51</v>
      </c>
      <c r="C3" s="12" t="s">
        <v>81</v>
      </c>
      <c r="D3" s="13" t="s">
        <v>78</v>
      </c>
      <c r="E3" s="13"/>
      <c r="F3" s="14" t="s">
        <v>78</v>
      </c>
      <c r="G3" s="15" t="s">
        <v>82</v>
      </c>
      <c r="H3" s="16"/>
    </row>
    <row r="4" spans="1:40">
      <c r="A4" s="21">
        <v>1</v>
      </c>
      <c r="B4" s="21" t="s">
        <v>51</v>
      </c>
      <c r="C4" s="12" t="s">
        <v>83</v>
      </c>
      <c r="D4" s="13" t="s">
        <v>78</v>
      </c>
      <c r="E4" s="13"/>
      <c r="F4" s="14" t="s">
        <v>78</v>
      </c>
      <c r="G4" s="15" t="s">
        <v>82</v>
      </c>
      <c r="H4" s="16"/>
    </row>
    <row r="5" spans="1:40">
      <c r="A5" s="21">
        <v>1</v>
      </c>
      <c r="B5" s="21" t="s">
        <v>51</v>
      </c>
      <c r="C5" s="12" t="s">
        <v>84</v>
      </c>
      <c r="D5" s="13" t="s">
        <v>78</v>
      </c>
      <c r="E5" s="13"/>
      <c r="F5" s="14" t="s">
        <v>78</v>
      </c>
      <c r="G5" s="15" t="s">
        <v>82</v>
      </c>
      <c r="H5" s="16"/>
    </row>
    <row r="6" spans="1:40">
      <c r="A6" s="21">
        <v>1</v>
      </c>
      <c r="B6" s="21" t="s">
        <v>51</v>
      </c>
      <c r="C6" s="12" t="s">
        <v>85</v>
      </c>
      <c r="D6" s="13"/>
      <c r="E6" s="13" t="s">
        <v>78</v>
      </c>
      <c r="F6" s="14" t="s">
        <v>78</v>
      </c>
      <c r="G6" s="15" t="s">
        <v>79</v>
      </c>
      <c r="H6" s="54" t="s">
        <v>80</v>
      </c>
    </row>
    <row r="7" spans="1:40">
      <c r="A7" s="21">
        <v>1</v>
      </c>
      <c r="B7" s="21" t="s">
        <v>51</v>
      </c>
      <c r="C7" s="12" t="s">
        <v>86</v>
      </c>
      <c r="D7" s="13" t="s">
        <v>78</v>
      </c>
      <c r="E7" s="13"/>
      <c r="F7" s="14" t="s">
        <v>78</v>
      </c>
      <c r="G7" s="15" t="s">
        <v>82</v>
      </c>
      <c r="H7" s="16"/>
    </row>
    <row r="8" spans="1:40">
      <c r="A8" s="21">
        <v>1</v>
      </c>
      <c r="B8" s="21" t="s">
        <v>51</v>
      </c>
      <c r="C8" s="17" t="s">
        <v>87</v>
      </c>
      <c r="D8" s="13" t="s">
        <v>78</v>
      </c>
      <c r="E8" s="13"/>
      <c r="F8" s="14" t="s">
        <v>78</v>
      </c>
      <c r="G8" s="15" t="s">
        <v>82</v>
      </c>
      <c r="H8" s="16"/>
    </row>
    <row r="9" spans="1:40">
      <c r="A9" s="21">
        <v>1</v>
      </c>
      <c r="B9" s="21" t="s">
        <v>51</v>
      </c>
      <c r="C9" s="12" t="s">
        <v>88</v>
      </c>
      <c r="D9" s="13" t="s">
        <v>78</v>
      </c>
      <c r="E9" s="13"/>
      <c r="F9" s="14" t="s">
        <v>78</v>
      </c>
      <c r="G9" s="15" t="s">
        <v>89</v>
      </c>
      <c r="H9" s="16"/>
    </row>
    <row r="10" spans="1:40">
      <c r="A10" s="21">
        <v>1</v>
      </c>
      <c r="B10" s="21" t="s">
        <v>51</v>
      </c>
      <c r="C10" s="12" t="s">
        <v>90</v>
      </c>
      <c r="D10" s="13" t="s">
        <v>78</v>
      </c>
      <c r="E10" s="13"/>
      <c r="F10" s="14" t="s">
        <v>78</v>
      </c>
      <c r="G10" s="15" t="s">
        <v>89</v>
      </c>
      <c r="H10" s="16"/>
      <c r="AN10" t="s">
        <v>39</v>
      </c>
    </row>
    <row r="11" spans="1:40">
      <c r="A11" s="21">
        <v>1</v>
      </c>
      <c r="B11" s="21" t="s">
        <v>51</v>
      </c>
      <c r="C11" s="17" t="s">
        <v>91</v>
      </c>
      <c r="D11" s="13" t="s">
        <v>78</v>
      </c>
      <c r="E11" s="13"/>
      <c r="F11" s="14" t="s">
        <v>78</v>
      </c>
      <c r="G11" s="15" t="s">
        <v>92</v>
      </c>
      <c r="H11" s="16"/>
    </row>
    <row r="12" spans="1:40">
      <c r="A12" s="21">
        <v>1</v>
      </c>
      <c r="B12" s="21" t="s">
        <v>51</v>
      </c>
      <c r="C12" s="17" t="s">
        <v>93</v>
      </c>
      <c r="D12" s="13" t="s">
        <v>78</v>
      </c>
      <c r="E12" s="13"/>
      <c r="F12" s="14" t="s">
        <v>78</v>
      </c>
      <c r="G12" s="15" t="s">
        <v>92</v>
      </c>
      <c r="H12" s="16"/>
    </row>
    <row r="13" spans="1:40">
      <c r="A13" s="21">
        <v>1</v>
      </c>
      <c r="B13" s="21" t="s">
        <v>51</v>
      </c>
      <c r="C13" s="12" t="s">
        <v>94</v>
      </c>
      <c r="D13" s="13"/>
      <c r="E13" s="13" t="s">
        <v>78</v>
      </c>
      <c r="F13" s="14" t="s">
        <v>78</v>
      </c>
      <c r="G13" s="15" t="s">
        <v>95</v>
      </c>
      <c r="H13" s="16" t="s">
        <v>96</v>
      </c>
    </row>
    <row r="14" spans="1:40">
      <c r="A14" s="21">
        <v>1</v>
      </c>
      <c r="B14" s="21" t="s">
        <v>51</v>
      </c>
      <c r="C14" s="12" t="s">
        <v>97</v>
      </c>
      <c r="D14" s="13" t="s">
        <v>78</v>
      </c>
      <c r="E14" s="13"/>
      <c r="F14" s="14" t="s">
        <v>78</v>
      </c>
      <c r="G14" s="15" t="s">
        <v>98</v>
      </c>
      <c r="H14" s="16"/>
    </row>
    <row r="15" spans="1:40">
      <c r="A15" s="21">
        <v>1</v>
      </c>
      <c r="B15" s="21" t="s">
        <v>51</v>
      </c>
      <c r="C15" s="12" t="s">
        <v>43</v>
      </c>
      <c r="D15" s="13"/>
      <c r="E15" s="13" t="s">
        <v>78</v>
      </c>
      <c r="F15" s="14" t="s">
        <v>78</v>
      </c>
      <c r="G15" s="15" t="s">
        <v>79</v>
      </c>
      <c r="H15" s="16"/>
    </row>
    <row r="16" spans="1:40" ht="15" customHeight="1">
      <c r="A16" s="22">
        <v>3</v>
      </c>
      <c r="B16" s="22" t="s">
        <v>52</v>
      </c>
      <c r="C16" s="12" t="s">
        <v>77</v>
      </c>
      <c r="D16" s="13"/>
      <c r="E16" s="13" t="s">
        <v>78</v>
      </c>
      <c r="F16" s="14" t="s">
        <v>78</v>
      </c>
      <c r="G16" s="15" t="s">
        <v>79</v>
      </c>
      <c r="H16" s="54" t="s">
        <v>80</v>
      </c>
    </row>
    <row r="17" spans="1:8" ht="15" customHeight="1">
      <c r="A17" s="22">
        <v>3</v>
      </c>
      <c r="B17" s="22" t="s">
        <v>52</v>
      </c>
      <c r="C17" s="12" t="s">
        <v>81</v>
      </c>
      <c r="D17" s="13" t="s">
        <v>78</v>
      </c>
      <c r="E17" s="13"/>
      <c r="F17" s="14" t="s">
        <v>78</v>
      </c>
      <c r="G17" s="15" t="s">
        <v>82</v>
      </c>
      <c r="H17" s="16"/>
    </row>
    <row r="18" spans="1:8">
      <c r="A18" s="22">
        <v>3</v>
      </c>
      <c r="B18" s="22" t="s">
        <v>52</v>
      </c>
      <c r="C18" s="12" t="s">
        <v>83</v>
      </c>
      <c r="D18" s="13" t="s">
        <v>78</v>
      </c>
      <c r="E18" s="13"/>
      <c r="F18" s="14" t="s">
        <v>78</v>
      </c>
      <c r="G18" s="15" t="s">
        <v>82</v>
      </c>
      <c r="H18" s="16"/>
    </row>
    <row r="19" spans="1:8">
      <c r="A19" s="22">
        <v>3</v>
      </c>
      <c r="B19" s="22" t="s">
        <v>52</v>
      </c>
      <c r="C19" s="12" t="s">
        <v>84</v>
      </c>
      <c r="D19" s="13" t="s">
        <v>78</v>
      </c>
      <c r="E19" s="13"/>
      <c r="F19" s="14" t="s">
        <v>78</v>
      </c>
      <c r="G19" s="15" t="s">
        <v>82</v>
      </c>
      <c r="H19" s="16"/>
    </row>
    <row r="20" spans="1:8">
      <c r="A20" s="22">
        <v>3</v>
      </c>
      <c r="B20" s="22" t="s">
        <v>52</v>
      </c>
      <c r="C20" s="12" t="s">
        <v>85</v>
      </c>
      <c r="D20" s="13"/>
      <c r="E20" s="13" t="s">
        <v>78</v>
      </c>
      <c r="F20" s="14" t="s">
        <v>78</v>
      </c>
      <c r="G20" s="15" t="s">
        <v>79</v>
      </c>
      <c r="H20" s="54" t="s">
        <v>80</v>
      </c>
    </row>
    <row r="21" spans="1:8">
      <c r="A21" s="22">
        <v>3</v>
      </c>
      <c r="B21" s="22" t="s">
        <v>52</v>
      </c>
      <c r="C21" s="12" t="s">
        <v>86</v>
      </c>
      <c r="D21" s="13" t="s">
        <v>78</v>
      </c>
      <c r="E21" s="13"/>
      <c r="F21" s="14" t="s">
        <v>78</v>
      </c>
      <c r="G21" s="15" t="s">
        <v>82</v>
      </c>
      <c r="H21" s="16"/>
    </row>
    <row r="22" spans="1:8">
      <c r="A22" s="22">
        <v>3</v>
      </c>
      <c r="B22" s="22" t="s">
        <v>52</v>
      </c>
      <c r="C22" s="17" t="s">
        <v>87</v>
      </c>
      <c r="D22" s="13" t="s">
        <v>78</v>
      </c>
      <c r="E22" s="13"/>
      <c r="F22" s="14" t="s">
        <v>78</v>
      </c>
      <c r="G22" s="15" t="s">
        <v>82</v>
      </c>
      <c r="H22" s="16"/>
    </row>
    <row r="23" spans="1:8">
      <c r="A23" s="22">
        <v>3</v>
      </c>
      <c r="B23" s="22" t="s">
        <v>52</v>
      </c>
      <c r="C23" s="12" t="s">
        <v>88</v>
      </c>
      <c r="D23" s="13" t="s">
        <v>78</v>
      </c>
      <c r="E23" s="13"/>
      <c r="F23" s="14" t="s">
        <v>78</v>
      </c>
      <c r="G23" s="15" t="s">
        <v>89</v>
      </c>
      <c r="H23" s="16"/>
    </row>
    <row r="24" spans="1:8">
      <c r="A24" s="22">
        <v>3</v>
      </c>
      <c r="B24" s="22" t="s">
        <v>52</v>
      </c>
      <c r="C24" s="12" t="s">
        <v>90</v>
      </c>
      <c r="D24" s="13" t="s">
        <v>78</v>
      </c>
      <c r="E24" s="13"/>
      <c r="F24" s="14" t="s">
        <v>78</v>
      </c>
      <c r="G24" s="15" t="s">
        <v>89</v>
      </c>
      <c r="H24" s="16"/>
    </row>
    <row r="25" spans="1:8">
      <c r="A25" s="22">
        <v>3</v>
      </c>
      <c r="B25" s="22" t="s">
        <v>52</v>
      </c>
      <c r="C25" s="17" t="s">
        <v>91</v>
      </c>
      <c r="D25" s="13" t="s">
        <v>78</v>
      </c>
      <c r="E25" s="13"/>
      <c r="F25" s="14" t="s">
        <v>78</v>
      </c>
      <c r="G25" s="15" t="s">
        <v>92</v>
      </c>
      <c r="H25" s="16"/>
    </row>
    <row r="26" spans="1:8">
      <c r="A26" s="22">
        <v>3</v>
      </c>
      <c r="B26" s="22" t="s">
        <v>52</v>
      </c>
      <c r="C26" s="17" t="s">
        <v>93</v>
      </c>
      <c r="D26" s="13" t="s">
        <v>78</v>
      </c>
      <c r="E26" s="13"/>
      <c r="F26" s="14" t="s">
        <v>78</v>
      </c>
      <c r="G26" s="15" t="s">
        <v>92</v>
      </c>
      <c r="H26" s="16"/>
    </row>
    <row r="27" spans="1:8">
      <c r="A27" s="22">
        <v>3</v>
      </c>
      <c r="B27" s="22" t="s">
        <v>52</v>
      </c>
      <c r="C27" s="12" t="s">
        <v>94</v>
      </c>
      <c r="D27" s="13"/>
      <c r="E27" s="13" t="s">
        <v>78</v>
      </c>
      <c r="F27" s="14" t="s">
        <v>78</v>
      </c>
      <c r="G27" s="15" t="s">
        <v>95</v>
      </c>
      <c r="H27" s="16" t="s">
        <v>96</v>
      </c>
    </row>
    <row r="28" spans="1:8">
      <c r="A28" s="22">
        <v>3</v>
      </c>
      <c r="B28" s="22" t="s">
        <v>52</v>
      </c>
      <c r="C28" s="12" t="s">
        <v>97</v>
      </c>
      <c r="D28" s="13" t="s">
        <v>78</v>
      </c>
      <c r="E28" s="13"/>
      <c r="F28" s="14" t="s">
        <v>78</v>
      </c>
      <c r="G28" s="15" t="s">
        <v>98</v>
      </c>
      <c r="H28" s="16"/>
    </row>
    <row r="29" spans="1:8">
      <c r="A29" s="22">
        <v>3</v>
      </c>
      <c r="B29" s="22" t="s">
        <v>52</v>
      </c>
      <c r="C29" s="12" t="s">
        <v>43</v>
      </c>
      <c r="D29" s="13"/>
      <c r="E29" s="13" t="s">
        <v>78</v>
      </c>
      <c r="F29" s="14" t="s">
        <v>78</v>
      </c>
      <c r="G29" s="15" t="s">
        <v>79</v>
      </c>
      <c r="H29" s="16"/>
    </row>
    <row r="30" spans="1:8" ht="15" customHeight="1">
      <c r="A30" s="23">
        <v>4</v>
      </c>
      <c r="B30" s="23" t="s">
        <v>99</v>
      </c>
      <c r="C30" s="12" t="s">
        <v>77</v>
      </c>
      <c r="D30" s="13"/>
      <c r="E30" s="13" t="s">
        <v>78</v>
      </c>
      <c r="F30" s="14" t="s">
        <v>78</v>
      </c>
      <c r="G30" s="15" t="s">
        <v>79</v>
      </c>
      <c r="H30" s="54" t="s">
        <v>80</v>
      </c>
    </row>
    <row r="31" spans="1:8" ht="15" customHeight="1">
      <c r="A31" s="23">
        <v>4</v>
      </c>
      <c r="B31" s="23" t="s">
        <v>99</v>
      </c>
      <c r="C31" s="12" t="s">
        <v>81</v>
      </c>
      <c r="D31" s="13" t="s">
        <v>78</v>
      </c>
      <c r="E31" s="13"/>
      <c r="F31" s="14" t="s">
        <v>78</v>
      </c>
      <c r="G31" s="15" t="s">
        <v>82</v>
      </c>
      <c r="H31" s="16"/>
    </row>
    <row r="32" spans="1:8">
      <c r="A32" s="23">
        <v>4</v>
      </c>
      <c r="B32" s="23" t="s">
        <v>99</v>
      </c>
      <c r="C32" s="12" t="s">
        <v>83</v>
      </c>
      <c r="D32" s="13" t="s">
        <v>78</v>
      </c>
      <c r="E32" s="13"/>
      <c r="F32" s="14" t="s">
        <v>78</v>
      </c>
      <c r="G32" s="15" t="s">
        <v>82</v>
      </c>
      <c r="H32" s="16"/>
    </row>
    <row r="33" spans="1:8">
      <c r="A33" s="23">
        <v>4</v>
      </c>
      <c r="B33" s="23" t="s">
        <v>99</v>
      </c>
      <c r="C33" s="12" t="s">
        <v>84</v>
      </c>
      <c r="D33" s="13" t="s">
        <v>78</v>
      </c>
      <c r="E33" s="13"/>
      <c r="F33" s="14" t="s">
        <v>78</v>
      </c>
      <c r="G33" s="15" t="s">
        <v>82</v>
      </c>
      <c r="H33" s="16"/>
    </row>
    <row r="34" spans="1:8">
      <c r="A34" s="23">
        <v>4</v>
      </c>
      <c r="B34" s="23" t="s">
        <v>99</v>
      </c>
      <c r="C34" s="12" t="s">
        <v>85</v>
      </c>
      <c r="D34" s="13"/>
      <c r="E34" s="13" t="s">
        <v>78</v>
      </c>
      <c r="F34" s="14" t="s">
        <v>78</v>
      </c>
      <c r="G34" s="15" t="s">
        <v>79</v>
      </c>
      <c r="H34" s="54" t="s">
        <v>80</v>
      </c>
    </row>
    <row r="35" spans="1:8">
      <c r="A35" s="23">
        <v>4</v>
      </c>
      <c r="B35" s="23" t="s">
        <v>99</v>
      </c>
      <c r="C35" s="17" t="s">
        <v>87</v>
      </c>
      <c r="D35" s="13" t="s">
        <v>78</v>
      </c>
      <c r="E35" s="13"/>
      <c r="F35" s="14" t="s">
        <v>78</v>
      </c>
      <c r="G35" s="15" t="s">
        <v>82</v>
      </c>
      <c r="H35" s="16"/>
    </row>
    <row r="36" spans="1:8">
      <c r="A36" s="23">
        <v>4</v>
      </c>
      <c r="B36" s="23" t="s">
        <v>99</v>
      </c>
      <c r="C36" s="12" t="s">
        <v>88</v>
      </c>
      <c r="D36" s="13" t="s">
        <v>78</v>
      </c>
      <c r="E36" s="13"/>
      <c r="F36" s="14" t="s">
        <v>78</v>
      </c>
      <c r="G36" s="15" t="s">
        <v>89</v>
      </c>
      <c r="H36" s="16"/>
    </row>
    <row r="37" spans="1:8">
      <c r="A37" s="23">
        <v>4</v>
      </c>
      <c r="B37" s="23" t="s">
        <v>99</v>
      </c>
      <c r="C37" s="12" t="s">
        <v>90</v>
      </c>
      <c r="D37" s="13" t="s">
        <v>78</v>
      </c>
      <c r="E37" s="13"/>
      <c r="F37" s="14" t="s">
        <v>78</v>
      </c>
      <c r="G37" s="15" t="s">
        <v>89</v>
      </c>
      <c r="H37" s="16"/>
    </row>
    <row r="38" spans="1:8">
      <c r="A38" s="23">
        <v>4</v>
      </c>
      <c r="B38" s="23" t="s">
        <v>99</v>
      </c>
      <c r="C38" s="17" t="s">
        <v>91</v>
      </c>
      <c r="D38" s="13" t="s">
        <v>78</v>
      </c>
      <c r="E38" s="13"/>
      <c r="F38" s="14" t="s">
        <v>78</v>
      </c>
      <c r="G38" s="15" t="s">
        <v>92</v>
      </c>
      <c r="H38" s="16"/>
    </row>
    <row r="39" spans="1:8">
      <c r="A39" s="23">
        <v>4</v>
      </c>
      <c r="B39" s="23" t="s">
        <v>99</v>
      </c>
      <c r="C39" s="17" t="s">
        <v>93</v>
      </c>
      <c r="D39" s="13" t="s">
        <v>78</v>
      </c>
      <c r="E39" s="13"/>
      <c r="F39" s="14" t="s">
        <v>78</v>
      </c>
      <c r="G39" s="15" t="s">
        <v>92</v>
      </c>
      <c r="H39" s="16"/>
    </row>
    <row r="40" spans="1:8">
      <c r="A40" s="23">
        <v>4</v>
      </c>
      <c r="B40" s="23" t="s">
        <v>99</v>
      </c>
      <c r="C40" s="12" t="s">
        <v>94</v>
      </c>
      <c r="D40" s="13"/>
      <c r="E40" s="13" t="s">
        <v>78</v>
      </c>
      <c r="F40" s="14" t="s">
        <v>78</v>
      </c>
      <c r="G40" s="15" t="s">
        <v>95</v>
      </c>
      <c r="H40" s="16" t="s">
        <v>96</v>
      </c>
    </row>
    <row r="41" spans="1:8">
      <c r="A41" s="23">
        <v>4</v>
      </c>
      <c r="B41" s="23" t="s">
        <v>99</v>
      </c>
      <c r="C41" s="12" t="s">
        <v>97</v>
      </c>
      <c r="D41" s="13" t="s">
        <v>78</v>
      </c>
      <c r="E41" s="13"/>
      <c r="F41" s="14" t="s">
        <v>78</v>
      </c>
      <c r="G41" s="15" t="s">
        <v>98</v>
      </c>
      <c r="H41" s="16"/>
    </row>
    <row r="42" spans="1:8">
      <c r="A42" s="23">
        <v>4</v>
      </c>
      <c r="B42" s="23" t="s">
        <v>99</v>
      </c>
      <c r="C42" s="12" t="s">
        <v>43</v>
      </c>
      <c r="D42" s="13"/>
      <c r="E42" s="13" t="s">
        <v>78</v>
      </c>
      <c r="F42" s="14" t="s">
        <v>78</v>
      </c>
      <c r="G42" s="15" t="s">
        <v>79</v>
      </c>
      <c r="H42" s="16"/>
    </row>
    <row r="43" spans="1:8" ht="15" customHeight="1">
      <c r="A43" s="23">
        <v>4</v>
      </c>
      <c r="B43" s="23" t="s">
        <v>100</v>
      </c>
      <c r="C43" s="12" t="s">
        <v>77</v>
      </c>
      <c r="D43" s="13"/>
      <c r="E43" s="13" t="s">
        <v>78</v>
      </c>
      <c r="F43" s="14" t="s">
        <v>78</v>
      </c>
      <c r="G43" s="15" t="s">
        <v>79</v>
      </c>
      <c r="H43" s="54" t="s">
        <v>80</v>
      </c>
    </row>
    <row r="44" spans="1:8" ht="15" customHeight="1">
      <c r="A44" s="23">
        <v>4</v>
      </c>
      <c r="B44" s="23" t="s">
        <v>100</v>
      </c>
      <c r="C44" s="12" t="s">
        <v>81</v>
      </c>
      <c r="D44" s="13" t="s">
        <v>78</v>
      </c>
      <c r="E44" s="13"/>
      <c r="F44" s="14" t="s">
        <v>78</v>
      </c>
      <c r="G44" s="15" t="s">
        <v>82</v>
      </c>
      <c r="H44" s="16"/>
    </row>
    <row r="45" spans="1:8">
      <c r="A45" s="23">
        <v>4</v>
      </c>
      <c r="B45" s="23" t="s">
        <v>100</v>
      </c>
      <c r="C45" s="12" t="s">
        <v>83</v>
      </c>
      <c r="D45" s="13" t="s">
        <v>78</v>
      </c>
      <c r="E45" s="13"/>
      <c r="F45" s="14" t="s">
        <v>78</v>
      </c>
      <c r="G45" s="15" t="s">
        <v>82</v>
      </c>
      <c r="H45" s="16"/>
    </row>
    <row r="46" spans="1:8">
      <c r="A46" s="23">
        <v>4</v>
      </c>
      <c r="B46" s="23" t="s">
        <v>100</v>
      </c>
      <c r="C46" s="12" t="s">
        <v>84</v>
      </c>
      <c r="D46" s="13" t="s">
        <v>78</v>
      </c>
      <c r="E46" s="13"/>
      <c r="F46" s="14" t="s">
        <v>78</v>
      </c>
      <c r="G46" s="15" t="s">
        <v>82</v>
      </c>
      <c r="H46" s="16"/>
    </row>
    <row r="47" spans="1:8">
      <c r="A47" s="23">
        <v>4</v>
      </c>
      <c r="B47" s="23" t="s">
        <v>100</v>
      </c>
      <c r="C47" s="12" t="s">
        <v>85</v>
      </c>
      <c r="D47" s="13"/>
      <c r="E47" s="13" t="s">
        <v>78</v>
      </c>
      <c r="F47" s="14" t="s">
        <v>78</v>
      </c>
      <c r="G47" s="15" t="s">
        <v>79</v>
      </c>
      <c r="H47" s="54" t="s">
        <v>80</v>
      </c>
    </row>
    <row r="48" spans="1:8">
      <c r="A48" s="23">
        <v>4</v>
      </c>
      <c r="B48" s="23" t="s">
        <v>100</v>
      </c>
      <c r="C48" s="17" t="s">
        <v>87</v>
      </c>
      <c r="D48" s="13" t="s">
        <v>78</v>
      </c>
      <c r="E48" s="13"/>
      <c r="F48" s="14" t="s">
        <v>78</v>
      </c>
      <c r="G48" s="15" t="s">
        <v>82</v>
      </c>
      <c r="H48" s="16"/>
    </row>
    <row r="49" spans="1:8">
      <c r="A49" s="23">
        <v>4</v>
      </c>
      <c r="B49" s="23" t="s">
        <v>100</v>
      </c>
      <c r="C49" s="12" t="s">
        <v>88</v>
      </c>
      <c r="D49" s="13" t="s">
        <v>78</v>
      </c>
      <c r="E49" s="13"/>
      <c r="F49" s="14" t="s">
        <v>78</v>
      </c>
      <c r="G49" s="15" t="s">
        <v>89</v>
      </c>
      <c r="H49" s="16"/>
    </row>
    <row r="50" spans="1:8">
      <c r="A50" s="23">
        <v>4</v>
      </c>
      <c r="B50" s="23" t="s">
        <v>100</v>
      </c>
      <c r="C50" s="12" t="s">
        <v>90</v>
      </c>
      <c r="D50" s="13" t="s">
        <v>78</v>
      </c>
      <c r="E50" s="13"/>
      <c r="F50" s="14" t="s">
        <v>78</v>
      </c>
      <c r="G50" s="15" t="s">
        <v>89</v>
      </c>
      <c r="H50" s="16"/>
    </row>
    <row r="51" spans="1:8">
      <c r="A51" s="23">
        <v>4</v>
      </c>
      <c r="B51" s="23" t="s">
        <v>100</v>
      </c>
      <c r="C51" s="17" t="s">
        <v>91</v>
      </c>
      <c r="D51" s="13" t="s">
        <v>78</v>
      </c>
      <c r="E51" s="13"/>
      <c r="F51" s="14" t="s">
        <v>78</v>
      </c>
      <c r="G51" s="15" t="s">
        <v>92</v>
      </c>
      <c r="H51" s="16"/>
    </row>
    <row r="52" spans="1:8">
      <c r="A52" s="23">
        <v>4</v>
      </c>
      <c r="B52" s="23" t="s">
        <v>100</v>
      </c>
      <c r="C52" s="17" t="s">
        <v>93</v>
      </c>
      <c r="D52" s="13" t="s">
        <v>78</v>
      </c>
      <c r="E52" s="13"/>
      <c r="F52" s="14" t="s">
        <v>78</v>
      </c>
      <c r="G52" s="15" t="s">
        <v>92</v>
      </c>
      <c r="H52" s="16"/>
    </row>
    <row r="53" spans="1:8">
      <c r="A53" s="23">
        <v>4</v>
      </c>
      <c r="B53" s="23" t="s">
        <v>100</v>
      </c>
      <c r="C53" s="12" t="s">
        <v>94</v>
      </c>
      <c r="D53" s="13"/>
      <c r="E53" s="13" t="s">
        <v>78</v>
      </c>
      <c r="F53" s="14" t="s">
        <v>78</v>
      </c>
      <c r="G53" s="15" t="s">
        <v>95</v>
      </c>
      <c r="H53" s="16" t="s">
        <v>96</v>
      </c>
    </row>
    <row r="54" spans="1:8">
      <c r="A54" s="23">
        <v>4</v>
      </c>
      <c r="B54" s="23" t="s">
        <v>100</v>
      </c>
      <c r="C54" s="12" t="s">
        <v>97</v>
      </c>
      <c r="D54" s="13" t="s">
        <v>78</v>
      </c>
      <c r="E54" s="13"/>
      <c r="F54" s="14" t="s">
        <v>78</v>
      </c>
      <c r="G54" s="15" t="s">
        <v>98</v>
      </c>
      <c r="H54" s="16"/>
    </row>
    <row r="55" spans="1:8">
      <c r="A55" s="23">
        <v>4</v>
      </c>
      <c r="B55" s="23" t="s">
        <v>100</v>
      </c>
      <c r="C55" s="12" t="s">
        <v>43</v>
      </c>
      <c r="D55" s="13"/>
      <c r="E55" s="13" t="s">
        <v>78</v>
      </c>
      <c r="F55" s="14" t="s">
        <v>78</v>
      </c>
      <c r="G55" s="15" t="s">
        <v>79</v>
      </c>
      <c r="H55" s="16"/>
    </row>
    <row r="56" spans="1:8">
      <c r="A56" s="24">
        <v>7</v>
      </c>
      <c r="B56" s="24" t="s">
        <v>101</v>
      </c>
      <c r="C56" s="12" t="s">
        <v>83</v>
      </c>
      <c r="D56" s="13" t="s">
        <v>78</v>
      </c>
      <c r="E56" s="13"/>
      <c r="F56" s="14" t="s">
        <v>78</v>
      </c>
      <c r="G56" s="15" t="s">
        <v>82</v>
      </c>
      <c r="H56" s="16"/>
    </row>
    <row r="57" spans="1:8">
      <c r="A57" s="24">
        <v>7</v>
      </c>
      <c r="B57" s="24" t="s">
        <v>101</v>
      </c>
      <c r="C57" s="12" t="s">
        <v>84</v>
      </c>
      <c r="D57" s="13" t="s">
        <v>78</v>
      </c>
      <c r="E57" s="13"/>
      <c r="F57" s="14" t="s">
        <v>78</v>
      </c>
      <c r="G57" s="15" t="s">
        <v>82</v>
      </c>
      <c r="H57" s="16"/>
    </row>
    <row r="58" spans="1:8">
      <c r="A58" s="24">
        <v>7</v>
      </c>
      <c r="B58" s="24" t="s">
        <v>101</v>
      </c>
      <c r="C58" s="17" t="s">
        <v>87</v>
      </c>
      <c r="D58" s="13" t="s">
        <v>78</v>
      </c>
      <c r="E58" s="13"/>
      <c r="F58" s="14" t="s">
        <v>78</v>
      </c>
      <c r="G58" s="15" t="s">
        <v>82</v>
      </c>
      <c r="H58" s="16"/>
    </row>
    <row r="59" spans="1:8">
      <c r="A59" s="24">
        <v>7</v>
      </c>
      <c r="B59" s="24" t="s">
        <v>101</v>
      </c>
      <c r="C59" s="12" t="s">
        <v>88</v>
      </c>
      <c r="D59" s="13" t="s">
        <v>78</v>
      </c>
      <c r="E59" s="13"/>
      <c r="F59" s="14" t="s">
        <v>78</v>
      </c>
      <c r="G59" s="15" t="s">
        <v>89</v>
      </c>
      <c r="H59" s="16"/>
    </row>
    <row r="60" spans="1:8">
      <c r="A60" s="24">
        <v>7</v>
      </c>
      <c r="B60" s="24" t="s">
        <v>101</v>
      </c>
      <c r="C60" s="12" t="s">
        <v>90</v>
      </c>
      <c r="D60" s="13" t="s">
        <v>78</v>
      </c>
      <c r="E60" s="13"/>
      <c r="F60" s="14" t="s">
        <v>78</v>
      </c>
      <c r="G60" s="15" t="s">
        <v>89</v>
      </c>
      <c r="H60" s="16"/>
    </row>
    <row r="61" spans="1:8">
      <c r="A61" s="24">
        <v>7</v>
      </c>
      <c r="B61" s="24" t="s">
        <v>101</v>
      </c>
      <c r="C61" s="17" t="s">
        <v>91</v>
      </c>
      <c r="D61" s="13" t="s">
        <v>78</v>
      </c>
      <c r="E61" s="13"/>
      <c r="F61" s="14" t="s">
        <v>78</v>
      </c>
      <c r="G61" s="15" t="s">
        <v>92</v>
      </c>
      <c r="H61" s="16"/>
    </row>
    <row r="62" spans="1:8">
      <c r="A62" s="24">
        <v>7</v>
      </c>
      <c r="B62" s="24" t="s">
        <v>101</v>
      </c>
      <c r="C62" s="17" t="s">
        <v>93</v>
      </c>
      <c r="D62" s="13" t="s">
        <v>78</v>
      </c>
      <c r="E62" s="13"/>
      <c r="F62" s="14" t="s">
        <v>78</v>
      </c>
      <c r="G62" s="15" t="s">
        <v>92</v>
      </c>
      <c r="H62" s="16"/>
    </row>
    <row r="63" spans="1:8">
      <c r="A63" s="24">
        <v>7</v>
      </c>
      <c r="B63" s="24" t="s">
        <v>101</v>
      </c>
      <c r="C63" s="12" t="s">
        <v>94</v>
      </c>
      <c r="D63" s="13"/>
      <c r="E63" s="13" t="s">
        <v>78</v>
      </c>
      <c r="F63" s="14" t="s">
        <v>78</v>
      </c>
      <c r="G63" s="15" t="s">
        <v>95</v>
      </c>
      <c r="H63" s="16" t="s">
        <v>96</v>
      </c>
    </row>
    <row r="64" spans="1:8">
      <c r="A64" s="24">
        <v>7</v>
      </c>
      <c r="B64" s="24" t="s">
        <v>101</v>
      </c>
      <c r="C64" s="12" t="s">
        <v>97</v>
      </c>
      <c r="D64" s="13" t="s">
        <v>78</v>
      </c>
      <c r="E64" s="13"/>
      <c r="F64" s="14" t="s">
        <v>78</v>
      </c>
      <c r="G64" s="15" t="s">
        <v>98</v>
      </c>
      <c r="H64" s="16"/>
    </row>
    <row r="65" spans="1:8">
      <c r="A65" s="24">
        <v>7</v>
      </c>
      <c r="B65" s="24" t="s">
        <v>101</v>
      </c>
      <c r="C65" s="12" t="s">
        <v>43</v>
      </c>
      <c r="D65" s="13"/>
      <c r="E65" s="13" t="s">
        <v>78</v>
      </c>
      <c r="F65" s="14" t="s">
        <v>78</v>
      </c>
      <c r="G65" s="15" t="s">
        <v>79</v>
      </c>
      <c r="H65" s="16"/>
    </row>
    <row r="66" spans="1:8" ht="15" customHeight="1">
      <c r="A66" s="24">
        <v>7</v>
      </c>
      <c r="B66" s="24" t="s">
        <v>54</v>
      </c>
      <c r="C66" s="12" t="s">
        <v>81</v>
      </c>
      <c r="D66" s="13" t="s">
        <v>78</v>
      </c>
      <c r="E66" s="13"/>
      <c r="F66" s="14" t="s">
        <v>78</v>
      </c>
      <c r="G66" s="15" t="s">
        <v>82</v>
      </c>
      <c r="H66" s="16"/>
    </row>
    <row r="67" spans="1:8">
      <c r="A67" s="24">
        <v>7</v>
      </c>
      <c r="B67" s="24" t="s">
        <v>54</v>
      </c>
      <c r="C67" s="12" t="s">
        <v>83</v>
      </c>
      <c r="D67" s="13" t="s">
        <v>78</v>
      </c>
      <c r="E67" s="13"/>
      <c r="F67" s="14" t="s">
        <v>78</v>
      </c>
      <c r="G67" s="15" t="s">
        <v>82</v>
      </c>
      <c r="H67" s="16"/>
    </row>
    <row r="68" spans="1:8">
      <c r="A68" s="24">
        <v>7</v>
      </c>
      <c r="B68" s="24" t="s">
        <v>54</v>
      </c>
      <c r="C68" s="12" t="s">
        <v>84</v>
      </c>
      <c r="D68" s="13" t="s">
        <v>78</v>
      </c>
      <c r="E68" s="13"/>
      <c r="F68" s="14" t="s">
        <v>78</v>
      </c>
      <c r="G68" s="15" t="s">
        <v>82</v>
      </c>
      <c r="H68" s="16"/>
    </row>
    <row r="69" spans="1:8">
      <c r="A69" s="24">
        <v>7</v>
      </c>
      <c r="B69" s="24" t="s">
        <v>54</v>
      </c>
      <c r="C69" s="12" t="s">
        <v>86</v>
      </c>
      <c r="D69" s="13" t="s">
        <v>78</v>
      </c>
      <c r="E69" s="13"/>
      <c r="F69" s="14" t="s">
        <v>78</v>
      </c>
      <c r="G69" s="15" t="s">
        <v>82</v>
      </c>
      <c r="H69" s="16"/>
    </row>
    <row r="70" spans="1:8">
      <c r="A70" s="24">
        <v>7</v>
      </c>
      <c r="B70" s="24" t="s">
        <v>54</v>
      </c>
      <c r="C70" s="17" t="s">
        <v>87</v>
      </c>
      <c r="D70" s="13" t="s">
        <v>78</v>
      </c>
      <c r="E70" s="13"/>
      <c r="F70" s="14" t="s">
        <v>78</v>
      </c>
      <c r="G70" s="15" t="s">
        <v>82</v>
      </c>
      <c r="H70" s="16"/>
    </row>
    <row r="71" spans="1:8">
      <c r="A71" s="24">
        <v>7</v>
      </c>
      <c r="B71" s="24" t="s">
        <v>54</v>
      </c>
      <c r="C71" s="12" t="s">
        <v>88</v>
      </c>
      <c r="D71" s="13" t="s">
        <v>78</v>
      </c>
      <c r="E71" s="13"/>
      <c r="F71" s="14" t="s">
        <v>78</v>
      </c>
      <c r="G71" s="15" t="s">
        <v>89</v>
      </c>
      <c r="H71" s="16"/>
    </row>
    <row r="72" spans="1:8">
      <c r="A72" s="24">
        <v>7</v>
      </c>
      <c r="B72" s="24" t="s">
        <v>54</v>
      </c>
      <c r="C72" s="12" t="s">
        <v>90</v>
      </c>
      <c r="D72" s="13" t="s">
        <v>78</v>
      </c>
      <c r="E72" s="13"/>
      <c r="F72" s="14" t="s">
        <v>78</v>
      </c>
      <c r="G72" s="15" t="s">
        <v>89</v>
      </c>
      <c r="H72" s="16"/>
    </row>
    <row r="73" spans="1:8">
      <c r="A73" s="24">
        <v>7</v>
      </c>
      <c r="B73" s="24" t="s">
        <v>54</v>
      </c>
      <c r="C73" s="17" t="s">
        <v>91</v>
      </c>
      <c r="D73" s="13" t="s">
        <v>78</v>
      </c>
      <c r="E73" s="13"/>
      <c r="F73" s="14" t="s">
        <v>78</v>
      </c>
      <c r="G73" s="15" t="s">
        <v>92</v>
      </c>
      <c r="H73" s="16"/>
    </row>
    <row r="74" spans="1:8">
      <c r="A74" s="24">
        <v>7</v>
      </c>
      <c r="B74" s="24" t="s">
        <v>54</v>
      </c>
      <c r="C74" s="17" t="s">
        <v>93</v>
      </c>
      <c r="D74" s="13" t="s">
        <v>78</v>
      </c>
      <c r="E74" s="13"/>
      <c r="F74" s="14" t="s">
        <v>78</v>
      </c>
      <c r="G74" s="15" t="s">
        <v>92</v>
      </c>
      <c r="H74" s="16"/>
    </row>
    <row r="75" spans="1:8">
      <c r="A75" s="24">
        <v>7</v>
      </c>
      <c r="B75" s="24" t="s">
        <v>54</v>
      </c>
      <c r="C75" s="12" t="s">
        <v>94</v>
      </c>
      <c r="D75" s="13"/>
      <c r="E75" s="13" t="s">
        <v>78</v>
      </c>
      <c r="F75" s="14" t="s">
        <v>78</v>
      </c>
      <c r="G75" s="15" t="s">
        <v>95</v>
      </c>
      <c r="H75" s="16" t="s">
        <v>96</v>
      </c>
    </row>
    <row r="76" spans="1:8">
      <c r="A76" s="24">
        <v>7</v>
      </c>
      <c r="B76" s="24" t="s">
        <v>54</v>
      </c>
      <c r="C76" s="12" t="s">
        <v>97</v>
      </c>
      <c r="D76" s="13" t="s">
        <v>78</v>
      </c>
      <c r="E76" s="13"/>
      <c r="F76" s="14" t="s">
        <v>78</v>
      </c>
      <c r="G76" s="15" t="s">
        <v>98</v>
      </c>
      <c r="H76" s="16"/>
    </row>
    <row r="77" spans="1:8">
      <c r="A77" s="24">
        <v>7</v>
      </c>
      <c r="B77" s="24" t="s">
        <v>54</v>
      </c>
      <c r="C77" s="12" t="s">
        <v>43</v>
      </c>
      <c r="D77" s="13"/>
      <c r="E77" s="13" t="s">
        <v>78</v>
      </c>
      <c r="F77" s="14" t="s">
        <v>78</v>
      </c>
      <c r="G77" s="15" t="s">
        <v>79</v>
      </c>
      <c r="H77" s="16"/>
    </row>
    <row r="78" spans="1:8">
      <c r="A78" s="24">
        <v>7</v>
      </c>
      <c r="B78" s="24" t="s">
        <v>63</v>
      </c>
      <c r="C78" s="12" t="s">
        <v>83</v>
      </c>
      <c r="D78" s="13" t="s">
        <v>78</v>
      </c>
      <c r="E78" s="13"/>
      <c r="F78" s="14" t="s">
        <v>78</v>
      </c>
      <c r="G78" s="15" t="s">
        <v>82</v>
      </c>
      <c r="H78" s="16"/>
    </row>
    <row r="79" spans="1:8">
      <c r="A79" s="24">
        <v>7</v>
      </c>
      <c r="B79" s="24" t="s">
        <v>63</v>
      </c>
      <c r="C79" s="12" t="s">
        <v>84</v>
      </c>
      <c r="D79" s="13" t="s">
        <v>78</v>
      </c>
      <c r="E79" s="13"/>
      <c r="F79" s="14" t="s">
        <v>78</v>
      </c>
      <c r="G79" s="15" t="s">
        <v>82</v>
      </c>
      <c r="H79" s="16"/>
    </row>
    <row r="80" spans="1:8">
      <c r="A80" s="24">
        <v>7</v>
      </c>
      <c r="B80" s="24" t="s">
        <v>63</v>
      </c>
      <c r="C80" s="17" t="s">
        <v>87</v>
      </c>
      <c r="D80" s="13" t="s">
        <v>78</v>
      </c>
      <c r="E80" s="13"/>
      <c r="F80" s="14" t="s">
        <v>78</v>
      </c>
      <c r="G80" s="15" t="s">
        <v>82</v>
      </c>
      <c r="H80" s="16"/>
    </row>
    <row r="81" spans="1:8">
      <c r="A81" s="24">
        <v>7</v>
      </c>
      <c r="B81" s="24" t="s">
        <v>63</v>
      </c>
      <c r="C81" s="12" t="s">
        <v>88</v>
      </c>
      <c r="D81" s="13" t="s">
        <v>78</v>
      </c>
      <c r="E81" s="13"/>
      <c r="F81" s="14" t="s">
        <v>78</v>
      </c>
      <c r="G81" s="15" t="s">
        <v>89</v>
      </c>
      <c r="H81" s="16"/>
    </row>
    <row r="82" spans="1:8">
      <c r="A82" s="24">
        <v>7</v>
      </c>
      <c r="B82" s="24" t="s">
        <v>63</v>
      </c>
      <c r="C82" s="12" t="s">
        <v>90</v>
      </c>
      <c r="D82" s="13" t="s">
        <v>78</v>
      </c>
      <c r="E82" s="13"/>
      <c r="F82" s="14" t="s">
        <v>78</v>
      </c>
      <c r="G82" s="15" t="s">
        <v>89</v>
      </c>
      <c r="H82" s="16"/>
    </row>
    <row r="83" spans="1:8">
      <c r="A83" s="24">
        <v>7</v>
      </c>
      <c r="B83" s="24" t="s">
        <v>63</v>
      </c>
      <c r="C83" s="17" t="s">
        <v>91</v>
      </c>
      <c r="D83" s="13" t="s">
        <v>78</v>
      </c>
      <c r="E83" s="13"/>
      <c r="F83" s="14" t="s">
        <v>78</v>
      </c>
      <c r="G83" s="15" t="s">
        <v>92</v>
      </c>
      <c r="H83" s="16"/>
    </row>
    <row r="84" spans="1:8">
      <c r="A84" s="24">
        <v>7</v>
      </c>
      <c r="B84" s="24" t="s">
        <v>63</v>
      </c>
      <c r="C84" s="17" t="s">
        <v>93</v>
      </c>
      <c r="D84" s="13" t="s">
        <v>78</v>
      </c>
      <c r="E84" s="13"/>
      <c r="F84" s="14" t="s">
        <v>78</v>
      </c>
      <c r="G84" s="15" t="s">
        <v>92</v>
      </c>
      <c r="H84" s="16"/>
    </row>
    <row r="85" spans="1:8">
      <c r="A85" s="24">
        <v>7</v>
      </c>
      <c r="B85" s="24" t="s">
        <v>63</v>
      </c>
      <c r="C85" s="12" t="s">
        <v>94</v>
      </c>
      <c r="D85" s="13"/>
      <c r="E85" s="13" t="s">
        <v>78</v>
      </c>
      <c r="F85" s="14" t="s">
        <v>78</v>
      </c>
      <c r="G85" s="15" t="s">
        <v>95</v>
      </c>
      <c r="H85" s="16" t="s">
        <v>96</v>
      </c>
    </row>
    <row r="86" spans="1:8">
      <c r="A86" s="24">
        <v>7</v>
      </c>
      <c r="B86" s="24" t="s">
        <v>63</v>
      </c>
      <c r="C86" s="12" t="s">
        <v>97</v>
      </c>
      <c r="D86" s="13" t="s">
        <v>78</v>
      </c>
      <c r="E86" s="13"/>
      <c r="F86" s="14" t="s">
        <v>78</v>
      </c>
      <c r="G86" s="15" t="s">
        <v>98</v>
      </c>
      <c r="H86" s="16"/>
    </row>
    <row r="87" spans="1:8">
      <c r="A87" s="24">
        <v>7</v>
      </c>
      <c r="B87" s="24" t="s">
        <v>63</v>
      </c>
      <c r="C87" s="12" t="s">
        <v>43</v>
      </c>
      <c r="D87" s="13"/>
      <c r="E87" s="13" t="s">
        <v>78</v>
      </c>
      <c r="F87" s="14" t="s">
        <v>78</v>
      </c>
      <c r="G87" s="15" t="s">
        <v>79</v>
      </c>
      <c r="H87" s="16"/>
    </row>
    <row r="88" spans="1:8">
      <c r="A88" s="25">
        <v>8</v>
      </c>
      <c r="B88" s="25" t="s">
        <v>102</v>
      </c>
      <c r="C88" s="12" t="s">
        <v>83</v>
      </c>
      <c r="D88" s="13" t="s">
        <v>78</v>
      </c>
      <c r="E88" s="13"/>
      <c r="F88" s="14" t="s">
        <v>78</v>
      </c>
      <c r="G88" s="15" t="s">
        <v>82</v>
      </c>
      <c r="H88" s="16"/>
    </row>
    <row r="89" spans="1:8">
      <c r="A89" s="25">
        <v>8</v>
      </c>
      <c r="B89" s="25" t="s">
        <v>102</v>
      </c>
      <c r="C89" s="12" t="s">
        <v>84</v>
      </c>
      <c r="D89" s="13" t="s">
        <v>78</v>
      </c>
      <c r="E89" s="13"/>
      <c r="F89" s="14" t="s">
        <v>78</v>
      </c>
      <c r="G89" s="15" t="s">
        <v>82</v>
      </c>
      <c r="H89" s="16"/>
    </row>
    <row r="90" spans="1:8">
      <c r="A90" s="25">
        <v>8</v>
      </c>
      <c r="B90" s="25" t="s">
        <v>102</v>
      </c>
      <c r="C90" s="17" t="s">
        <v>87</v>
      </c>
      <c r="D90" s="13" t="s">
        <v>78</v>
      </c>
      <c r="E90" s="13"/>
      <c r="F90" s="14" t="s">
        <v>78</v>
      </c>
      <c r="G90" s="15" t="s">
        <v>82</v>
      </c>
      <c r="H90" s="16"/>
    </row>
    <row r="91" spans="1:8">
      <c r="A91" s="25">
        <v>8</v>
      </c>
      <c r="B91" s="25" t="s">
        <v>102</v>
      </c>
      <c r="C91" s="12" t="s">
        <v>88</v>
      </c>
      <c r="D91" s="13" t="s">
        <v>78</v>
      </c>
      <c r="E91" s="13"/>
      <c r="F91" s="14" t="s">
        <v>78</v>
      </c>
      <c r="G91" s="15" t="s">
        <v>89</v>
      </c>
      <c r="H91" s="16"/>
    </row>
    <row r="92" spans="1:8">
      <c r="A92" s="25">
        <v>8</v>
      </c>
      <c r="B92" s="25" t="s">
        <v>102</v>
      </c>
      <c r="C92" s="12" t="s">
        <v>90</v>
      </c>
      <c r="D92" s="13" t="s">
        <v>78</v>
      </c>
      <c r="E92" s="13"/>
      <c r="F92" s="14" t="s">
        <v>78</v>
      </c>
      <c r="G92" s="15" t="s">
        <v>89</v>
      </c>
      <c r="H92" s="16"/>
    </row>
    <row r="93" spans="1:8">
      <c r="A93" s="25">
        <v>8</v>
      </c>
      <c r="B93" s="25" t="s">
        <v>102</v>
      </c>
      <c r="C93" s="17" t="s">
        <v>91</v>
      </c>
      <c r="D93" s="13" t="s">
        <v>78</v>
      </c>
      <c r="E93" s="13"/>
      <c r="F93" s="14" t="s">
        <v>78</v>
      </c>
      <c r="G93" s="15" t="s">
        <v>92</v>
      </c>
      <c r="H93" s="16"/>
    </row>
    <row r="94" spans="1:8">
      <c r="A94" s="25">
        <v>8</v>
      </c>
      <c r="B94" s="25" t="s">
        <v>102</v>
      </c>
      <c r="C94" s="17" t="s">
        <v>93</v>
      </c>
      <c r="D94" s="13" t="s">
        <v>78</v>
      </c>
      <c r="E94" s="13"/>
      <c r="F94" s="14" t="s">
        <v>78</v>
      </c>
      <c r="G94" s="15" t="s">
        <v>92</v>
      </c>
      <c r="H94" s="16"/>
    </row>
    <row r="95" spans="1:8">
      <c r="A95" s="25">
        <v>8</v>
      </c>
      <c r="B95" s="25" t="s">
        <v>102</v>
      </c>
      <c r="C95" s="12" t="s">
        <v>94</v>
      </c>
      <c r="D95" s="13"/>
      <c r="E95" s="13" t="s">
        <v>78</v>
      </c>
      <c r="F95" s="14" t="s">
        <v>78</v>
      </c>
      <c r="G95" s="15" t="s">
        <v>95</v>
      </c>
      <c r="H95" s="16" t="s">
        <v>96</v>
      </c>
    </row>
    <row r="96" spans="1:8">
      <c r="A96" s="25">
        <v>8</v>
      </c>
      <c r="B96" s="25" t="s">
        <v>102</v>
      </c>
      <c r="C96" s="12" t="s">
        <v>97</v>
      </c>
      <c r="D96" s="13" t="s">
        <v>78</v>
      </c>
      <c r="E96" s="13"/>
      <c r="F96" s="14" t="s">
        <v>78</v>
      </c>
      <c r="G96" s="15" t="s">
        <v>98</v>
      </c>
      <c r="H96" s="16"/>
    </row>
    <row r="97" spans="1:8">
      <c r="A97" s="25">
        <v>8</v>
      </c>
      <c r="B97" s="25" t="s">
        <v>102</v>
      </c>
      <c r="C97" s="12" t="s">
        <v>43</v>
      </c>
      <c r="D97" s="13"/>
      <c r="E97" s="13" t="s">
        <v>78</v>
      </c>
      <c r="F97" s="14" t="s">
        <v>78</v>
      </c>
      <c r="G97" s="15" t="s">
        <v>79</v>
      </c>
      <c r="H97" s="16"/>
    </row>
    <row r="98" spans="1:8">
      <c r="A98" s="26">
        <v>9</v>
      </c>
      <c r="B98" s="26" t="s">
        <v>56</v>
      </c>
      <c r="C98" s="12" t="s">
        <v>83</v>
      </c>
      <c r="D98" s="13" t="s">
        <v>78</v>
      </c>
      <c r="E98" s="13"/>
      <c r="F98" s="14" t="s">
        <v>78</v>
      </c>
      <c r="G98" s="15" t="s">
        <v>82</v>
      </c>
      <c r="H98" s="16"/>
    </row>
    <row r="99" spans="1:8">
      <c r="A99" s="26">
        <v>9</v>
      </c>
      <c r="B99" s="26" t="s">
        <v>56</v>
      </c>
      <c r="C99" s="12" t="s">
        <v>84</v>
      </c>
      <c r="D99" s="13" t="s">
        <v>78</v>
      </c>
      <c r="E99" s="13"/>
      <c r="F99" s="14" t="s">
        <v>78</v>
      </c>
      <c r="G99" s="15" t="s">
        <v>82</v>
      </c>
      <c r="H99" s="16"/>
    </row>
    <row r="100" spans="1:8">
      <c r="A100" s="26">
        <v>9</v>
      </c>
      <c r="B100" s="26" t="s">
        <v>56</v>
      </c>
      <c r="C100" s="17" t="s">
        <v>87</v>
      </c>
      <c r="D100" s="13" t="s">
        <v>78</v>
      </c>
      <c r="E100" s="13"/>
      <c r="F100" s="14" t="s">
        <v>78</v>
      </c>
      <c r="G100" s="15" t="s">
        <v>82</v>
      </c>
      <c r="H100" s="16"/>
    </row>
    <row r="101" spans="1:8">
      <c r="A101" s="26">
        <v>9</v>
      </c>
      <c r="B101" s="26" t="s">
        <v>56</v>
      </c>
      <c r="C101" s="12" t="s">
        <v>88</v>
      </c>
      <c r="D101" s="13" t="s">
        <v>78</v>
      </c>
      <c r="E101" s="13"/>
      <c r="F101" s="14" t="s">
        <v>78</v>
      </c>
      <c r="G101" s="15" t="s">
        <v>89</v>
      </c>
      <c r="H101" s="16"/>
    </row>
    <row r="102" spans="1:8">
      <c r="A102" s="26">
        <v>9</v>
      </c>
      <c r="B102" s="26" t="s">
        <v>56</v>
      </c>
      <c r="C102" s="12" t="s">
        <v>90</v>
      </c>
      <c r="D102" s="13" t="s">
        <v>78</v>
      </c>
      <c r="E102" s="13"/>
      <c r="F102" s="14" t="s">
        <v>78</v>
      </c>
      <c r="G102" s="15" t="s">
        <v>89</v>
      </c>
      <c r="H102" s="16"/>
    </row>
    <row r="103" spans="1:8">
      <c r="A103" s="26">
        <v>9</v>
      </c>
      <c r="B103" s="26" t="s">
        <v>56</v>
      </c>
      <c r="C103" s="12" t="s">
        <v>94</v>
      </c>
      <c r="D103" s="13"/>
      <c r="E103" s="13" t="s">
        <v>78</v>
      </c>
      <c r="F103" s="14" t="s">
        <v>78</v>
      </c>
      <c r="G103" s="15" t="s">
        <v>95</v>
      </c>
      <c r="H103" s="16" t="s">
        <v>96</v>
      </c>
    </row>
    <row r="104" spans="1:8">
      <c r="A104" s="26">
        <v>9</v>
      </c>
      <c r="B104" s="26" t="s">
        <v>56</v>
      </c>
      <c r="C104" s="12" t="s">
        <v>97</v>
      </c>
      <c r="D104" s="13" t="s">
        <v>78</v>
      </c>
      <c r="E104" s="13"/>
      <c r="F104" s="14" t="s">
        <v>78</v>
      </c>
      <c r="G104" s="15" t="s">
        <v>98</v>
      </c>
      <c r="H104" s="16"/>
    </row>
    <row r="105" spans="1:8">
      <c r="A105" s="26">
        <v>9</v>
      </c>
      <c r="B105" s="26" t="s">
        <v>56</v>
      </c>
      <c r="C105" s="12" t="s">
        <v>43</v>
      </c>
      <c r="D105" s="13"/>
      <c r="E105" s="13" t="s">
        <v>78</v>
      </c>
      <c r="F105" s="14" t="s">
        <v>78</v>
      </c>
      <c r="G105" s="15" t="s">
        <v>79</v>
      </c>
      <c r="H105" s="16"/>
    </row>
    <row r="106" spans="1:8">
      <c r="A106" s="27">
        <v>10</v>
      </c>
      <c r="B106" s="27" t="s">
        <v>64</v>
      </c>
      <c r="C106" s="12" t="s">
        <v>81</v>
      </c>
      <c r="D106" s="13" t="s">
        <v>78</v>
      </c>
      <c r="E106" s="13"/>
      <c r="F106" s="14" t="s">
        <v>78</v>
      </c>
      <c r="G106" s="15" t="s">
        <v>82</v>
      </c>
      <c r="H106" s="16"/>
    </row>
    <row r="107" spans="1:8">
      <c r="A107" s="27">
        <v>10</v>
      </c>
      <c r="B107" s="27" t="s">
        <v>64</v>
      </c>
      <c r="C107" s="17" t="s">
        <v>87</v>
      </c>
      <c r="D107" s="13" t="s">
        <v>78</v>
      </c>
      <c r="E107" s="13"/>
      <c r="F107" s="14" t="s">
        <v>78</v>
      </c>
      <c r="G107" s="15" t="s">
        <v>82</v>
      </c>
      <c r="H107" s="16"/>
    </row>
    <row r="108" spans="1:8">
      <c r="A108" s="27">
        <v>10</v>
      </c>
      <c r="B108" s="27" t="s">
        <v>57</v>
      </c>
      <c r="C108" s="12" t="s">
        <v>81</v>
      </c>
      <c r="D108" s="13" t="s">
        <v>78</v>
      </c>
      <c r="E108" s="13"/>
      <c r="F108" s="14" t="s">
        <v>78</v>
      </c>
      <c r="G108" s="15" t="s">
        <v>82</v>
      </c>
      <c r="H108" s="16"/>
    </row>
    <row r="109" spans="1:8">
      <c r="A109" s="27">
        <v>10</v>
      </c>
      <c r="B109" s="27" t="s">
        <v>57</v>
      </c>
      <c r="C109" s="17" t="s">
        <v>87</v>
      </c>
      <c r="D109" s="13" t="s">
        <v>78</v>
      </c>
      <c r="E109" s="13"/>
      <c r="F109" s="14" t="s">
        <v>78</v>
      </c>
      <c r="G109" s="15" t="s">
        <v>82</v>
      </c>
      <c r="H109" s="16"/>
    </row>
    <row r="110" spans="1:8">
      <c r="A110" s="27">
        <v>10</v>
      </c>
      <c r="B110" s="27" t="s">
        <v>57</v>
      </c>
      <c r="C110" s="12" t="s">
        <v>43</v>
      </c>
      <c r="D110" s="13"/>
      <c r="E110" s="13" t="s">
        <v>78</v>
      </c>
      <c r="F110" s="14" t="s">
        <v>78</v>
      </c>
      <c r="G110" s="15" t="s">
        <v>79</v>
      </c>
      <c r="H110" s="16"/>
    </row>
    <row r="111" spans="1:8">
      <c r="A111" s="27">
        <v>10</v>
      </c>
      <c r="B111" s="27" t="s">
        <v>58</v>
      </c>
      <c r="C111" s="12" t="s">
        <v>77</v>
      </c>
      <c r="D111" s="13"/>
      <c r="E111" s="13" t="s">
        <v>78</v>
      </c>
      <c r="F111" s="14" t="s">
        <v>78</v>
      </c>
      <c r="G111" s="15" t="s">
        <v>79</v>
      </c>
      <c r="H111" s="54" t="s">
        <v>80</v>
      </c>
    </row>
    <row r="112" spans="1:8">
      <c r="A112" s="27">
        <v>10</v>
      </c>
      <c r="B112" s="27" t="s">
        <v>58</v>
      </c>
      <c r="C112" s="12" t="s">
        <v>81</v>
      </c>
      <c r="D112" s="13" t="s">
        <v>78</v>
      </c>
      <c r="E112" s="13"/>
      <c r="F112" s="14" t="s">
        <v>78</v>
      </c>
      <c r="G112" s="15" t="s">
        <v>82</v>
      </c>
      <c r="H112" s="16"/>
    </row>
    <row r="113" spans="1:8">
      <c r="A113" s="27">
        <v>10</v>
      </c>
      <c r="B113" s="27" t="s">
        <v>58</v>
      </c>
      <c r="C113" s="12" t="s">
        <v>83</v>
      </c>
      <c r="D113" s="13" t="s">
        <v>78</v>
      </c>
      <c r="E113" s="13"/>
      <c r="F113" s="14" t="s">
        <v>78</v>
      </c>
      <c r="G113" s="15" t="s">
        <v>82</v>
      </c>
      <c r="H113" s="16"/>
    </row>
    <row r="114" spans="1:8">
      <c r="A114" s="27">
        <v>10</v>
      </c>
      <c r="B114" s="27" t="s">
        <v>58</v>
      </c>
      <c r="C114" s="12" t="s">
        <v>86</v>
      </c>
      <c r="D114" s="13" t="s">
        <v>78</v>
      </c>
      <c r="E114" s="13"/>
      <c r="F114" s="14" t="s">
        <v>78</v>
      </c>
      <c r="G114" s="15" t="s">
        <v>82</v>
      </c>
      <c r="H114" s="16"/>
    </row>
    <row r="115" spans="1:8">
      <c r="A115" s="27">
        <v>10</v>
      </c>
      <c r="B115" s="27" t="s">
        <v>58</v>
      </c>
      <c r="C115" s="17" t="s">
        <v>87</v>
      </c>
      <c r="D115" s="13" t="s">
        <v>78</v>
      </c>
      <c r="E115" s="13"/>
      <c r="F115" s="14" t="s">
        <v>78</v>
      </c>
      <c r="G115" s="15" t="s">
        <v>82</v>
      </c>
      <c r="H115" s="16"/>
    </row>
    <row r="116" spans="1:8">
      <c r="A116" s="27">
        <v>10</v>
      </c>
      <c r="B116" s="27" t="s">
        <v>58</v>
      </c>
      <c r="C116" s="12" t="s">
        <v>88</v>
      </c>
      <c r="D116" s="13" t="s">
        <v>78</v>
      </c>
      <c r="E116" s="13"/>
      <c r="F116" s="14" t="s">
        <v>78</v>
      </c>
      <c r="G116" s="15" t="s">
        <v>89</v>
      </c>
      <c r="H116" s="16"/>
    </row>
    <row r="117" spans="1:8">
      <c r="A117" s="27">
        <v>10</v>
      </c>
      <c r="B117" s="27" t="s">
        <v>58</v>
      </c>
      <c r="C117" s="12" t="s">
        <v>90</v>
      </c>
      <c r="D117" s="13" t="s">
        <v>78</v>
      </c>
      <c r="E117" s="13"/>
      <c r="F117" s="14" t="s">
        <v>78</v>
      </c>
      <c r="G117" s="15" t="s">
        <v>89</v>
      </c>
      <c r="H117" s="16"/>
    </row>
    <row r="118" spans="1:8">
      <c r="A118" s="27">
        <v>10</v>
      </c>
      <c r="B118" s="27" t="s">
        <v>58</v>
      </c>
      <c r="C118" s="12" t="s">
        <v>97</v>
      </c>
      <c r="D118" s="13" t="s">
        <v>78</v>
      </c>
      <c r="E118" s="13"/>
      <c r="F118" s="14" t="s">
        <v>78</v>
      </c>
      <c r="G118" s="15" t="s">
        <v>98</v>
      </c>
      <c r="H118" s="16"/>
    </row>
    <row r="119" spans="1:8">
      <c r="A119" s="27">
        <v>10</v>
      </c>
      <c r="B119" s="27" t="s">
        <v>58</v>
      </c>
      <c r="C119" s="12" t="s">
        <v>43</v>
      </c>
      <c r="D119" s="13"/>
      <c r="E119" s="13" t="s">
        <v>78</v>
      </c>
      <c r="F119" s="14" t="s">
        <v>78</v>
      </c>
      <c r="G119" s="15" t="s">
        <v>79</v>
      </c>
      <c r="H119" s="16"/>
    </row>
    <row r="120" spans="1:8">
      <c r="A120" s="27">
        <v>10</v>
      </c>
      <c r="B120" s="27" t="s">
        <v>59</v>
      </c>
      <c r="C120" s="12" t="s">
        <v>77</v>
      </c>
      <c r="D120" s="13"/>
      <c r="E120" s="13" t="s">
        <v>78</v>
      </c>
      <c r="F120" s="14" t="s">
        <v>78</v>
      </c>
      <c r="G120" s="15" t="s">
        <v>79</v>
      </c>
      <c r="H120" s="54" t="s">
        <v>80</v>
      </c>
    </row>
    <row r="121" spans="1:8">
      <c r="A121" s="27">
        <v>10</v>
      </c>
      <c r="B121" s="27" t="s">
        <v>59</v>
      </c>
      <c r="C121" s="12" t="s">
        <v>81</v>
      </c>
      <c r="D121" s="13" t="s">
        <v>78</v>
      </c>
      <c r="E121" s="13"/>
      <c r="F121" s="14" t="s">
        <v>78</v>
      </c>
      <c r="G121" s="15" t="s">
        <v>82</v>
      </c>
      <c r="H121" s="16"/>
    </row>
    <row r="122" spans="1:8">
      <c r="A122" s="27">
        <v>10</v>
      </c>
      <c r="B122" s="27" t="s">
        <v>59</v>
      </c>
      <c r="C122" s="12" t="s">
        <v>83</v>
      </c>
      <c r="D122" s="13" t="s">
        <v>78</v>
      </c>
      <c r="E122" s="13"/>
      <c r="F122" s="14" t="s">
        <v>78</v>
      </c>
      <c r="G122" s="15" t="s">
        <v>82</v>
      </c>
      <c r="H122" s="16"/>
    </row>
    <row r="123" spans="1:8">
      <c r="A123" s="27">
        <v>10</v>
      </c>
      <c r="B123" s="27" t="s">
        <v>59</v>
      </c>
      <c r="C123" s="12" t="s">
        <v>86</v>
      </c>
      <c r="D123" s="13" t="s">
        <v>78</v>
      </c>
      <c r="E123" s="13"/>
      <c r="F123" s="14" t="s">
        <v>78</v>
      </c>
      <c r="G123" s="15" t="s">
        <v>82</v>
      </c>
      <c r="H123" s="16"/>
    </row>
    <row r="124" spans="1:8">
      <c r="A124" s="27">
        <v>10</v>
      </c>
      <c r="B124" s="27" t="s">
        <v>59</v>
      </c>
      <c r="C124" s="17" t="s">
        <v>87</v>
      </c>
      <c r="D124" s="13" t="s">
        <v>78</v>
      </c>
      <c r="E124" s="13"/>
      <c r="F124" s="14" t="s">
        <v>78</v>
      </c>
      <c r="G124" s="15" t="s">
        <v>82</v>
      </c>
      <c r="H124" s="16"/>
    </row>
    <row r="125" spans="1:8">
      <c r="A125" s="27">
        <v>10</v>
      </c>
      <c r="B125" s="27" t="s">
        <v>59</v>
      </c>
      <c r="C125" s="12" t="s">
        <v>88</v>
      </c>
      <c r="D125" s="13" t="s">
        <v>78</v>
      </c>
      <c r="E125" s="13"/>
      <c r="F125" s="14" t="s">
        <v>78</v>
      </c>
      <c r="G125" s="15" t="s">
        <v>89</v>
      </c>
      <c r="H125" s="16"/>
    </row>
    <row r="126" spans="1:8">
      <c r="A126" s="27">
        <v>10</v>
      </c>
      <c r="B126" s="27" t="s">
        <v>59</v>
      </c>
      <c r="C126" s="12" t="s">
        <v>90</v>
      </c>
      <c r="D126" s="13" t="s">
        <v>78</v>
      </c>
      <c r="E126" s="13"/>
      <c r="F126" s="14" t="s">
        <v>78</v>
      </c>
      <c r="G126" s="15" t="s">
        <v>89</v>
      </c>
      <c r="H126" s="16"/>
    </row>
    <row r="127" spans="1:8">
      <c r="A127" s="27">
        <v>10</v>
      </c>
      <c r="B127" s="27" t="s">
        <v>59</v>
      </c>
      <c r="C127" s="12" t="s">
        <v>94</v>
      </c>
      <c r="D127" s="13"/>
      <c r="E127" s="13" t="s">
        <v>78</v>
      </c>
      <c r="F127" s="14" t="s">
        <v>78</v>
      </c>
      <c r="G127" s="15" t="s">
        <v>95</v>
      </c>
      <c r="H127" s="16" t="s">
        <v>96</v>
      </c>
    </row>
    <row r="128" spans="1:8">
      <c r="A128" s="27">
        <v>10</v>
      </c>
      <c r="B128" s="27" t="s">
        <v>59</v>
      </c>
      <c r="C128" s="12" t="s">
        <v>97</v>
      </c>
      <c r="D128" s="13" t="s">
        <v>78</v>
      </c>
      <c r="E128" s="13"/>
      <c r="F128" s="14" t="s">
        <v>78</v>
      </c>
      <c r="G128" s="15" t="s">
        <v>98</v>
      </c>
      <c r="H128" s="16"/>
    </row>
    <row r="129" spans="1:8">
      <c r="A129" s="27">
        <v>10</v>
      </c>
      <c r="B129" s="27" t="s">
        <v>59</v>
      </c>
      <c r="C129" s="12" t="s">
        <v>43</v>
      </c>
      <c r="D129" s="13"/>
      <c r="E129" s="13" t="s">
        <v>78</v>
      </c>
      <c r="F129" s="14" t="s">
        <v>78</v>
      </c>
      <c r="G129" s="15" t="s">
        <v>79</v>
      </c>
      <c r="H129" s="16"/>
    </row>
    <row r="130" spans="1:8">
      <c r="A130" s="28">
        <v>11</v>
      </c>
      <c r="B130" s="28" t="s">
        <v>65</v>
      </c>
      <c r="C130" s="12" t="s">
        <v>81</v>
      </c>
      <c r="D130" s="13" t="s">
        <v>78</v>
      </c>
      <c r="E130" s="13"/>
      <c r="F130" s="14" t="s">
        <v>78</v>
      </c>
      <c r="G130" s="15" t="s">
        <v>82</v>
      </c>
      <c r="H130" s="16"/>
    </row>
    <row r="131" spans="1:8">
      <c r="A131" s="28">
        <v>11</v>
      </c>
      <c r="B131" s="28" t="s">
        <v>65</v>
      </c>
      <c r="C131" s="12" t="s">
        <v>83</v>
      </c>
      <c r="D131" s="13" t="s">
        <v>78</v>
      </c>
      <c r="E131" s="13"/>
      <c r="F131" s="14" t="s">
        <v>78</v>
      </c>
      <c r="G131" s="15" t="s">
        <v>82</v>
      </c>
      <c r="H131" s="16"/>
    </row>
    <row r="132" spans="1:8">
      <c r="A132" s="28">
        <v>11</v>
      </c>
      <c r="B132" s="28" t="s">
        <v>65</v>
      </c>
      <c r="C132" s="12" t="s">
        <v>86</v>
      </c>
      <c r="D132" s="13" t="s">
        <v>78</v>
      </c>
      <c r="E132" s="13"/>
      <c r="F132" s="14" t="s">
        <v>78</v>
      </c>
      <c r="G132" s="15" t="s">
        <v>82</v>
      </c>
      <c r="H132" s="16"/>
    </row>
    <row r="133" spans="1:8">
      <c r="A133" s="28">
        <v>11</v>
      </c>
      <c r="B133" s="28" t="s">
        <v>65</v>
      </c>
      <c r="C133" s="17" t="s">
        <v>87</v>
      </c>
      <c r="D133" s="13" t="s">
        <v>78</v>
      </c>
      <c r="E133" s="13"/>
      <c r="F133" s="14" t="s">
        <v>78</v>
      </c>
      <c r="G133" s="15" t="s">
        <v>82</v>
      </c>
      <c r="H133" s="16"/>
    </row>
    <row r="134" spans="1:8">
      <c r="A134" s="28">
        <v>11</v>
      </c>
      <c r="B134" s="28" t="s">
        <v>65</v>
      </c>
      <c r="C134" s="12" t="s">
        <v>88</v>
      </c>
      <c r="D134" s="13" t="s">
        <v>78</v>
      </c>
      <c r="E134" s="13"/>
      <c r="F134" s="14" t="s">
        <v>78</v>
      </c>
      <c r="G134" s="15" t="s">
        <v>89</v>
      </c>
      <c r="H134" s="16"/>
    </row>
    <row r="135" spans="1:8">
      <c r="A135" s="28">
        <v>11</v>
      </c>
      <c r="B135" s="28" t="s">
        <v>65</v>
      </c>
      <c r="C135" s="12" t="s">
        <v>90</v>
      </c>
      <c r="D135" s="13" t="s">
        <v>78</v>
      </c>
      <c r="E135" s="13"/>
      <c r="F135" s="14" t="s">
        <v>78</v>
      </c>
      <c r="G135" s="15" t="s">
        <v>89</v>
      </c>
      <c r="H135" s="16"/>
    </row>
    <row r="136" spans="1:8">
      <c r="A136" s="28">
        <v>11</v>
      </c>
      <c r="B136" s="28" t="s">
        <v>65</v>
      </c>
      <c r="C136" s="12" t="s">
        <v>94</v>
      </c>
      <c r="D136" s="13"/>
      <c r="E136" s="13" t="s">
        <v>78</v>
      </c>
      <c r="F136" s="14" t="s">
        <v>78</v>
      </c>
      <c r="G136" s="15" t="s">
        <v>95</v>
      </c>
      <c r="H136" s="16" t="s">
        <v>96</v>
      </c>
    </row>
    <row r="137" spans="1:8">
      <c r="A137" s="28">
        <v>11</v>
      </c>
      <c r="B137" s="28" t="s">
        <v>65</v>
      </c>
      <c r="C137" s="12" t="s">
        <v>97</v>
      </c>
      <c r="D137" s="13" t="s">
        <v>78</v>
      </c>
      <c r="E137" s="13"/>
      <c r="F137" s="14" t="s">
        <v>78</v>
      </c>
      <c r="G137" s="15" t="s">
        <v>98</v>
      </c>
      <c r="H137" s="16"/>
    </row>
    <row r="138" spans="1:8">
      <c r="A138" s="28">
        <v>11</v>
      </c>
      <c r="B138" s="28" t="s">
        <v>65</v>
      </c>
      <c r="C138" s="12" t="s">
        <v>43</v>
      </c>
      <c r="D138" s="13"/>
      <c r="E138" s="13" t="s">
        <v>78</v>
      </c>
      <c r="F138" s="14" t="s">
        <v>78</v>
      </c>
      <c r="G138" s="15" t="s">
        <v>79</v>
      </c>
      <c r="H138" s="16"/>
    </row>
    <row r="139" spans="1:8">
      <c r="A139" s="28">
        <v>11</v>
      </c>
      <c r="B139" s="28" t="s">
        <v>60</v>
      </c>
      <c r="C139" s="12" t="s">
        <v>81</v>
      </c>
      <c r="D139" s="13" t="s">
        <v>78</v>
      </c>
      <c r="E139" s="13"/>
      <c r="F139" s="14" t="s">
        <v>78</v>
      </c>
      <c r="G139" s="15" t="s">
        <v>82</v>
      </c>
      <c r="H139" s="16"/>
    </row>
    <row r="140" spans="1:8">
      <c r="A140" s="28">
        <v>11</v>
      </c>
      <c r="B140" s="28" t="s">
        <v>60</v>
      </c>
      <c r="C140" s="12" t="s">
        <v>83</v>
      </c>
      <c r="D140" s="13" t="s">
        <v>78</v>
      </c>
      <c r="E140" s="13"/>
      <c r="F140" s="14" t="s">
        <v>78</v>
      </c>
      <c r="G140" s="15" t="s">
        <v>82</v>
      </c>
      <c r="H140" s="16"/>
    </row>
    <row r="141" spans="1:8">
      <c r="A141" s="28">
        <v>11</v>
      </c>
      <c r="B141" s="28" t="s">
        <v>60</v>
      </c>
      <c r="C141" s="17" t="s">
        <v>87</v>
      </c>
      <c r="D141" s="13" t="s">
        <v>78</v>
      </c>
      <c r="E141" s="13"/>
      <c r="F141" s="14" t="s">
        <v>78</v>
      </c>
      <c r="G141" s="15" t="s">
        <v>82</v>
      </c>
      <c r="H141" s="16"/>
    </row>
    <row r="142" spans="1:8">
      <c r="A142" s="28">
        <v>11</v>
      </c>
      <c r="B142" s="28" t="s">
        <v>60</v>
      </c>
      <c r="C142" s="12" t="s">
        <v>88</v>
      </c>
      <c r="D142" s="13" t="s">
        <v>78</v>
      </c>
      <c r="E142" s="13"/>
      <c r="F142" s="14" t="s">
        <v>78</v>
      </c>
      <c r="G142" s="15" t="s">
        <v>89</v>
      </c>
      <c r="H142" s="16"/>
    </row>
    <row r="143" spans="1:8">
      <c r="A143" s="28">
        <v>11</v>
      </c>
      <c r="B143" s="28" t="s">
        <v>60</v>
      </c>
      <c r="C143" s="12" t="s">
        <v>90</v>
      </c>
      <c r="D143" s="13" t="s">
        <v>78</v>
      </c>
      <c r="E143" s="13"/>
      <c r="F143" s="14" t="s">
        <v>78</v>
      </c>
      <c r="G143" s="15" t="s">
        <v>89</v>
      </c>
      <c r="H143" s="16"/>
    </row>
    <row r="144" spans="1:8">
      <c r="A144" s="28">
        <v>11</v>
      </c>
      <c r="B144" s="28" t="s">
        <v>60</v>
      </c>
      <c r="C144" s="12" t="s">
        <v>94</v>
      </c>
      <c r="D144" s="13"/>
      <c r="E144" s="13" t="s">
        <v>78</v>
      </c>
      <c r="F144" s="14" t="s">
        <v>78</v>
      </c>
      <c r="G144" s="15" t="s">
        <v>95</v>
      </c>
      <c r="H144" s="16" t="s">
        <v>96</v>
      </c>
    </row>
    <row r="145" spans="1:8">
      <c r="A145" s="28">
        <v>11</v>
      </c>
      <c r="B145" s="28" t="s">
        <v>60</v>
      </c>
      <c r="C145" s="12" t="s">
        <v>97</v>
      </c>
      <c r="D145" s="13" t="s">
        <v>78</v>
      </c>
      <c r="E145" s="13"/>
      <c r="F145" s="14" t="s">
        <v>78</v>
      </c>
      <c r="G145" s="15" t="s">
        <v>98</v>
      </c>
      <c r="H145" s="16"/>
    </row>
    <row r="146" spans="1:8">
      <c r="A146" s="28">
        <v>11</v>
      </c>
      <c r="B146" s="28" t="s">
        <v>60</v>
      </c>
      <c r="C146" s="12" t="s">
        <v>43</v>
      </c>
      <c r="D146" s="13"/>
      <c r="E146" s="13" t="s">
        <v>78</v>
      </c>
      <c r="F146" s="14" t="s">
        <v>78</v>
      </c>
      <c r="G146" s="15" t="s">
        <v>79</v>
      </c>
      <c r="H146" s="16"/>
    </row>
    <row r="147" spans="1:8">
      <c r="A147" s="28">
        <v>11</v>
      </c>
      <c r="B147" s="28" t="s">
        <v>66</v>
      </c>
      <c r="C147" s="12" t="s">
        <v>81</v>
      </c>
      <c r="D147" s="13" t="s">
        <v>78</v>
      </c>
      <c r="E147" s="13"/>
      <c r="F147" s="14" t="s">
        <v>78</v>
      </c>
      <c r="G147" s="15" t="s">
        <v>82</v>
      </c>
      <c r="H147" s="16"/>
    </row>
    <row r="148" spans="1:8">
      <c r="A148" s="28">
        <v>11</v>
      </c>
      <c r="B148" s="28" t="s">
        <v>66</v>
      </c>
      <c r="C148" s="12" t="s">
        <v>83</v>
      </c>
      <c r="D148" s="13" t="s">
        <v>78</v>
      </c>
      <c r="E148" s="13"/>
      <c r="F148" s="14" t="s">
        <v>78</v>
      </c>
      <c r="G148" s="15" t="s">
        <v>82</v>
      </c>
      <c r="H148" s="16"/>
    </row>
    <row r="149" spans="1:8">
      <c r="A149" s="28">
        <v>11</v>
      </c>
      <c r="B149" s="28" t="s">
        <v>66</v>
      </c>
      <c r="C149" s="12" t="s">
        <v>86</v>
      </c>
      <c r="D149" s="13" t="s">
        <v>78</v>
      </c>
      <c r="E149" s="13"/>
      <c r="F149" s="14" t="s">
        <v>78</v>
      </c>
      <c r="G149" s="15" t="s">
        <v>82</v>
      </c>
      <c r="H149" s="16"/>
    </row>
    <row r="150" spans="1:8">
      <c r="A150" s="28">
        <v>11</v>
      </c>
      <c r="B150" s="28" t="s">
        <v>66</v>
      </c>
      <c r="C150" s="17" t="s">
        <v>87</v>
      </c>
      <c r="D150" s="13" t="s">
        <v>78</v>
      </c>
      <c r="E150" s="13"/>
      <c r="F150" s="14" t="s">
        <v>78</v>
      </c>
      <c r="G150" s="15" t="s">
        <v>82</v>
      </c>
      <c r="H150" s="16"/>
    </row>
    <row r="151" spans="1:8">
      <c r="A151" s="28">
        <v>11</v>
      </c>
      <c r="B151" s="28" t="s">
        <v>66</v>
      </c>
      <c r="C151" s="12" t="s">
        <v>88</v>
      </c>
      <c r="D151" s="13" t="s">
        <v>78</v>
      </c>
      <c r="E151" s="13"/>
      <c r="F151" s="14" t="s">
        <v>78</v>
      </c>
      <c r="G151" s="15" t="s">
        <v>89</v>
      </c>
      <c r="H151" s="16"/>
    </row>
    <row r="152" spans="1:8">
      <c r="A152" s="28">
        <v>11</v>
      </c>
      <c r="B152" s="28" t="s">
        <v>66</v>
      </c>
      <c r="C152" s="12" t="s">
        <v>90</v>
      </c>
      <c r="D152" s="13" t="s">
        <v>78</v>
      </c>
      <c r="E152" s="13"/>
      <c r="F152" s="14" t="s">
        <v>78</v>
      </c>
      <c r="G152" s="15" t="s">
        <v>89</v>
      </c>
      <c r="H152" s="16"/>
    </row>
    <row r="153" spans="1:8">
      <c r="A153" s="28">
        <v>11</v>
      </c>
      <c r="B153" s="28" t="s">
        <v>66</v>
      </c>
      <c r="C153" s="12" t="s">
        <v>94</v>
      </c>
      <c r="D153" s="13"/>
      <c r="E153" s="13" t="s">
        <v>78</v>
      </c>
      <c r="F153" s="14" t="s">
        <v>78</v>
      </c>
      <c r="G153" s="15" t="s">
        <v>95</v>
      </c>
      <c r="H153" s="16" t="s">
        <v>96</v>
      </c>
    </row>
    <row r="154" spans="1:8">
      <c r="A154" s="28">
        <v>11</v>
      </c>
      <c r="B154" s="28" t="s">
        <v>66</v>
      </c>
      <c r="C154" s="12" t="s">
        <v>97</v>
      </c>
      <c r="D154" s="13" t="s">
        <v>78</v>
      </c>
      <c r="E154" s="13"/>
      <c r="F154" s="14" t="s">
        <v>78</v>
      </c>
      <c r="G154" s="15" t="s">
        <v>98</v>
      </c>
      <c r="H154" s="16"/>
    </row>
    <row r="155" spans="1:8">
      <c r="A155" s="28">
        <v>11</v>
      </c>
      <c r="B155" s="28" t="s">
        <v>66</v>
      </c>
      <c r="C155" s="12" t="s">
        <v>43</v>
      </c>
      <c r="D155" s="13"/>
      <c r="E155" s="13" t="s">
        <v>78</v>
      </c>
      <c r="F155" s="14" t="s">
        <v>78</v>
      </c>
      <c r="G155" s="15" t="s">
        <v>79</v>
      </c>
      <c r="H155" s="16"/>
    </row>
  </sheetData>
  <autoFilter ref="A1:H155" xr:uid="{82BCD808-E09D-40D4-B95D-CFB86095F9AA}"/>
  <conditionalFormatting sqref="B1">
    <cfRule type="beginsWith" dxfId="12" priority="1" operator="beginsWith" text="13">
      <formula>LEFT(B1,LEN("13"))="13"</formula>
    </cfRule>
    <cfRule type="beginsWith" dxfId="11" priority="2" operator="beginsWith" text="12">
      <formula>LEFT(B1,LEN("12"))="12"</formula>
    </cfRule>
    <cfRule type="beginsWith" dxfId="10" priority="3" operator="beginsWith" text="11">
      <formula>LEFT(B1,LEN("11"))="11"</formula>
    </cfRule>
    <cfRule type="beginsWith" dxfId="9" priority="4" operator="beginsWith" text="10">
      <formula>LEFT(B1,LEN("10"))="10"</formula>
    </cfRule>
    <cfRule type="beginsWith" dxfId="8" priority="5" operator="beginsWith" text="09">
      <formula>LEFT(B1,LEN("09"))="09"</formula>
    </cfRule>
    <cfRule type="beginsWith" dxfId="7" priority="6" operator="beginsWith" text="08">
      <formula>LEFT(B1,LEN("08"))="08"</formula>
    </cfRule>
    <cfRule type="beginsWith" dxfId="6" priority="7" operator="beginsWith" text="07">
      <formula>LEFT(B1,LEN("07"))="07"</formula>
    </cfRule>
    <cfRule type="beginsWith" dxfId="5" priority="8" operator="beginsWith" text="06">
      <formula>LEFT(B1,LEN("06"))="06"</formula>
    </cfRule>
    <cfRule type="beginsWith" dxfId="4" priority="9" operator="beginsWith" text="05">
      <formula>LEFT(B1,LEN("05"))="05"</formula>
    </cfRule>
    <cfRule type="beginsWith" dxfId="3" priority="10" operator="beginsWith" text="04">
      <formula>LEFT(B1,LEN("04"))="04"</formula>
    </cfRule>
    <cfRule type="beginsWith" dxfId="2" priority="11" operator="beginsWith" text="03">
      <formula>LEFT(B1,LEN("03"))="03"</formula>
    </cfRule>
    <cfRule type="beginsWith" dxfId="1" priority="12" operator="beginsWith" text="02">
      <formula>LEFT(B1,LEN("02"))="02"</formula>
    </cfRule>
    <cfRule type="beginsWith" dxfId="0" priority="13" operator="beginsWith" text="01">
      <formula>LEFT(B1,LEN("01"))="01"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2024-11-08T19:12:23+00:00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003CA6FE-9A2D-453A-A91C-C4849D794039}"/>
</file>

<file path=customXml/itemProps2.xml><?xml version="1.0" encoding="utf-8"?>
<ds:datastoreItem xmlns:ds="http://schemas.openxmlformats.org/officeDocument/2006/customXml" ds:itemID="{AD29FC4E-DC67-4CF9-AF52-828710C81933}"/>
</file>

<file path=customXml/itemProps3.xml><?xml version="1.0" encoding="utf-8"?>
<ds:datastoreItem xmlns:ds="http://schemas.openxmlformats.org/officeDocument/2006/customXml" ds:itemID="{F373F322-B944-46B0-8504-9B80A451C2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Anyela Mayerly Rojas Molina</cp:lastModifiedBy>
  <cp:revision/>
  <dcterms:created xsi:type="dcterms:W3CDTF">2024-07-11T22:03:56Z</dcterms:created>
  <dcterms:modified xsi:type="dcterms:W3CDTF">2024-07-26T22:23:20Z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