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23"/>
  <workbookPr updateLinks="always" defaultThemeVersion="166925"/>
  <mc:AlternateContent xmlns:mc="http://schemas.openxmlformats.org/markup-compatibility/2006">
    <mc:Choice Requires="x15">
      <x15ac:absPath xmlns:x15ac="http://schemas.microsoft.com/office/spreadsheetml/2010/11/ac" url="C:\Users\Cristina\Desktop\ANT\2025\MUNICIPIOS\3.EL GUAMO\"/>
    </mc:Choice>
  </mc:AlternateContent>
  <xr:revisionPtr revIDLastSave="16" documentId="8_{4F86F9DF-EE80-4F85-BA45-F3B4C47B2BD8}" xr6:coauthVersionLast="47" xr6:coauthVersionMax="47" xr10:uidLastSave="{4E171A85-A089-4586-92D0-DD2BFE83CCDF}"/>
  <bookViews>
    <workbookView xWindow="-120" yWindow="-120" windowWidth="20730" windowHeight="11040" firstSheet="1"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SIPRA!$B$1:$G$61</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1" i="13" l="1"/>
  <c r="F61" i="13"/>
  <c r="E61" i="13"/>
  <c r="D61" i="13"/>
  <c r="C61" i="13"/>
  <c r="G57" i="13"/>
  <c r="F57" i="13"/>
  <c r="E57" i="13"/>
  <c r="D57" i="13"/>
  <c r="C57" i="13"/>
  <c r="G53" i="13"/>
  <c r="F53" i="13"/>
  <c r="E53" i="13"/>
  <c r="D53" i="13"/>
  <c r="C53" i="13"/>
  <c r="G49" i="13"/>
  <c r="F49" i="13"/>
  <c r="E49" i="13"/>
  <c r="D49" i="13"/>
  <c r="C49" i="13"/>
  <c r="G45" i="13"/>
  <c r="F45" i="13"/>
  <c r="E45" i="13"/>
  <c r="D45" i="13"/>
  <c r="C45" i="13"/>
  <c r="G41" i="13"/>
  <c r="F41" i="13"/>
  <c r="E41" i="13"/>
  <c r="D41" i="13"/>
  <c r="C41" i="13"/>
  <c r="G37" i="13"/>
  <c r="F37" i="13"/>
  <c r="E37" i="13"/>
  <c r="D37" i="13"/>
  <c r="C37" i="13"/>
  <c r="G33" i="13"/>
  <c r="F33" i="13"/>
  <c r="E33" i="13"/>
  <c r="D33" i="13"/>
  <c r="C33" i="13"/>
  <c r="G29" i="13"/>
  <c r="F29" i="13"/>
  <c r="E29" i="13"/>
  <c r="D29" i="13"/>
  <c r="C29" i="13"/>
  <c r="G25" i="13"/>
  <c r="F25" i="13"/>
  <c r="E25" i="13"/>
  <c r="D25" i="13"/>
  <c r="C25" i="13"/>
  <c r="G21" i="13"/>
  <c r="F21" i="13"/>
  <c r="E21" i="13"/>
  <c r="D21" i="13"/>
  <c r="C21" i="13"/>
  <c r="G17" i="13"/>
  <c r="F17" i="13"/>
  <c r="E17" i="13"/>
  <c r="D17" i="13"/>
  <c r="C17" i="13"/>
  <c r="G13" i="13"/>
  <c r="F13" i="13"/>
  <c r="E13" i="13"/>
  <c r="D13" i="13"/>
  <c r="C13" i="13"/>
  <c r="G9" i="13"/>
  <c r="F9" i="13"/>
  <c r="E9" i="13"/>
  <c r="D9" i="13"/>
  <c r="C9" i="13"/>
  <c r="D5" i="13"/>
  <c r="E5" i="13"/>
  <c r="F5" i="13"/>
  <c r="G5" i="13"/>
  <c r="C5" i="13"/>
  <c r="B2" i="16" a="1"/>
  <c r="B2" i="16" s="1"/>
  <c r="C1" i="17" a="1"/>
  <c r="C1" i="17" s="1"/>
  <c r="AO101" i="12"/>
  <c r="AN101" i="12"/>
  <c r="AM101" i="12"/>
  <c r="AL101" i="12"/>
  <c r="AK101" i="12"/>
  <c r="AJ101" i="12"/>
  <c r="AI101" i="12"/>
  <c r="AH101" i="12"/>
  <c r="AG101" i="12"/>
  <c r="AF101" i="12"/>
  <c r="AE101" i="12"/>
  <c r="AD101" i="12"/>
  <c r="AC101" i="12"/>
  <c r="AB101" i="12"/>
  <c r="AA101" i="12"/>
  <c r="Z101" i="12"/>
  <c r="Y101" i="12"/>
  <c r="X101" i="12"/>
  <c r="W101" i="12"/>
  <c r="V101"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1" i="12"/>
  <c r="U101" i="12"/>
  <c r="T101" i="12"/>
  <c r="S101" i="12"/>
  <c r="R101" i="12"/>
  <c r="Q101" i="12"/>
  <c r="P101" i="12"/>
  <c r="O101" i="12"/>
  <c r="N101" i="12"/>
  <c r="M101" i="12"/>
  <c r="L101" i="12"/>
  <c r="K101" i="12"/>
  <c r="J101" i="12"/>
  <c r="I101" i="12"/>
  <c r="H101" i="12"/>
  <c r="G101" i="12"/>
  <c r="F101" i="12"/>
  <c r="E101" i="12"/>
  <c r="D101" i="12"/>
  <c r="C101" i="12"/>
  <c r="B101" i="12"/>
  <c r="AQ101" i="12" s="1"/>
  <c r="AS99" i="12" l="1"/>
  <c r="AP101" i="12"/>
  <c r="AS56" i="12"/>
  <c r="AS70" i="12"/>
  <c r="AS16" i="12"/>
  <c r="A3" i="16"/>
  <c r="A4" i="16" s="1"/>
  <c r="A5" i="16" s="1"/>
  <c r="A6" i="16" s="1"/>
  <c r="A7" i="16" s="1"/>
  <c r="A8" i="16" s="1"/>
  <c r="A9" i="16" s="1"/>
  <c r="A10" i="16" s="1"/>
  <c r="A11" i="16" s="1"/>
  <c r="A12" i="16" s="1"/>
  <c r="A13" i="16" s="1"/>
  <c r="A14" i="16" s="1"/>
  <c r="A15" i="16" s="1"/>
  <c r="A16" i="16" s="1"/>
  <c r="A17" i="16" s="1"/>
  <c r="AS20" i="12"/>
  <c r="AS46" i="12"/>
  <c r="AS17" i="12"/>
  <c r="AS9" i="12"/>
  <c r="AS76" i="12"/>
  <c r="AS36" i="12"/>
  <c r="AS6" i="12"/>
  <c r="AS97" i="12"/>
  <c r="AS34" i="12"/>
  <c r="AS40" i="12"/>
  <c r="AS28" i="12"/>
  <c r="AS92" i="12"/>
  <c r="AS51" i="12"/>
  <c r="AS89" i="12"/>
  <c r="AS26" i="12"/>
  <c r="AS29" i="12"/>
  <c r="AS22" i="12"/>
  <c r="AS86" i="12"/>
  <c r="AS43" i="12"/>
  <c r="AS82" i="12"/>
  <c r="AS72" i="12"/>
  <c r="AS71" i="12"/>
  <c r="AS78" i="12"/>
  <c r="AS30" i="12"/>
  <c r="AS2" i="12"/>
  <c r="AS74" i="12"/>
  <c r="AS96" i="12"/>
  <c r="AS95" i="12"/>
  <c r="AS63" i="12"/>
  <c r="AS85" i="12"/>
  <c r="AS27" i="12"/>
  <c r="AS66" i="12"/>
  <c r="AS73" i="12"/>
  <c r="AS77" i="12"/>
  <c r="AS37" i="12"/>
  <c r="AS44" i="12"/>
  <c r="AS69" i="12"/>
  <c r="AS83" i="12"/>
  <c r="AS19" i="12"/>
  <c r="AS49" i="12"/>
  <c r="AS58" i="12"/>
  <c r="AS41" i="12"/>
  <c r="AS84" i="12"/>
  <c r="AS48" i="12"/>
  <c r="AS64" i="12"/>
  <c r="AS12" i="12"/>
  <c r="AS38" i="12"/>
  <c r="AS7" i="12"/>
  <c r="AS5" i="12"/>
  <c r="AS3" i="12"/>
  <c r="AS67" i="12"/>
  <c r="AS42" i="12"/>
  <c r="AS54" i="12"/>
  <c r="AS39" i="12"/>
  <c r="AS13" i="12"/>
  <c r="AS59" i="12"/>
  <c r="AS98" i="12"/>
  <c r="AS88" i="12"/>
  <c r="AS47" i="12"/>
  <c r="AS87" i="12"/>
  <c r="AS31" i="12"/>
  <c r="AS90" i="12"/>
  <c r="AS80" i="12"/>
  <c r="AS14" i="12"/>
  <c r="AS94" i="12"/>
  <c r="AS60" i="12"/>
  <c r="AS81" i="12"/>
  <c r="AS18" i="12"/>
  <c r="AS15" i="12"/>
  <c r="AS93" i="12"/>
  <c r="AS45" i="12"/>
  <c r="AS35" i="12"/>
  <c r="AS65" i="12"/>
  <c r="AS10" i="12"/>
  <c r="AS4" i="12"/>
  <c r="AS62" i="12"/>
  <c r="AS8" i="12"/>
  <c r="AS55" i="12"/>
  <c r="AS91" i="12"/>
  <c r="AS57" i="12"/>
  <c r="AS100" i="12"/>
  <c r="AS79" i="12"/>
  <c r="AS52" i="12"/>
  <c r="AS75" i="12"/>
  <c r="AS11" i="12"/>
  <c r="AS33" i="12"/>
  <c r="AS50" i="12"/>
  <c r="AS25" i="12"/>
  <c r="AS68" i="12"/>
  <c r="AS23" i="12"/>
  <c r="AS53" i="12"/>
  <c r="AS61" i="12"/>
  <c r="AS24" i="12"/>
  <c r="AS32" i="12"/>
  <c r="AS21" i="12"/>
  <c r="AS101"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<sst xmlns="http://schemas.openxmlformats.org/spreadsheetml/2006/main" count="174" uniqueCount="55">
  <si>
    <t>UFH</t>
  </si>
  <si>
    <t>maiz_amarillo</t>
  </si>
  <si>
    <t>avicultura_engorde</t>
  </si>
  <si>
    <t>avicultura_postura</t>
  </si>
  <si>
    <t>ganaderia_dp</t>
  </si>
  <si>
    <t>porcicultura_ceba</t>
  </si>
  <si>
    <t>02WaE-80</t>
  </si>
  <si>
    <t>Área total</t>
  </si>
  <si>
    <t>Apto</t>
  </si>
  <si>
    <t>No apto</t>
  </si>
  <si>
    <t>% aptitud</t>
  </si>
  <si>
    <t>03Wai-73</t>
  </si>
  <si>
    <t>04Waiz-67</t>
  </si>
  <si>
    <t>05Wan-61</t>
  </si>
  <si>
    <t xml:space="preserve">Se realiza Flexibilizacion de la linea de ganaderia por colindancia con San Juan Nepomuceno , ademas se corren tableros lo que confirma la aptitud para esta UFH </t>
  </si>
  <si>
    <t>06Wd2s1-55</t>
  </si>
  <si>
    <t>07Ve2s1-49</t>
  </si>
  <si>
    <t>07WaiE-49</t>
  </si>
  <si>
    <t>07We2s1-49</t>
  </si>
  <si>
    <t>08Wd2s2-44</t>
  </si>
  <si>
    <t>09Ve2s2-38</t>
  </si>
  <si>
    <t>09We2s2-38</t>
  </si>
  <si>
    <t>10Vf2s1-30</t>
  </si>
  <si>
    <t>*</t>
  </si>
  <si>
    <t>10Vf2s2-30</t>
  </si>
  <si>
    <t>10Wf2s1-30</t>
  </si>
  <si>
    <t>10Wf2s2-30</t>
  </si>
  <si>
    <t>* De acuerdo al análisis de colindancias entre municipios ( San juan de Nepomuceno y el Guamo) se corrobora la proximidad geografica para las UFHs 05Wan-61 (Linea de ganaderia) y 10Vf2s1-30 (Lineas de maiz amarillo, name y yuca), por tal motivo se flexibiliza y  teniendo en cuenta las caracteristicas edafoclimaticas de las UFH.</t>
  </si>
  <si>
    <t>ahuyama</t>
  </si>
  <si>
    <t>name_diamante</t>
  </si>
  <si>
    <t>yuca</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</si>
  <si>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</si>
  <si>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</si>
  <si>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</si>
  <si>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</si>
  <si>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</si>
  <si>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</si>
  <si>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</si>
  <si>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</si>
  <si>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</si>
  <si>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</si>
  <si>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</si>
  <si>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</si>
  <si>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</si>
  <si>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</si>
  <si>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</si>
  <si>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</si>
  <si>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</si>
  <si>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</si>
  <si>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</si>
  <si>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</si>
  <si>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</si>
  <si>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</si>
  <si>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</si>
  <si>
    <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</si>
</sst>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21">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FF0000"/>
      <name val="Calibri"/>
      <family val="2"/>
      <scheme val="minor"/>
    </font>
    <font>
      <b/>
      <sz val="11"/>
      <color rgb="FFFFFFFF"/>
      <name val="Calibri"/>
      <family val="2"/>
      <scheme val="minor"/>
    </font>
    <font>
      <b/>
      <sz val="11"/>
      <color rgb="FF000000"/>
      <name val="Calibri"/>
      <family val="2"/>
      <scheme val="minor"/>
    </font>
    <font>
      <b/>
      <sz val="11"/>
      <name val="Calibri"/>
      <family val="2"/>
      <scheme val="minor"/>
    </font>
    <font>
      <sz val="10"/>
      <color theme="1"/>
      <name val="Calibri"/>
      <family val="2"/>
    </font>
  </fonts>
  <fills count="23">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theme="9" tint="-0.249977111117893"/>
        <bgColor indexed="64"/>
      </patternFill>
    </fill>
    <fill>
      <patternFill patternType="solid">
        <fgColor theme="9" tint="0.59999389629810485"/>
        <bgColor indexed="64"/>
      </patternFill>
    </fill>
    <fill>
      <patternFill patternType="solid">
        <fgColor rgb="FF005CE6"/>
        <bgColor rgb="FF000000"/>
      </patternFill>
    </fill>
    <fill>
      <patternFill patternType="solid">
        <fgColor rgb="FF00A9E6"/>
        <bgColor rgb="FF000000"/>
      </patternFill>
    </fill>
    <fill>
      <patternFill patternType="solid">
        <fgColor rgb="FF00FFFF"/>
        <bgColor rgb="FF000000"/>
      </patternFill>
    </fill>
    <fill>
      <patternFill patternType="solid">
        <fgColor rgb="FF266600"/>
        <bgColor rgb="FF000000"/>
      </patternFill>
    </fill>
    <fill>
      <patternFill patternType="solid">
        <fgColor rgb="FF38D400"/>
        <bgColor rgb="FF000000"/>
      </patternFill>
    </fill>
    <fill>
      <patternFill patternType="solid">
        <fgColor rgb="FFAAFF00"/>
        <bgColor rgb="FF000000"/>
      </patternFill>
    </fill>
    <fill>
      <patternFill patternType="solid">
        <fgColor rgb="FFFFF29C"/>
        <bgColor rgb="FF000000"/>
      </patternFill>
    </fill>
    <fill>
      <patternFill patternType="solid">
        <fgColor rgb="FFFFFF00"/>
        <bgColor rgb="FF000000"/>
      </patternFill>
    </fill>
    <fill>
      <patternFill patternType="solid">
        <fgColor rgb="FFFF8C3C"/>
        <bgColor rgb="FF000000"/>
      </patternFill>
    </fill>
    <fill>
      <patternFill patternType="solid">
        <fgColor theme="5" tint="0.79998168889431442"/>
        <bgColor rgb="FF000000"/>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107">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10" fillId="5"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11" borderId="1" xfId="0" applyFont="1" applyFill="1" applyBorder="1" applyAlignment="1">
      <alignment horizontal="center" vertical="center"/>
    </xf>
    <xf numFmtId="0" fontId="10" fillId="12" borderId="2" xfId="0" applyFont="1" applyFill="1" applyBorder="1" applyAlignment="1">
      <alignment horizontal="center"/>
    </xf>
    <xf numFmtId="0" fontId="3" fillId="12" borderId="2" xfId="0" applyFont="1" applyFill="1" applyBorder="1" applyAlignment="1">
      <alignment horizontal="center"/>
    </xf>
    <xf numFmtId="0" fontId="9" fillId="12"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3" fillId="4" borderId="2" xfId="0" applyFont="1" applyFill="1" applyBorder="1" applyAlignment="1">
      <alignment horizontal="center" wrapText="1"/>
    </xf>
    <xf numFmtId="164" fontId="3" fillId="0" borderId="0" xfId="0" applyNumberFormat="1" applyFont="1" applyAlignment="1">
      <alignment horizontal="center"/>
    </xf>
    <xf numFmtId="10" fontId="3" fillId="0" borderId="0" xfId="1" applyNumberFormat="1" applyFont="1" applyFill="1" applyBorder="1" applyAlignment="1">
      <alignment horizontal="center"/>
    </xf>
    <xf numFmtId="10" fontId="9" fillId="0" borderId="0" xfId="1" applyNumberFormat="1" applyFont="1" applyFill="1" applyBorder="1" applyAlignment="1">
      <alignment horizontal="left"/>
    </xf>
    <xf numFmtId="10" fontId="3" fillId="22" borderId="1" xfId="1" applyNumberFormat="1" applyFont="1" applyFill="1" applyBorder="1" applyAlignment="1">
      <alignment horizontal="center"/>
    </xf>
    <xf numFmtId="0" fontId="16" fillId="0" borderId="0" xfId="0" applyFont="1" applyAlignment="1">
      <alignment horizontal="center"/>
    </xf>
    <xf numFmtId="0" fontId="20" fillId="0" borderId="0" xfId="0" applyFont="1"/>
    <xf numFmtId="0" fontId="3" fillId="4" borderId="2" xfId="0" applyFont="1" applyFill="1" applyBorder="1" applyAlignment="1">
      <alignment horizontal="left" vertical="center" wrapText="1"/>
    </xf>
    <xf numFmtId="0" fontId="18" fillId="21" borderId="6" xfId="0" applyFont="1" applyFill="1" applyBorder="1" applyAlignment="1">
      <alignment horizontal="center" vertical="center"/>
    </xf>
    <xf numFmtId="0" fontId="18" fillId="21" borderId="7" xfId="0" applyFont="1" applyFill="1" applyBorder="1" applyAlignment="1">
      <alignment horizontal="center" vertical="center"/>
    </xf>
    <xf numFmtId="0" fontId="18" fillId="21" borderId="8" xfId="0" applyFont="1" applyFill="1" applyBorder="1" applyAlignment="1">
      <alignment horizontal="center" vertical="center"/>
    </xf>
    <xf numFmtId="0" fontId="17" fillId="13" borderId="6" xfId="0" applyFont="1" applyFill="1" applyBorder="1" applyAlignment="1">
      <alignment horizontal="center" vertical="center"/>
    </xf>
    <xf numFmtId="0" fontId="17" fillId="13" borderId="7" xfId="0" applyFont="1" applyFill="1" applyBorder="1" applyAlignment="1">
      <alignment horizontal="center" vertical="center"/>
    </xf>
    <xf numFmtId="0" fontId="17" fillId="13" borderId="8" xfId="0" applyFont="1" applyFill="1" applyBorder="1" applyAlignment="1">
      <alignment horizontal="center" vertical="center"/>
    </xf>
    <xf numFmtId="0" fontId="18" fillId="14" borderId="6" xfId="0" applyFont="1" applyFill="1" applyBorder="1" applyAlignment="1">
      <alignment horizontal="center" vertical="center"/>
    </xf>
    <xf numFmtId="0" fontId="18" fillId="14" borderId="7" xfId="0" applyFont="1" applyFill="1" applyBorder="1" applyAlignment="1">
      <alignment horizontal="center" vertical="center"/>
    </xf>
    <xf numFmtId="0" fontId="18" fillId="14" borderId="8" xfId="0" applyFont="1" applyFill="1" applyBorder="1" applyAlignment="1">
      <alignment horizontal="center" vertical="center"/>
    </xf>
    <xf numFmtId="0" fontId="19" fillId="15" borderId="6" xfId="0" applyFont="1" applyFill="1" applyBorder="1" applyAlignment="1">
      <alignment horizontal="center" vertical="center" wrapText="1"/>
    </xf>
    <xf numFmtId="0" fontId="19" fillId="15" borderId="7" xfId="0" applyFont="1" applyFill="1" applyBorder="1" applyAlignment="1">
      <alignment horizontal="center" vertical="center" wrapText="1"/>
    </xf>
    <xf numFmtId="0" fontId="19" fillId="15" borderId="8" xfId="0" applyFont="1" applyFill="1" applyBorder="1" applyAlignment="1">
      <alignment horizontal="center" vertical="center" wrapText="1"/>
    </xf>
    <xf numFmtId="0" fontId="17" fillId="16" borderId="6" xfId="0" applyFont="1" applyFill="1" applyBorder="1" applyAlignment="1">
      <alignment horizontal="center" vertical="center"/>
    </xf>
    <xf numFmtId="0" fontId="17" fillId="16" borderId="7" xfId="0" applyFont="1" applyFill="1" applyBorder="1" applyAlignment="1">
      <alignment horizontal="center" vertical="center"/>
    </xf>
    <xf numFmtId="0" fontId="17" fillId="16" borderId="8" xfId="0" applyFont="1" applyFill="1" applyBorder="1" applyAlignment="1">
      <alignment horizontal="center" vertical="center"/>
    </xf>
    <xf numFmtId="0" fontId="18" fillId="17" borderId="6" xfId="0" applyFont="1" applyFill="1" applyBorder="1" applyAlignment="1">
      <alignment horizontal="center" vertical="center"/>
    </xf>
    <xf numFmtId="0" fontId="18" fillId="17" borderId="7" xfId="0" applyFont="1" applyFill="1" applyBorder="1" applyAlignment="1">
      <alignment horizontal="center" vertical="center"/>
    </xf>
    <xf numFmtId="0" fontId="18" fillId="17" borderId="8" xfId="0" applyFont="1" applyFill="1" applyBorder="1" applyAlignment="1">
      <alignment horizontal="center" vertical="center"/>
    </xf>
    <xf numFmtId="0" fontId="18" fillId="20" borderId="6" xfId="0" applyFont="1" applyFill="1" applyBorder="1" applyAlignment="1">
      <alignment horizontal="center" vertical="center"/>
    </xf>
    <xf numFmtId="0" fontId="18" fillId="20" borderId="7" xfId="0" applyFont="1" applyFill="1" applyBorder="1" applyAlignment="1">
      <alignment horizontal="center" vertical="center"/>
    </xf>
    <xf numFmtId="0" fontId="18" fillId="20" borderId="8" xfId="0" applyFont="1" applyFill="1" applyBorder="1" applyAlignment="1">
      <alignment horizontal="center" vertical="center"/>
    </xf>
    <xf numFmtId="0" fontId="18" fillId="18" borderId="6" xfId="0" applyFont="1" applyFill="1" applyBorder="1" applyAlignment="1">
      <alignment horizontal="center" vertical="center"/>
    </xf>
    <xf numFmtId="0" fontId="18" fillId="18" borderId="7" xfId="0" applyFont="1" applyFill="1" applyBorder="1" applyAlignment="1">
      <alignment horizontal="center" vertical="center"/>
    </xf>
    <xf numFmtId="0" fontId="18" fillId="18" borderId="8" xfId="0" applyFont="1" applyFill="1" applyBorder="1" applyAlignment="1">
      <alignment horizontal="center" vertical="center"/>
    </xf>
    <xf numFmtId="0" fontId="18" fillId="19" borderId="6" xfId="0" applyFont="1" applyFill="1" applyBorder="1" applyAlignment="1">
      <alignment horizontal="center" vertical="center"/>
    </xf>
    <xf numFmtId="0" fontId="18" fillId="19" borderId="7" xfId="0" applyFont="1" applyFill="1" applyBorder="1" applyAlignment="1">
      <alignment horizontal="center" vertical="center"/>
    </xf>
    <xf numFmtId="0" fontId="18" fillId="19" borderId="8" xfId="0" applyFont="1" applyFill="1" applyBorder="1" applyAlignment="1">
      <alignment horizontal="center" vertical="center"/>
    </xf>
    <xf numFmtId="0" fontId="10" fillId="0" borderId="0" xfId="0" applyFont="1" applyAlignment="1">
      <alignment horizontal="center" vertical="center" wrapText="1"/>
    </xf>
    <xf numFmtId="0" fontId="15" fillId="0" borderId="3" xfId="0" applyFont="1" applyBorder="1" applyAlignment="1">
      <alignment horizontal="center" wrapText="1"/>
    </xf>
    <xf numFmtId="0" fontId="15" fillId="0" borderId="0" xfId="0" applyFont="1" applyAlignment="1">
      <alignment horizontal="center" wrapText="1"/>
    </xf>
  </cellXfs>
  <cellStyles count="4">
    <cellStyle name="Normal" xfId="0" builtinId="0"/>
    <cellStyle name="Normal 2" xfId="3" xr:uid="{00000000-0005-0000-0000-000030000000}"/>
    <cellStyle name="Normal 2 2" xfId="2" xr:uid="{22C3CC89-1C23-4790-B118-D85F2A655827}"/>
    <cellStyle name="Porcentaje" xfId="1" builtinId="5"/>
  </cellStyles>
  <dxfs count="43">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ont>
        <color rgb="FF006100"/>
      </font>
      <fill>
        <patternFill>
          <bgColor rgb="FFC6EFCE"/>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Agrícolas"/>
      <sheetName val="Pecuarias"/>
    </sheetNames>
    <sheetDataSet>
      <sheetData sheetId="0">
        <row r="1">
          <cell r="A1" t="str">
            <v>Tipo</v>
          </cell>
          <cell r="B1" t="str">
            <v>Linea</v>
          </cell>
          <cell r="C1" t="str">
            <v>Linea_Documento</v>
          </cell>
        </row>
        <row r="2">
          <cell r="A2" t="str">
            <v>agricola</v>
          </cell>
          <cell r="B2" t="str">
            <v>aguacate</v>
          </cell>
          <cell r="C2" t="str">
            <v>Aguacate</v>
          </cell>
        </row>
        <row r="3">
          <cell r="A3" t="str">
            <v>agricola</v>
          </cell>
          <cell r="B3" t="str">
            <v>aguacate_hass</v>
          </cell>
          <cell r="C3" t="str">
            <v>Aguacate Hass</v>
          </cell>
        </row>
        <row r="4">
          <cell r="A4" t="str">
            <v>agricola</v>
          </cell>
          <cell r="B4" t="str">
            <v>ahuyama</v>
          </cell>
          <cell r="C4" t="str">
            <v>Ahuyama</v>
          </cell>
        </row>
        <row r="5">
          <cell r="A5" t="str">
            <v>agricola</v>
          </cell>
          <cell r="B5" t="str">
            <v>aji</v>
          </cell>
          <cell r="C5" t="str">
            <v>Ají</v>
          </cell>
        </row>
        <row r="6">
          <cell r="A6" t="str">
            <v>agricola</v>
          </cell>
          <cell r="B6" t="str">
            <v>aji_dulce</v>
          </cell>
          <cell r="C6" t="str">
            <v>Ají dulce</v>
          </cell>
        </row>
        <row r="7">
          <cell r="A7" t="str">
            <v>agricola</v>
          </cell>
          <cell r="B7" t="str">
            <v>ajonjoli</v>
          </cell>
          <cell r="C7" t="str">
            <v>Ajonjolí</v>
          </cell>
        </row>
        <row r="8">
          <cell r="A8" t="str">
            <v>agricola</v>
          </cell>
          <cell r="B8" t="str">
            <v>algodon</v>
          </cell>
          <cell r="C8" t="str">
            <v>Algodón</v>
          </cell>
        </row>
        <row r="9">
          <cell r="A9" t="str">
            <v>pecuaria</v>
          </cell>
          <cell r="B9" t="str">
            <v>apicultura</v>
          </cell>
          <cell r="C9" t="str">
            <v>Apicultura</v>
          </cell>
        </row>
        <row r="10">
          <cell r="A10" t="str">
            <v>agricola</v>
          </cell>
          <cell r="B10" t="str">
            <v>arracacha</v>
          </cell>
          <cell r="C10" t="str">
            <v>Arracacha</v>
          </cell>
        </row>
        <row r="11">
          <cell r="A11" t="str">
            <v>agricola</v>
          </cell>
          <cell r="B11" t="str">
            <v>arroz_riego</v>
          </cell>
          <cell r="C11" t="str">
            <v>Arroz riego</v>
          </cell>
        </row>
        <row r="12">
          <cell r="A12" t="str">
            <v>agricola</v>
          </cell>
          <cell r="B12" t="str">
            <v>arroz_secano</v>
          </cell>
          <cell r="C12" t="str">
            <v>Arroz secano</v>
          </cell>
        </row>
        <row r="13">
          <cell r="A13" t="str">
            <v>agricola</v>
          </cell>
          <cell r="B13" t="str">
            <v>arveja</v>
          </cell>
          <cell r="C13" t="str">
            <v>Arveja</v>
          </cell>
        </row>
        <row r="14">
          <cell r="A14" t="str">
            <v>agricola</v>
          </cell>
          <cell r="B14" t="str">
            <v>asai</v>
          </cell>
          <cell r="C14" t="str">
            <v>Açaí</v>
          </cell>
        </row>
        <row r="15">
          <cell r="A15" t="str">
            <v>pecuaria</v>
          </cell>
          <cell r="B15" t="str">
            <v>avicultura_engorde</v>
          </cell>
          <cell r="C15" t="str">
            <v>Avicultura de engorde</v>
          </cell>
        </row>
        <row r="16">
          <cell r="A16" t="str">
            <v>pecuaria</v>
          </cell>
          <cell r="B16" t="str">
            <v>avicultura_postura</v>
          </cell>
          <cell r="C16" t="str">
            <v>Avicultura de postura</v>
          </cell>
        </row>
        <row r="17">
          <cell r="A17" t="str">
            <v>agricola</v>
          </cell>
          <cell r="B17" t="str">
            <v>batata</v>
          </cell>
          <cell r="C17" t="str">
            <v>Batata</v>
          </cell>
        </row>
        <row r="18">
          <cell r="A18" t="str">
            <v>agricola</v>
          </cell>
          <cell r="B18" t="str">
            <v>berenjena</v>
          </cell>
          <cell r="C18" t="str">
            <v>Berenjena</v>
          </cell>
        </row>
        <row r="19">
          <cell r="A19" t="str">
            <v>pecuaria</v>
          </cell>
          <cell r="B19" t="str">
            <v>bufalos</v>
          </cell>
          <cell r="C19" t="str">
            <v>Búfalos</v>
          </cell>
        </row>
        <row r="20">
          <cell r="A20" t="str">
            <v>agricola</v>
          </cell>
          <cell r="B20" t="str">
            <v>cacao</v>
          </cell>
          <cell r="C20" t="str">
            <v>Cacao</v>
          </cell>
        </row>
        <row r="21">
          <cell r="A21" t="str">
            <v>agricola</v>
          </cell>
          <cell r="B21" t="str">
            <v>cacao_platano</v>
          </cell>
          <cell r="C21" t="str">
            <v>Cacao plátano</v>
          </cell>
        </row>
        <row r="22">
          <cell r="A22" t="str">
            <v>agricola</v>
          </cell>
          <cell r="B22" t="str">
            <v>cacao_sombrio</v>
          </cell>
          <cell r="C22" t="str">
            <v>Cacao en sistema de sombrío</v>
          </cell>
        </row>
        <row r="23">
          <cell r="A23" t="str">
            <v>agricola</v>
          </cell>
          <cell r="B23" t="str">
            <v>cachaco</v>
          </cell>
          <cell r="C23" t="str">
            <v>Cachaco</v>
          </cell>
        </row>
        <row r="24">
          <cell r="A24" t="str">
            <v>agricola</v>
          </cell>
          <cell r="B24" t="str">
            <v>cafe</v>
          </cell>
          <cell r="C24" t="str">
            <v>Café</v>
          </cell>
        </row>
        <row r="25">
          <cell r="A25" t="str">
            <v>agricola</v>
          </cell>
          <cell r="B25" t="str">
            <v>cafe_aguacate</v>
          </cell>
          <cell r="C25" t="str">
            <v>Café aguacate</v>
          </cell>
        </row>
        <row r="26">
          <cell r="A26" t="str">
            <v>agricola</v>
          </cell>
          <cell r="B26" t="str">
            <v>cafe_frijol_arbustivo</v>
          </cell>
          <cell r="C26" t="str">
            <v>Café en asocio con frijol arbustivo</v>
          </cell>
        </row>
        <row r="27">
          <cell r="A27" t="str">
            <v>agricola</v>
          </cell>
          <cell r="B27" t="str">
            <v>cafe_maiz</v>
          </cell>
          <cell r="C27" t="str">
            <v>Café maíz</v>
          </cell>
        </row>
        <row r="28">
          <cell r="A28" t="str">
            <v>agricola</v>
          </cell>
          <cell r="B28" t="str">
            <v>cafe_platano</v>
          </cell>
          <cell r="C28" t="str">
            <v>Café plátano</v>
          </cell>
        </row>
        <row r="29">
          <cell r="A29" t="str">
            <v>agricola</v>
          </cell>
          <cell r="B29" t="str">
            <v>cafe_platano_frutales_forestal</v>
          </cell>
          <cell r="C29" t="str">
            <v>Café en asocio con plátano, frutales y sistema forestal</v>
          </cell>
        </row>
        <row r="30">
          <cell r="A30" t="str">
            <v>agricola</v>
          </cell>
          <cell r="B30" t="str">
            <v>cafe_sombrio</v>
          </cell>
          <cell r="C30" t="str">
            <v>Café en sistema de sombrío</v>
          </cell>
        </row>
        <row r="31">
          <cell r="A31" t="str">
            <v>agricola</v>
          </cell>
          <cell r="B31" t="str">
            <v>calabacin</v>
          </cell>
          <cell r="C31" t="str">
            <v>Calabacín</v>
          </cell>
        </row>
        <row r="32">
          <cell r="A32" t="str">
            <v>pecuaria</v>
          </cell>
          <cell r="B32" t="str">
            <v>camaron</v>
          </cell>
          <cell r="C32" t="str">
            <v>Camarón</v>
          </cell>
        </row>
        <row r="33">
          <cell r="A33" t="str">
            <v>agricola</v>
          </cell>
          <cell r="B33" t="str">
            <v>cana</v>
          </cell>
          <cell r="C33" t="str">
            <v>Caña</v>
          </cell>
        </row>
        <row r="34">
          <cell r="A34" t="str">
            <v>agricola</v>
          </cell>
          <cell r="B34" t="str">
            <v>cana_panelera</v>
          </cell>
          <cell r="C34" t="str">
            <v>Caña panelera</v>
          </cell>
        </row>
        <row r="35">
          <cell r="A35" t="str">
            <v>pecuaria</v>
          </cell>
          <cell r="B35" t="str">
            <v>caprinos</v>
          </cell>
          <cell r="C35" t="str">
            <v>Caprinos</v>
          </cell>
        </row>
        <row r="36">
          <cell r="A36" t="str">
            <v>agricola</v>
          </cell>
          <cell r="B36" t="str">
            <v>caucho</v>
          </cell>
          <cell r="C36" t="str">
            <v>Caucho</v>
          </cell>
        </row>
        <row r="37">
          <cell r="A37" t="str">
            <v>agricola</v>
          </cell>
          <cell r="B37" t="str">
            <v>cebolla_bulbo</v>
          </cell>
          <cell r="C37" t="str">
            <v>Cebolla bulbo</v>
          </cell>
        </row>
        <row r="38">
          <cell r="A38" t="str">
            <v>agricola</v>
          </cell>
          <cell r="B38" t="str">
            <v>cebolla_junca</v>
          </cell>
          <cell r="C38" t="str">
            <v>Cebolla junca</v>
          </cell>
        </row>
        <row r="39">
          <cell r="A39" t="str">
            <v>agricola</v>
          </cell>
          <cell r="B39" t="str">
            <v>chontaduro</v>
          </cell>
          <cell r="C39" t="str">
            <v>Chontaduro</v>
          </cell>
        </row>
        <row r="40">
          <cell r="A40" t="str">
            <v>agricola</v>
          </cell>
          <cell r="B40" t="str">
            <v>cilantro_morron</v>
          </cell>
          <cell r="C40" t="str">
            <v>Cilantro morrón</v>
          </cell>
        </row>
        <row r="41">
          <cell r="A41" t="str">
            <v>agricola</v>
          </cell>
          <cell r="B41" t="str">
            <v>ciruela</v>
          </cell>
          <cell r="C41" t="str">
            <v>Ciruela</v>
          </cell>
        </row>
        <row r="42">
          <cell r="A42" t="str">
            <v>agricola</v>
          </cell>
          <cell r="B42" t="str">
            <v>ciruela_castilla</v>
          </cell>
          <cell r="C42" t="str">
            <v>Ciruela castilla</v>
          </cell>
        </row>
        <row r="43">
          <cell r="A43" t="str">
            <v>agricola</v>
          </cell>
          <cell r="B43" t="str">
            <v>citricos</v>
          </cell>
          <cell r="C43" t="str">
            <v>Cítricos</v>
          </cell>
        </row>
        <row r="44">
          <cell r="A44" t="str">
            <v>agricola</v>
          </cell>
          <cell r="B44" t="str">
            <v>coco</v>
          </cell>
          <cell r="C44" t="str">
            <v>Coco</v>
          </cell>
        </row>
        <row r="45">
          <cell r="A45" t="str">
            <v>pecuaria</v>
          </cell>
          <cell r="B45" t="str">
            <v>codornices</v>
          </cell>
          <cell r="C45" t="str">
            <v>Codornices</v>
          </cell>
        </row>
        <row r="46">
          <cell r="A46" t="str">
            <v>pecuaria</v>
          </cell>
          <cell r="B46" t="str">
            <v>cunicultura</v>
          </cell>
          <cell r="C46" t="str">
            <v>Cunicultura</v>
          </cell>
        </row>
        <row r="47">
          <cell r="A47" t="str">
            <v>pecuaria</v>
          </cell>
          <cell r="B47" t="str">
            <v>cuyicultura</v>
          </cell>
          <cell r="C47" t="str">
            <v>Cuyicultura</v>
          </cell>
        </row>
        <row r="48">
          <cell r="A48" t="str">
            <v>agricola</v>
          </cell>
          <cell r="B48" t="str">
            <v>espinaca</v>
          </cell>
          <cell r="C48" t="str">
            <v>Espinaca</v>
          </cell>
        </row>
        <row r="49">
          <cell r="A49" t="str">
            <v>agricola</v>
          </cell>
          <cell r="B49" t="str">
            <v>frijol</v>
          </cell>
          <cell r="C49" t="str">
            <v>Frijol</v>
          </cell>
        </row>
        <row r="50">
          <cell r="A50" t="str">
            <v>agricola</v>
          </cell>
          <cell r="B50" t="str">
            <v>frijol_arbustivo</v>
          </cell>
          <cell r="C50" t="str">
            <v>Frjiol arbustivo</v>
          </cell>
        </row>
        <row r="51">
          <cell r="A51" t="str">
            <v>agricola</v>
          </cell>
          <cell r="B51" t="str">
            <v>frijol_caraota</v>
          </cell>
          <cell r="C51" t="str">
            <v>Frijol caraota</v>
          </cell>
        </row>
        <row r="52">
          <cell r="A52" t="str">
            <v>agricola</v>
          </cell>
          <cell r="B52" t="str">
            <v>frijol_caupi</v>
          </cell>
          <cell r="C52" t="str">
            <v>Frijol Caupí</v>
          </cell>
        </row>
        <row r="53">
          <cell r="A53" t="str">
            <v>agricola</v>
          </cell>
          <cell r="B53" t="str">
            <v>frijol_cabeza_negra</v>
          </cell>
          <cell r="C53" t="str">
            <v>Frijol cabeza negra</v>
          </cell>
        </row>
        <row r="54">
          <cell r="A54" t="str">
            <v>agricola</v>
          </cell>
          <cell r="B54" t="str">
            <v>frijol_rosado_zaragoza</v>
          </cell>
          <cell r="C54" t="str">
            <v>Frijol rosado zaragoza</v>
          </cell>
        </row>
        <row r="55">
          <cell r="A55" t="str">
            <v>agricola</v>
          </cell>
          <cell r="B55" t="str">
            <v>frijol_voluble</v>
          </cell>
          <cell r="C55" t="str">
            <v>Frijol voluble</v>
          </cell>
        </row>
        <row r="56">
          <cell r="A56" t="str">
            <v>pecuaria</v>
          </cell>
          <cell r="B56" t="str">
            <v>ganaderia_carne</v>
          </cell>
          <cell r="C56" t="str">
            <v>Ganadería de carne</v>
          </cell>
        </row>
        <row r="57">
          <cell r="A57" t="str">
            <v>pecuaria</v>
          </cell>
          <cell r="B57" t="str">
            <v>ganaderia_dp</v>
          </cell>
          <cell r="C57" t="str">
            <v>Ganadería doble propósito</v>
          </cell>
        </row>
        <row r="58">
          <cell r="A58" t="str">
            <v>pecuaria</v>
          </cell>
          <cell r="B58" t="str">
            <v>ganaderia_leche</v>
          </cell>
          <cell r="C58" t="str">
            <v>Ganadería de leche</v>
          </cell>
        </row>
        <row r="59">
          <cell r="A59" t="str">
            <v>agricola</v>
          </cell>
          <cell r="B59" t="str">
            <v>granadilla</v>
          </cell>
          <cell r="C59" t="str">
            <v>Granadilla</v>
          </cell>
        </row>
        <row r="60">
          <cell r="A60" t="str">
            <v>agricola</v>
          </cell>
          <cell r="B60" t="str">
            <v>guandul</v>
          </cell>
          <cell r="C60" t="str">
            <v>Guandul</v>
          </cell>
        </row>
        <row r="61">
          <cell r="A61" t="str">
            <v>agricola</v>
          </cell>
          <cell r="B61" t="str">
            <v>gulupa</v>
          </cell>
          <cell r="C61" t="str">
            <v>Gulupa</v>
          </cell>
        </row>
        <row r="62">
          <cell r="A62" t="str">
            <v>agricola</v>
          </cell>
          <cell r="B62" t="str">
            <v>lechuga_gourmet</v>
          </cell>
          <cell r="C62" t="str">
            <v>Lechuga gourmet</v>
          </cell>
        </row>
        <row r="63">
          <cell r="A63" t="str">
            <v>agricola</v>
          </cell>
          <cell r="B63" t="str">
            <v>limon</v>
          </cell>
          <cell r="C63" t="str">
            <v>Limón</v>
          </cell>
        </row>
        <row r="64">
          <cell r="A64" t="str">
            <v>agricola</v>
          </cell>
          <cell r="B64" t="str">
            <v>limon_tahiti</v>
          </cell>
          <cell r="C64" t="str">
            <v>Limón Tahití</v>
          </cell>
        </row>
        <row r="65">
          <cell r="A65" t="str">
            <v>agricola</v>
          </cell>
          <cell r="B65" t="str">
            <v>maiz</v>
          </cell>
          <cell r="C65" t="str">
            <v>Maíz</v>
          </cell>
        </row>
        <row r="66">
          <cell r="A66" t="str">
            <v>agricola</v>
          </cell>
          <cell r="B66" t="str">
            <v>maiz_amarillo</v>
          </cell>
          <cell r="C66" t="str">
            <v>Maíz amarillo</v>
          </cell>
        </row>
        <row r="67">
          <cell r="A67" t="str">
            <v>agricola</v>
          </cell>
          <cell r="B67" t="str">
            <v>maiz_amarillo_tradicional</v>
          </cell>
          <cell r="C67" t="str">
            <v>Maíz amarillo  tradicional</v>
          </cell>
        </row>
        <row r="68">
          <cell r="A68" t="str">
            <v>agricola</v>
          </cell>
          <cell r="B68" t="str">
            <v>maiz_blanco</v>
          </cell>
          <cell r="C68" t="str">
            <v>Maíz blanco</v>
          </cell>
        </row>
        <row r="69">
          <cell r="A69" t="str">
            <v>agricola</v>
          </cell>
          <cell r="B69" t="str">
            <v>maiz_blanco_tradicional</v>
          </cell>
          <cell r="C69" t="str">
            <v>Maíz blanco tradicional</v>
          </cell>
        </row>
        <row r="70">
          <cell r="A70" t="str">
            <v>agricola</v>
          </cell>
          <cell r="B70" t="str">
            <v>maiz_tecnificado</v>
          </cell>
          <cell r="C70" t="str">
            <v>Maíz tecnificado</v>
          </cell>
        </row>
        <row r="71">
          <cell r="A71" t="str">
            <v>agricola</v>
          </cell>
          <cell r="B71" t="str">
            <v>maiz_tradicional</v>
          </cell>
          <cell r="C71" t="str">
            <v>Maíz tradicional</v>
          </cell>
        </row>
        <row r="72">
          <cell r="A72" t="str">
            <v>agricola</v>
          </cell>
          <cell r="B72" t="str">
            <v>malanga</v>
          </cell>
          <cell r="C72" t="str">
            <v>Malanga</v>
          </cell>
        </row>
        <row r="73">
          <cell r="A73" t="str">
            <v>agricola</v>
          </cell>
          <cell r="B73" t="str">
            <v>mamoncillo</v>
          </cell>
          <cell r="C73" t="str">
            <v>Mamoncillo</v>
          </cell>
        </row>
        <row r="74">
          <cell r="A74" t="str">
            <v>agricola</v>
          </cell>
          <cell r="B74" t="str">
            <v>mango</v>
          </cell>
          <cell r="C74" t="str">
            <v>Mango</v>
          </cell>
        </row>
        <row r="75">
          <cell r="A75" t="str">
            <v>agricola</v>
          </cell>
          <cell r="B75" t="str">
            <v>mango_tommy</v>
          </cell>
          <cell r="C75" t="str">
            <v>Mango tommy</v>
          </cell>
        </row>
        <row r="76">
          <cell r="A76" t="str">
            <v>agricola</v>
          </cell>
          <cell r="B76" t="str">
            <v>maracuya</v>
          </cell>
          <cell r="C76" t="str">
            <v>Maracuyá</v>
          </cell>
        </row>
        <row r="77">
          <cell r="A77" t="str">
            <v>agricola</v>
          </cell>
          <cell r="B77" t="str">
            <v>melon</v>
          </cell>
          <cell r="C77" t="str">
            <v xml:space="preserve">Melón </v>
          </cell>
        </row>
        <row r="78">
          <cell r="A78" t="str">
            <v>agricola</v>
          </cell>
          <cell r="B78" t="str">
            <v>name</v>
          </cell>
          <cell r="C78" t="str">
            <v>Ñame</v>
          </cell>
        </row>
        <row r="79">
          <cell r="A79" t="str">
            <v>agricola</v>
          </cell>
          <cell r="B79" t="str">
            <v>name_diamante</v>
          </cell>
          <cell r="C79" t="str">
            <v>Ñame diamante</v>
          </cell>
        </row>
        <row r="80">
          <cell r="A80" t="str">
            <v>agricola</v>
          </cell>
          <cell r="B80" t="str">
            <v>name_espino</v>
          </cell>
          <cell r="C80" t="str">
            <v>Ñame espino</v>
          </cell>
        </row>
        <row r="81">
          <cell r="A81" t="str">
            <v>agricola</v>
          </cell>
          <cell r="B81" t="str">
            <v>naranja_valencia</v>
          </cell>
          <cell r="C81" t="str">
            <v>Naranja valencia</v>
          </cell>
        </row>
        <row r="82">
          <cell r="A82" t="str">
            <v>pecuaria</v>
          </cell>
          <cell r="B82" t="str">
            <v>ovinos</v>
          </cell>
          <cell r="C82" t="str">
            <v>Ovinos</v>
          </cell>
        </row>
        <row r="83">
          <cell r="A83" t="str">
            <v>agricola</v>
          </cell>
          <cell r="B83" t="str">
            <v>palma_aceite</v>
          </cell>
          <cell r="C83" t="str">
            <v>Palma de aceite</v>
          </cell>
        </row>
        <row r="84">
          <cell r="A84" t="str">
            <v>agricola</v>
          </cell>
          <cell r="B84" t="str">
            <v>papa</v>
          </cell>
          <cell r="C84" t="str">
            <v>Papa</v>
          </cell>
        </row>
        <row r="85">
          <cell r="A85" t="str">
            <v>agricola</v>
          </cell>
          <cell r="B85" t="str">
            <v>papa_criolla</v>
          </cell>
          <cell r="C85" t="str">
            <v>Papa criolla</v>
          </cell>
        </row>
        <row r="86">
          <cell r="A86" t="str">
            <v>agricola</v>
          </cell>
          <cell r="B86" t="str">
            <v>papaya</v>
          </cell>
          <cell r="C86" t="str">
            <v>Papaya</v>
          </cell>
        </row>
        <row r="87">
          <cell r="A87" t="str">
            <v>agricola</v>
          </cell>
          <cell r="B87" t="str">
            <v>patilla</v>
          </cell>
          <cell r="C87" t="str">
            <v>Patilla</v>
          </cell>
        </row>
        <row r="88">
          <cell r="A88" t="str">
            <v>agricola</v>
          </cell>
          <cell r="B88" t="str">
            <v>pepino_guiso</v>
          </cell>
          <cell r="C88" t="str">
            <v>Pepino guiso</v>
          </cell>
        </row>
        <row r="89">
          <cell r="A89" t="str">
            <v>pecuaria</v>
          </cell>
          <cell r="B89" t="str">
            <v>piangua</v>
          </cell>
          <cell r="C89" t="str">
            <v>Piangua</v>
          </cell>
        </row>
        <row r="90">
          <cell r="A90" t="str">
            <v>agricola</v>
          </cell>
          <cell r="B90" t="str">
            <v>pimienta</v>
          </cell>
          <cell r="C90" t="str">
            <v>Pimienta</v>
          </cell>
        </row>
        <row r="91">
          <cell r="A91" t="str">
            <v>agricola</v>
          </cell>
          <cell r="B91" t="str">
            <v>piña</v>
          </cell>
          <cell r="C91" t="str">
            <v>Piña</v>
          </cell>
        </row>
        <row r="92">
          <cell r="A92" t="str">
            <v>pecuaria</v>
          </cell>
          <cell r="B92" t="str">
            <v>piscicultura_bocachico</v>
          </cell>
          <cell r="C92" t="str">
            <v>Piscicultura</v>
          </cell>
        </row>
        <row r="93">
          <cell r="A93" t="str">
            <v>pecuaria</v>
          </cell>
          <cell r="B93" t="str">
            <v>piscicultura_cachama</v>
          </cell>
          <cell r="C93" t="str">
            <v>Piscicultura cachama</v>
          </cell>
        </row>
        <row r="94">
          <cell r="A94" t="str">
            <v>pecuaria</v>
          </cell>
          <cell r="B94" t="str">
            <v>piscicultura_cachama_bocachico</v>
          </cell>
          <cell r="C94" t="str">
            <v>Piscicultura cachama bocachico</v>
          </cell>
        </row>
        <row r="95">
          <cell r="A95" t="str">
            <v>pecuaria</v>
          </cell>
          <cell r="B95" t="str">
            <v>piscicultura_tilapia</v>
          </cell>
          <cell r="C95" t="str">
            <v>Piscicultura tilapia</v>
          </cell>
        </row>
        <row r="96">
          <cell r="A96" t="str">
            <v>pecuaria</v>
          </cell>
          <cell r="B96" t="str">
            <v>piscicultura_tilapia_bocachico</v>
          </cell>
          <cell r="C96" t="str">
            <v>Piscicultura tilapia y bocachico</v>
          </cell>
        </row>
        <row r="97">
          <cell r="A97" t="str">
            <v>pecuaria</v>
          </cell>
          <cell r="B97" t="str">
            <v>piscicultura_tilapia_cachama</v>
          </cell>
          <cell r="C97" t="str">
            <v>Piscicultura tilapia y cachama</v>
          </cell>
        </row>
        <row r="98">
          <cell r="A98" t="str">
            <v>pecuaria</v>
          </cell>
          <cell r="B98" t="str">
            <v>piscicultura_trucha</v>
          </cell>
          <cell r="C98" t="str">
            <v>Piscicultura trucha</v>
          </cell>
        </row>
        <row r="99">
          <cell r="A99" t="str">
            <v>agricola</v>
          </cell>
          <cell r="B99" t="str">
            <v>platano</v>
          </cell>
          <cell r="C99" t="str">
            <v>Plátano</v>
          </cell>
        </row>
        <row r="100">
          <cell r="A100" t="str">
            <v>pecuaria</v>
          </cell>
          <cell r="B100" t="str">
            <v>porcicultura_ceba</v>
          </cell>
          <cell r="C100" t="str">
            <v>Posrcicultura de ceba</v>
          </cell>
        </row>
        <row r="101">
          <cell r="A101" t="str">
            <v>pecuaria</v>
          </cell>
          <cell r="B101" t="str">
            <v>porcicultura_ciclo_completo</v>
          </cell>
          <cell r="C101" t="str">
            <v>Porcicultura de ciclo completo</v>
          </cell>
        </row>
        <row r="102">
          <cell r="A102" t="str">
            <v>pecuaria</v>
          </cell>
          <cell r="B102" t="str">
            <v>porcicultura_cria</v>
          </cell>
          <cell r="C102" t="str">
            <v>Porcicultura de cría</v>
          </cell>
        </row>
        <row r="103">
          <cell r="A103" t="str">
            <v>pecuaria</v>
          </cell>
          <cell r="B103" t="str">
            <v>porcicultura_cria_levante</v>
          </cell>
          <cell r="C103" t="str">
            <v>Porcicultura de cría y levante</v>
          </cell>
        </row>
        <row r="104">
          <cell r="A104" t="str">
            <v>agricola</v>
          </cell>
          <cell r="B104" t="str">
            <v>sacha_inchi</v>
          </cell>
          <cell r="C104" t="str">
            <v>Sacha incho</v>
          </cell>
        </row>
        <row r="105">
          <cell r="A105" t="str">
            <v>agricola</v>
          </cell>
          <cell r="B105" t="str">
            <v>sorgo</v>
          </cell>
          <cell r="C105" t="str">
            <v>Sorgo</v>
          </cell>
        </row>
        <row r="106">
          <cell r="A106" t="str">
            <v>agricola</v>
          </cell>
          <cell r="B106" t="str">
            <v>stevia</v>
          </cell>
          <cell r="C106" t="str">
            <v>Stevia</v>
          </cell>
        </row>
        <row r="107">
          <cell r="A107" t="str">
            <v>agricola</v>
          </cell>
          <cell r="B107" t="str">
            <v>tomate_arbol</v>
          </cell>
          <cell r="C107" t="str">
            <v>Tomate de árbol</v>
          </cell>
        </row>
        <row r="108">
          <cell r="A108" t="str">
            <v>agricola</v>
          </cell>
          <cell r="B108" t="str">
            <v>tomate_cherry</v>
          </cell>
          <cell r="C108" t="str">
            <v>Tomate Cherry</v>
          </cell>
        </row>
        <row r="109">
          <cell r="A109" t="str">
            <v>agricola</v>
          </cell>
          <cell r="B109" t="str">
            <v>tomate_mesa</v>
          </cell>
          <cell r="C109" t="str">
            <v>Tomate de mesa</v>
          </cell>
        </row>
        <row r="110">
          <cell r="A110" t="str">
            <v>agricola</v>
          </cell>
          <cell r="B110" t="str">
            <v>uchuva</v>
          </cell>
          <cell r="C110" t="str">
            <v>Uchuva</v>
          </cell>
        </row>
        <row r="111">
          <cell r="A111" t="str">
            <v>agricola</v>
          </cell>
          <cell r="B111" t="str">
            <v>yuca</v>
          </cell>
          <cell r="C111" t="str">
            <v>Yuca</v>
          </cell>
        </row>
        <row r="112">
          <cell r="A112" t="str">
            <v>agricola</v>
          </cell>
          <cell r="B112" t="str">
            <v>yuca_industrial</v>
          </cell>
          <cell r="C112" t="str">
            <v>Yuca para uso industrial</v>
          </cell>
        </row>
        <row r="113">
          <cell r="A113" t="str">
            <v>agricola</v>
          </cell>
          <cell r="B113" t="str">
            <v>yuca_maiz</v>
          </cell>
          <cell r="C113" t="str">
            <v>Yuca en asocio con maíz</v>
          </cell>
        </row>
        <row r="114">
          <cell r="A114" t="str">
            <v>agricola</v>
          </cell>
          <cell r="B114" t="str">
            <v>yuca_maiz_ahuyama</v>
          </cell>
          <cell r="C114" t="str">
            <v>Yuca en asocio con maíz y ahuyama</v>
          </cell>
        </row>
        <row r="115">
          <cell r="A115" t="str">
            <v>agricola</v>
          </cell>
          <cell r="B115" t="str">
            <v>yuca_maiz_name</v>
          </cell>
          <cell r="C115" t="str">
            <v>Yuca en asocio con maíz y ñame</v>
          </cell>
        </row>
        <row r="116">
          <cell r="A116" t="str">
            <v>agricola</v>
          </cell>
          <cell r="B116" t="str">
            <v>yuca_maiz_name_patilla</v>
          </cell>
          <cell r="C116" t="str">
            <v>Yuca en asocio con maíz, ñame y patilla</v>
          </cell>
        </row>
        <row r="117">
          <cell r="A117" t="str">
            <v>agricola</v>
          </cell>
          <cell r="B117" t="str">
            <v>yuca_maiz_patilla</v>
          </cell>
          <cell r="C117" t="str">
            <v>Yuca en asocio con maíz y patilla</v>
          </cell>
        </row>
        <row r="118">
          <cell r="A118" t="str">
            <v>agricola</v>
          </cell>
          <cell r="B118" t="str">
            <v>zanahoria</v>
          </cell>
          <cell r="C118" t="str">
            <v>Zanahoria</v>
          </cell>
        </row>
        <row r="119">
          <cell r="A119" t="str">
            <v>agricola</v>
          </cell>
          <cell r="B119" t="str">
            <v>patilla_melon</v>
          </cell>
          <cell r="C119" t="str">
            <v>Patilla en asocio con melón</v>
          </cell>
        </row>
        <row r="120">
          <cell r="A120" t="str">
            <v>agricola</v>
          </cell>
          <cell r="B120" t="str">
            <v>tabaco</v>
          </cell>
          <cell r="C120" t="str">
            <v>Tabaco</v>
          </cell>
        </row>
        <row r="121">
          <cell r="A121" t="str">
            <v>agricola</v>
          </cell>
          <cell r="B121" t="str">
            <v>ajonjoli</v>
          </cell>
          <cell r="C121" t="str">
            <v>Ajonjolí</v>
          </cell>
        </row>
        <row r="122">
          <cell r="A122" t="str">
            <v>agricola</v>
          </cell>
          <cell r="B122" t="str">
            <v>mamoncillo</v>
          </cell>
          <cell r="C122" t="str">
            <v>Mamoncillo</v>
          </cell>
        </row>
        <row r="123">
          <cell r="A123" t="str">
            <v>agricola</v>
          </cell>
          <cell r="B123" t="str">
            <v>yuca_name</v>
          </cell>
          <cell r="C123" t="str">
            <v>Yuca en asocio con ñame</v>
          </cell>
        </row>
        <row r="124">
          <cell r="A124" t="str">
            <v>agricola</v>
          </cell>
          <cell r="B124" t="str">
            <v>hierbabuena</v>
          </cell>
          <cell r="C124" t="str">
            <v>Hierbabuena</v>
          </cell>
        </row>
        <row r="125">
          <cell r="A125" t="str">
            <v>agricola</v>
          </cell>
          <cell r="B125"/>
        </row>
        <row r="126">
          <cell r="A126" t="str">
            <v>agricola</v>
          </cell>
          <cell r="B126"/>
        </row>
        <row r="127">
          <cell r="A127" t="str">
            <v>agricola</v>
          </cell>
          <cell r="B127"/>
        </row>
        <row r="128">
          <cell r="A128" t="str">
            <v>agricola</v>
          </cell>
          <cell r="B128"/>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K66"/>
  <sheetViews>
    <sheetView zoomScale="120" zoomScaleNormal="120" workbookViewId="0">
      <pane ySplit="1" topLeftCell="A50" activePane="bottomLeft" state="frozen"/>
      <selection pane="bottomLeft" activeCell="A63" sqref="A63:F66"/>
    </sheetView>
  </sheetViews>
  <sheetFormatPr defaultColWidth="11.42578125" defaultRowHeight="15"/>
  <cols>
    <col min="1" max="1" width="16.42578125" style="1" customWidth="1"/>
    <col min="2" max="2" width="11.42578125" style="1"/>
    <col min="3" max="4" width="15.42578125" style="1" customWidth="1"/>
    <col min="5" max="5" width="18" style="1" customWidth="1"/>
    <col min="6" max="6" width="13.42578125" style="1" customWidth="1"/>
    <col min="7" max="7" width="16.42578125" style="1" customWidth="1"/>
    <col min="8" max="8" width="14.85546875" style="1" customWidth="1"/>
    <col min="9" max="9" width="11.42578125" style="1"/>
    <col min="10" max="10" width="22.140625" style="1" customWidth="1"/>
    <col min="11" max="11" width="18" style="1" customWidth="1"/>
    <col min="12" max="16384" width="11.42578125" style="1"/>
  </cols>
  <sheetData>
    <row r="1" spans="1:11">
      <c r="A1" s="3" t="s">
        <v>0</v>
      </c>
      <c r="B1" s="3"/>
      <c r="C1" s="3" t="s">
        <v>1</v>
      </c>
      <c r="D1" s="3" t="s">
        <v>2</v>
      </c>
      <c r="E1" s="3" t="s">
        <v>3</v>
      </c>
      <c r="F1" s="3" t="s">
        <v>4</v>
      </c>
      <c r="G1" s="3" t="s">
        <v>5</v>
      </c>
      <c r="H1" s="13"/>
      <c r="I1" s="13"/>
      <c r="J1" s="13"/>
      <c r="K1" s="13"/>
    </row>
    <row r="2" spans="1:11">
      <c r="A2" s="80" t="s">
        <v>6</v>
      </c>
      <c r="B2" s="25" t="s">
        <v>7</v>
      </c>
      <c r="C2" s="26">
        <v>33</v>
      </c>
      <c r="D2" s="5">
        <v>33</v>
      </c>
      <c r="E2" s="5">
        <v>33</v>
      </c>
      <c r="F2" s="26">
        <v>33</v>
      </c>
      <c r="G2" s="5">
        <v>33</v>
      </c>
      <c r="H2" s="70"/>
      <c r="I2" s="70"/>
      <c r="J2" s="70"/>
      <c r="K2" s="70"/>
    </row>
    <row r="3" spans="1:11">
      <c r="A3" s="81"/>
      <c r="B3" s="25" t="s">
        <v>8</v>
      </c>
      <c r="C3" s="26">
        <v>15.39</v>
      </c>
      <c r="D3" s="5">
        <v>32.78</v>
      </c>
      <c r="E3" s="5">
        <v>32.78</v>
      </c>
      <c r="F3" s="26">
        <v>26.51</v>
      </c>
      <c r="G3" s="5">
        <v>32.68</v>
      </c>
      <c r="H3" s="70"/>
      <c r="I3" s="70"/>
      <c r="J3" s="70"/>
      <c r="K3" s="70"/>
    </row>
    <row r="4" spans="1:11">
      <c r="A4" s="81"/>
      <c r="B4" s="25" t="s">
        <v>9</v>
      </c>
      <c r="C4" s="26">
        <v>17.61</v>
      </c>
      <c r="D4" s="5">
        <v>0.22</v>
      </c>
      <c r="E4" s="5">
        <v>0.22</v>
      </c>
      <c r="F4" s="26">
        <v>6.5</v>
      </c>
      <c r="G4" s="5">
        <v>0.32</v>
      </c>
      <c r="H4" s="70"/>
      <c r="I4" s="70"/>
      <c r="J4" s="70"/>
      <c r="K4" s="70"/>
    </row>
    <row r="5" spans="1:11">
      <c r="A5" s="82"/>
      <c r="B5" s="27" t="s">
        <v>10</v>
      </c>
      <c r="C5" s="28">
        <f>C3/C2</f>
        <v>0.46636363636363637</v>
      </c>
      <c r="D5" s="28">
        <f t="shared" ref="D5:G5" si="0">D3/D2</f>
        <v>0.9933333333333334</v>
      </c>
      <c r="E5" s="28">
        <f t="shared" si="0"/>
        <v>0.9933333333333334</v>
      </c>
      <c r="F5" s="28">
        <f t="shared" si="0"/>
        <v>0.80333333333333334</v>
      </c>
      <c r="G5" s="28">
        <f t="shared" si="0"/>
        <v>0.99030303030303024</v>
      </c>
      <c r="H5" s="71"/>
      <c r="I5" s="71"/>
      <c r="J5" s="71"/>
      <c r="K5" s="71"/>
    </row>
    <row r="6" spans="1:11">
      <c r="A6" s="83" t="s">
        <v>11</v>
      </c>
      <c r="B6" s="26" t="s">
        <v>7</v>
      </c>
      <c r="C6" s="5">
        <v>1364.51</v>
      </c>
      <c r="D6" s="5">
        <v>1364.51</v>
      </c>
      <c r="E6" s="26">
        <v>1364.51</v>
      </c>
      <c r="F6" s="5">
        <v>1364.51</v>
      </c>
      <c r="G6" s="26">
        <v>1364.51</v>
      </c>
      <c r="H6" s="70"/>
      <c r="I6" s="70"/>
      <c r="J6" s="70"/>
      <c r="K6" s="70"/>
    </row>
    <row r="7" spans="1:11">
      <c r="A7" s="84"/>
      <c r="B7" s="26" t="s">
        <v>8</v>
      </c>
      <c r="C7" s="5">
        <v>1020.01</v>
      </c>
      <c r="D7" s="5">
        <v>1232.83</v>
      </c>
      <c r="E7" s="26">
        <v>1232.83</v>
      </c>
      <c r="F7" s="5">
        <v>1140.73</v>
      </c>
      <c r="G7" s="26">
        <v>1203.58</v>
      </c>
      <c r="H7" s="70"/>
      <c r="I7" s="70"/>
      <c r="J7" s="70"/>
      <c r="K7" s="70"/>
    </row>
    <row r="8" spans="1:11">
      <c r="A8" s="84"/>
      <c r="B8" s="26" t="s">
        <v>9</v>
      </c>
      <c r="C8" s="5">
        <v>344.5</v>
      </c>
      <c r="D8" s="5">
        <v>131.66999999999999</v>
      </c>
      <c r="E8" s="26">
        <v>131.66999999999999</v>
      </c>
      <c r="F8" s="5">
        <v>223.78</v>
      </c>
      <c r="G8" s="26">
        <v>160.93</v>
      </c>
      <c r="H8" s="70"/>
      <c r="I8" s="70"/>
      <c r="J8" s="70"/>
      <c r="K8" s="70"/>
    </row>
    <row r="9" spans="1:11">
      <c r="A9" s="85"/>
      <c r="B9" s="28" t="s">
        <v>10</v>
      </c>
      <c r="C9" s="28">
        <f>C7/C6</f>
        <v>0.74752841679430715</v>
      </c>
      <c r="D9" s="28">
        <f t="shared" ref="D9:G9" si="1">D7/D6</f>
        <v>0.90349649324665993</v>
      </c>
      <c r="E9" s="28">
        <f t="shared" si="1"/>
        <v>0.90349649324665993</v>
      </c>
      <c r="F9" s="28">
        <f t="shared" si="1"/>
        <v>0.83599973616902767</v>
      </c>
      <c r="G9" s="28">
        <f t="shared" si="1"/>
        <v>0.88206022674806339</v>
      </c>
      <c r="H9" s="71"/>
      <c r="I9" s="71"/>
      <c r="J9" s="71"/>
      <c r="K9" s="71"/>
    </row>
    <row r="10" spans="1:11">
      <c r="A10" s="86" t="s">
        <v>12</v>
      </c>
      <c r="B10" s="26" t="s">
        <v>7</v>
      </c>
      <c r="C10" s="5">
        <v>0.63</v>
      </c>
      <c r="D10" s="5">
        <v>0.63</v>
      </c>
      <c r="E10" s="26">
        <v>0.63</v>
      </c>
      <c r="F10" s="5">
        <v>0.63</v>
      </c>
      <c r="G10" s="26">
        <v>0.63</v>
      </c>
      <c r="H10" s="70"/>
      <c r="I10" s="70"/>
      <c r="J10" s="70"/>
      <c r="K10" s="70"/>
    </row>
    <row r="11" spans="1:11">
      <c r="A11" s="87"/>
      <c r="B11" s="26" t="s">
        <v>8</v>
      </c>
      <c r="C11" s="5">
        <v>0.01</v>
      </c>
      <c r="D11" s="5">
        <v>0</v>
      </c>
      <c r="E11" s="26">
        <v>0</v>
      </c>
      <c r="F11" s="5">
        <v>0</v>
      </c>
      <c r="G11" s="26">
        <v>0</v>
      </c>
      <c r="H11" s="70"/>
      <c r="I11" s="70"/>
      <c r="J11" s="70"/>
      <c r="K11" s="70"/>
    </row>
    <row r="12" spans="1:11">
      <c r="A12" s="87"/>
      <c r="B12" s="26" t="s">
        <v>9</v>
      </c>
      <c r="C12" s="5">
        <v>0.62</v>
      </c>
      <c r="D12" s="5">
        <v>0.63</v>
      </c>
      <c r="E12" s="26">
        <v>0.63</v>
      </c>
      <c r="F12" s="5">
        <v>0.63</v>
      </c>
      <c r="G12" s="26">
        <v>0.63</v>
      </c>
      <c r="H12" s="70"/>
      <c r="I12" s="70"/>
      <c r="J12" s="70"/>
      <c r="K12" s="70"/>
    </row>
    <row r="13" spans="1:11">
      <c r="A13" s="88"/>
      <c r="B13" s="28" t="s">
        <v>10</v>
      </c>
      <c r="C13" s="28">
        <f>C11/C10</f>
        <v>1.5873015873015872E-2</v>
      </c>
      <c r="D13" s="28">
        <f t="shared" ref="D13:G13" si="2">D11/D10</f>
        <v>0</v>
      </c>
      <c r="E13" s="28">
        <f t="shared" si="2"/>
        <v>0</v>
      </c>
      <c r="F13" s="28">
        <f t="shared" si="2"/>
        <v>0</v>
      </c>
      <c r="G13" s="28">
        <f t="shared" si="2"/>
        <v>0</v>
      </c>
      <c r="H13" s="71"/>
      <c r="I13" s="71"/>
      <c r="J13" s="71"/>
      <c r="K13" s="71"/>
    </row>
    <row r="14" spans="1:11">
      <c r="A14" s="89" t="s">
        <v>13</v>
      </c>
      <c r="B14" s="26" t="s">
        <v>7</v>
      </c>
      <c r="C14" s="5">
        <v>30.06</v>
      </c>
      <c r="D14" s="5">
        <v>30.06</v>
      </c>
      <c r="E14" s="26">
        <v>30.06</v>
      </c>
      <c r="F14" s="5">
        <v>30.06</v>
      </c>
      <c r="G14" s="26">
        <v>30.06</v>
      </c>
      <c r="H14" s="70"/>
      <c r="I14" s="70"/>
      <c r="J14" s="70"/>
      <c r="K14" s="70"/>
    </row>
    <row r="15" spans="1:11">
      <c r="A15" s="90"/>
      <c r="B15" s="26" t="s">
        <v>8</v>
      </c>
      <c r="C15" s="5">
        <v>0.77</v>
      </c>
      <c r="D15" s="5">
        <v>29.8</v>
      </c>
      <c r="E15" s="26">
        <v>29.8</v>
      </c>
      <c r="F15" s="5">
        <v>0</v>
      </c>
      <c r="G15" s="26">
        <v>29.52</v>
      </c>
      <c r="H15" s="70"/>
      <c r="I15" s="70"/>
      <c r="J15" s="70"/>
      <c r="K15" s="70"/>
    </row>
    <row r="16" spans="1:11">
      <c r="A16" s="90"/>
      <c r="B16" s="26" t="s">
        <v>9</v>
      </c>
      <c r="C16" s="5">
        <v>29.29</v>
      </c>
      <c r="D16" s="5">
        <v>0.27</v>
      </c>
      <c r="E16" s="26">
        <v>0.27</v>
      </c>
      <c r="F16" s="5">
        <v>30.06</v>
      </c>
      <c r="G16" s="26">
        <v>0.54</v>
      </c>
      <c r="H16" s="70"/>
      <c r="I16" s="70"/>
      <c r="J16" s="70"/>
      <c r="K16" s="70"/>
    </row>
    <row r="17" spans="1:11">
      <c r="A17" s="91"/>
      <c r="B17" s="28" t="s">
        <v>10</v>
      </c>
      <c r="C17" s="28">
        <f>C15/C14</f>
        <v>2.5615435795076514E-2</v>
      </c>
      <c r="D17" s="28">
        <f t="shared" ref="D17:G17" si="3">D15/D14</f>
        <v>0.99135063206919505</v>
      </c>
      <c r="E17" s="28">
        <f t="shared" si="3"/>
        <v>0.99135063206919505</v>
      </c>
      <c r="F17" s="73">
        <f t="shared" si="3"/>
        <v>0</v>
      </c>
      <c r="G17" s="28">
        <f t="shared" si="3"/>
        <v>0.98203592814371266</v>
      </c>
      <c r="H17" s="72" t="s">
        <v>14</v>
      </c>
      <c r="I17" s="71"/>
      <c r="J17" s="71"/>
      <c r="K17" s="71"/>
    </row>
    <row r="18" spans="1:11">
      <c r="A18" s="92" t="s">
        <v>15</v>
      </c>
      <c r="B18" s="26" t="s">
        <v>7</v>
      </c>
      <c r="C18" s="5">
        <v>832.77</v>
      </c>
      <c r="D18" s="5">
        <v>832.77</v>
      </c>
      <c r="E18" s="26">
        <v>832.77</v>
      </c>
      <c r="F18" s="5">
        <v>832.77</v>
      </c>
      <c r="G18" s="26">
        <v>832.77</v>
      </c>
      <c r="H18" s="70"/>
      <c r="I18" s="70"/>
      <c r="J18" s="70"/>
      <c r="K18" s="70"/>
    </row>
    <row r="19" spans="1:11">
      <c r="A19" s="93"/>
      <c r="B19" s="26" t="s">
        <v>8</v>
      </c>
      <c r="C19" s="5">
        <v>520.03</v>
      </c>
      <c r="D19" s="5">
        <v>686.84</v>
      </c>
      <c r="E19" s="26">
        <v>686.84</v>
      </c>
      <c r="F19" s="5">
        <v>593.79999999999995</v>
      </c>
      <c r="G19" s="26">
        <v>632.76</v>
      </c>
      <c r="H19" s="70"/>
      <c r="I19" s="70"/>
      <c r="J19" s="70"/>
      <c r="K19" s="70"/>
    </row>
    <row r="20" spans="1:11">
      <c r="A20" s="93"/>
      <c r="B20" s="26" t="s">
        <v>9</v>
      </c>
      <c r="C20" s="5">
        <v>312.74</v>
      </c>
      <c r="D20" s="5">
        <v>145.93</v>
      </c>
      <c r="E20" s="26">
        <v>145.93</v>
      </c>
      <c r="F20" s="5">
        <v>238.96</v>
      </c>
      <c r="G20" s="26">
        <v>200.01</v>
      </c>
      <c r="H20" s="70"/>
      <c r="I20" s="70"/>
      <c r="J20" s="70"/>
      <c r="K20" s="70"/>
    </row>
    <row r="21" spans="1:11">
      <c r="A21" s="94"/>
      <c r="B21" s="28" t="s">
        <v>10</v>
      </c>
      <c r="C21" s="28">
        <f>C19/C18</f>
        <v>0.6244581336983801</v>
      </c>
      <c r="D21" s="28">
        <f t="shared" ref="D21:G21" si="4">D19/D18</f>
        <v>0.82476554150605819</v>
      </c>
      <c r="E21" s="28">
        <f t="shared" si="4"/>
        <v>0.82476554150605819</v>
      </c>
      <c r="F21" s="28">
        <f t="shared" si="4"/>
        <v>0.7130420164030884</v>
      </c>
      <c r="G21" s="28">
        <f t="shared" si="4"/>
        <v>0.75982564213408266</v>
      </c>
      <c r="H21" s="71"/>
      <c r="I21" s="71"/>
      <c r="J21" s="71"/>
      <c r="K21" s="71"/>
    </row>
    <row r="22" spans="1:11">
      <c r="A22" s="98" t="s">
        <v>16</v>
      </c>
      <c r="B22" s="26" t="s">
        <v>7</v>
      </c>
      <c r="C22" s="5">
        <v>195.77</v>
      </c>
      <c r="D22" s="5">
        <v>195.77</v>
      </c>
      <c r="E22" s="26">
        <v>195.77</v>
      </c>
      <c r="F22" s="5">
        <v>195.77</v>
      </c>
      <c r="G22" s="26">
        <v>195.77</v>
      </c>
      <c r="H22" s="70"/>
      <c r="I22" s="70"/>
      <c r="J22" s="70"/>
      <c r="K22" s="70"/>
    </row>
    <row r="23" spans="1:11">
      <c r="A23" s="99"/>
      <c r="B23" s="26" t="s">
        <v>8</v>
      </c>
      <c r="C23" s="5">
        <v>58.66</v>
      </c>
      <c r="D23" s="5">
        <v>181.36</v>
      </c>
      <c r="E23" s="26">
        <v>181.36</v>
      </c>
      <c r="F23" s="5">
        <v>149.74</v>
      </c>
      <c r="G23" s="26">
        <v>164.42</v>
      </c>
      <c r="H23" s="70"/>
      <c r="I23" s="70"/>
      <c r="J23" s="70"/>
      <c r="K23" s="70"/>
    </row>
    <row r="24" spans="1:11">
      <c r="A24" s="99"/>
      <c r="B24" s="26" t="s">
        <v>9</v>
      </c>
      <c r="C24" s="5">
        <v>137.11000000000001</v>
      </c>
      <c r="D24" s="5">
        <v>14.41</v>
      </c>
      <c r="E24" s="26">
        <v>14.41</v>
      </c>
      <c r="F24" s="5">
        <v>46.03</v>
      </c>
      <c r="G24" s="26">
        <v>31.35</v>
      </c>
      <c r="H24" s="70"/>
      <c r="I24" s="70"/>
      <c r="J24" s="70"/>
      <c r="K24" s="70"/>
    </row>
    <row r="25" spans="1:11">
      <c r="A25" s="100"/>
      <c r="B25" s="28" t="s">
        <v>10</v>
      </c>
      <c r="C25" s="28">
        <f>C23/C22</f>
        <v>0.29963732951933386</v>
      </c>
      <c r="D25" s="28">
        <f t="shared" ref="D25:G25" si="5">D23/D22</f>
        <v>0.92639321652960105</v>
      </c>
      <c r="E25" s="28">
        <f t="shared" si="5"/>
        <v>0.92639321652960105</v>
      </c>
      <c r="F25" s="28">
        <f t="shared" si="5"/>
        <v>0.76487715175971804</v>
      </c>
      <c r="G25" s="28">
        <f t="shared" si="5"/>
        <v>0.83986310466363578</v>
      </c>
      <c r="H25" s="71"/>
      <c r="I25" s="71"/>
      <c r="J25" s="71"/>
      <c r="K25" s="71"/>
    </row>
    <row r="26" spans="1:11">
      <c r="A26" s="98" t="s">
        <v>17</v>
      </c>
      <c r="B26" s="26" t="s">
        <v>7</v>
      </c>
      <c r="C26" s="5">
        <v>62.18</v>
      </c>
      <c r="D26" s="5">
        <v>62.18</v>
      </c>
      <c r="E26" s="26">
        <v>62.18</v>
      </c>
      <c r="F26" s="5">
        <v>62.18</v>
      </c>
      <c r="G26" s="26">
        <v>62.18</v>
      </c>
      <c r="H26" s="70"/>
      <c r="I26" s="70"/>
      <c r="J26" s="70"/>
      <c r="K26" s="70"/>
    </row>
    <row r="27" spans="1:11">
      <c r="A27" s="99"/>
      <c r="B27" s="26" t="s">
        <v>8</v>
      </c>
      <c r="C27" s="5">
        <v>54.71</v>
      </c>
      <c r="D27" s="5">
        <v>62.18</v>
      </c>
      <c r="E27" s="26">
        <v>62.18</v>
      </c>
      <c r="F27" s="5">
        <v>62.18</v>
      </c>
      <c r="G27" s="26">
        <v>62.18</v>
      </c>
      <c r="H27" s="70"/>
      <c r="I27" s="70"/>
      <c r="J27" s="70"/>
      <c r="K27" s="70"/>
    </row>
    <row r="28" spans="1:11">
      <c r="A28" s="99"/>
      <c r="B28" s="26" t="s">
        <v>9</v>
      </c>
      <c r="C28" s="5">
        <v>7.48</v>
      </c>
      <c r="D28" s="5">
        <v>0</v>
      </c>
      <c r="E28" s="26">
        <v>0</v>
      </c>
      <c r="F28" s="5">
        <v>0</v>
      </c>
      <c r="G28" s="26">
        <v>0</v>
      </c>
      <c r="H28" s="70"/>
      <c r="I28" s="70"/>
      <c r="J28" s="70"/>
      <c r="K28" s="70"/>
    </row>
    <row r="29" spans="1:11">
      <c r="A29" s="100"/>
      <c r="B29" s="28" t="s">
        <v>10</v>
      </c>
      <c r="C29" s="28">
        <f>C27/C26</f>
        <v>0.87986490833065301</v>
      </c>
      <c r="D29" s="28">
        <f t="shared" ref="D29:G29" si="6">D27/D26</f>
        <v>1</v>
      </c>
      <c r="E29" s="28">
        <f t="shared" si="6"/>
        <v>1</v>
      </c>
      <c r="F29" s="28">
        <f t="shared" si="6"/>
        <v>1</v>
      </c>
      <c r="G29" s="28">
        <f t="shared" si="6"/>
        <v>1</v>
      </c>
      <c r="H29" s="71"/>
      <c r="I29" s="71"/>
      <c r="J29" s="71"/>
      <c r="K29" s="71"/>
    </row>
    <row r="30" spans="1:11">
      <c r="A30" s="98" t="s">
        <v>18</v>
      </c>
      <c r="B30" s="26" t="s">
        <v>7</v>
      </c>
      <c r="C30" s="5">
        <v>12711.55</v>
      </c>
      <c r="D30" s="5">
        <v>12711.55</v>
      </c>
      <c r="E30" s="26">
        <v>12711.55</v>
      </c>
      <c r="F30" s="5">
        <v>12711.55</v>
      </c>
      <c r="G30" s="26">
        <v>12711.55</v>
      </c>
      <c r="H30" s="70"/>
      <c r="I30" s="70"/>
      <c r="J30" s="70"/>
      <c r="K30" s="70"/>
    </row>
    <row r="31" spans="1:11">
      <c r="A31" s="99"/>
      <c r="B31" s="26" t="s">
        <v>8</v>
      </c>
      <c r="C31" s="5">
        <v>5212.22</v>
      </c>
      <c r="D31" s="5">
        <v>10069</v>
      </c>
      <c r="E31" s="26">
        <v>10069</v>
      </c>
      <c r="F31" s="5">
        <v>8795.16</v>
      </c>
      <c r="G31" s="26">
        <v>9404.76</v>
      </c>
      <c r="H31" s="70"/>
      <c r="I31" s="70"/>
      <c r="J31" s="70"/>
      <c r="K31" s="70"/>
    </row>
    <row r="32" spans="1:11">
      <c r="A32" s="99"/>
      <c r="B32" s="26" t="s">
        <v>9</v>
      </c>
      <c r="C32" s="5">
        <v>7499.33</v>
      </c>
      <c r="D32" s="5">
        <v>2642.55</v>
      </c>
      <c r="E32" s="26">
        <v>2642.55</v>
      </c>
      <c r="F32" s="5">
        <v>3916.39</v>
      </c>
      <c r="G32" s="26">
        <v>3306.79</v>
      </c>
      <c r="H32" s="70"/>
      <c r="I32" s="70"/>
      <c r="J32" s="70"/>
      <c r="K32" s="70"/>
    </row>
    <row r="33" spans="1:11">
      <c r="A33" s="100"/>
      <c r="B33" s="28" t="s">
        <v>10</v>
      </c>
      <c r="C33" s="28">
        <f>C31/C30</f>
        <v>0.41003811494270964</v>
      </c>
      <c r="D33" s="28">
        <f t="shared" ref="D33:G33" si="7">D31/D30</f>
        <v>0.79211425829265514</v>
      </c>
      <c r="E33" s="28">
        <f t="shared" si="7"/>
        <v>0.79211425829265514</v>
      </c>
      <c r="F33" s="28">
        <f t="shared" si="7"/>
        <v>0.69190303306835121</v>
      </c>
      <c r="G33" s="28">
        <f t="shared" si="7"/>
        <v>0.73985941918963471</v>
      </c>
      <c r="H33" s="71"/>
      <c r="I33" s="71"/>
      <c r="J33" s="71"/>
      <c r="K33" s="71"/>
    </row>
    <row r="34" spans="1:11">
      <c r="A34" s="101" t="s">
        <v>19</v>
      </c>
      <c r="B34" s="26" t="s">
        <v>7</v>
      </c>
      <c r="C34" s="5">
        <v>149.02000000000001</v>
      </c>
      <c r="D34" s="5">
        <v>149.02000000000001</v>
      </c>
      <c r="E34" s="26">
        <v>149.02000000000001</v>
      </c>
      <c r="F34" s="5">
        <v>149.02000000000001</v>
      </c>
      <c r="G34" s="26">
        <v>149.02000000000001</v>
      </c>
      <c r="H34" s="70"/>
      <c r="I34" s="70"/>
      <c r="J34" s="70"/>
      <c r="K34" s="70"/>
    </row>
    <row r="35" spans="1:11">
      <c r="A35" s="102"/>
      <c r="B35" s="26" t="s">
        <v>8</v>
      </c>
      <c r="C35" s="5">
        <v>125.21</v>
      </c>
      <c r="D35" s="5">
        <v>128.72</v>
      </c>
      <c r="E35" s="26">
        <v>128.72</v>
      </c>
      <c r="F35" s="5">
        <v>11.5</v>
      </c>
      <c r="G35" s="26">
        <v>129.97999999999999</v>
      </c>
      <c r="H35" s="70"/>
      <c r="I35" s="70"/>
      <c r="J35" s="70"/>
      <c r="K35" s="70"/>
    </row>
    <row r="36" spans="1:11">
      <c r="A36" s="102"/>
      <c r="B36" s="26" t="s">
        <v>9</v>
      </c>
      <c r="C36" s="5">
        <v>23.81</v>
      </c>
      <c r="D36" s="5">
        <v>20.3</v>
      </c>
      <c r="E36" s="26">
        <v>20.3</v>
      </c>
      <c r="F36" s="5">
        <v>137.52000000000001</v>
      </c>
      <c r="G36" s="26">
        <v>19.04</v>
      </c>
      <c r="H36" s="70"/>
      <c r="I36" s="70"/>
      <c r="J36" s="70"/>
      <c r="K36" s="70"/>
    </row>
    <row r="37" spans="1:11">
      <c r="A37" s="103"/>
      <c r="B37" s="28" t="s">
        <v>10</v>
      </c>
      <c r="C37" s="28">
        <f>C35/C34</f>
        <v>0.84022278888739754</v>
      </c>
      <c r="D37" s="28">
        <f t="shared" ref="D37:G37" si="8">D35/D34</f>
        <v>0.86377667427190974</v>
      </c>
      <c r="E37" s="28">
        <f t="shared" si="8"/>
        <v>0.86377667427190974</v>
      </c>
      <c r="F37" s="28">
        <f t="shared" si="8"/>
        <v>7.7170849550395909E-2</v>
      </c>
      <c r="G37" s="28">
        <f t="shared" si="8"/>
        <v>0.87223191517917043</v>
      </c>
      <c r="H37" s="71"/>
      <c r="I37" s="71"/>
      <c r="J37" s="71"/>
      <c r="K37" s="71"/>
    </row>
    <row r="38" spans="1:11">
      <c r="A38" s="95" t="s">
        <v>20</v>
      </c>
      <c r="B38" s="26" t="s">
        <v>7</v>
      </c>
      <c r="C38" s="5">
        <v>10.25</v>
      </c>
      <c r="D38" s="5">
        <v>10.25</v>
      </c>
      <c r="E38" s="26">
        <v>10.25</v>
      </c>
      <c r="F38" s="5">
        <v>10.25</v>
      </c>
      <c r="G38" s="26">
        <v>10.25</v>
      </c>
      <c r="H38" s="70"/>
      <c r="I38" s="70"/>
      <c r="J38" s="70"/>
      <c r="K38" s="70"/>
    </row>
    <row r="39" spans="1:11">
      <c r="A39" s="96"/>
      <c r="B39" s="26" t="s">
        <v>8</v>
      </c>
      <c r="C39" s="5">
        <v>10.15</v>
      </c>
      <c r="D39" s="5">
        <v>8.7200000000000006</v>
      </c>
      <c r="E39" s="26">
        <v>8.7200000000000006</v>
      </c>
      <c r="F39" s="5">
        <v>0.53</v>
      </c>
      <c r="G39" s="26">
        <v>10.25</v>
      </c>
      <c r="H39" s="70"/>
      <c r="I39" s="70"/>
      <c r="J39" s="70"/>
      <c r="K39" s="70"/>
    </row>
    <row r="40" spans="1:11">
      <c r="A40" s="96"/>
      <c r="B40" s="26" t="s">
        <v>9</v>
      </c>
      <c r="C40" s="5">
        <v>0.1</v>
      </c>
      <c r="D40" s="5">
        <v>1.53</v>
      </c>
      <c r="E40" s="26">
        <v>1.53</v>
      </c>
      <c r="F40" s="5">
        <v>9.7200000000000006</v>
      </c>
      <c r="G40" s="26">
        <v>0</v>
      </c>
      <c r="H40" s="70"/>
      <c r="I40" s="70"/>
      <c r="J40" s="70"/>
      <c r="K40" s="70"/>
    </row>
    <row r="41" spans="1:11">
      <c r="A41" s="97"/>
      <c r="B41" s="28" t="s">
        <v>10</v>
      </c>
      <c r="C41" s="28">
        <f>C39/C38</f>
        <v>0.99024390243902438</v>
      </c>
      <c r="D41" s="28">
        <f t="shared" ref="D41:G41" si="9">D39/D38</f>
        <v>0.85073170731707326</v>
      </c>
      <c r="E41" s="28">
        <f t="shared" si="9"/>
        <v>0.85073170731707326</v>
      </c>
      <c r="F41" s="28">
        <f t="shared" si="9"/>
        <v>5.1707317073170736E-2</v>
      </c>
      <c r="G41" s="28">
        <f t="shared" si="9"/>
        <v>1</v>
      </c>
      <c r="H41" s="71"/>
      <c r="I41" s="71"/>
      <c r="J41" s="71"/>
      <c r="K41" s="71"/>
    </row>
    <row r="42" spans="1:11">
      <c r="A42" s="95" t="s">
        <v>21</v>
      </c>
      <c r="B42" s="26" t="s">
        <v>7</v>
      </c>
      <c r="C42" s="5">
        <v>3121.13</v>
      </c>
      <c r="D42" s="5">
        <v>3121.13</v>
      </c>
      <c r="E42" s="26">
        <v>3121.13</v>
      </c>
      <c r="F42" s="5">
        <v>3121.13</v>
      </c>
      <c r="G42" s="26">
        <v>3121.13</v>
      </c>
      <c r="H42" s="70"/>
      <c r="I42" s="70"/>
      <c r="J42" s="70"/>
      <c r="K42" s="70"/>
    </row>
    <row r="43" spans="1:11">
      <c r="A43" s="96"/>
      <c r="B43" s="26" t="s">
        <v>8</v>
      </c>
      <c r="C43" s="5">
        <v>1992.47</v>
      </c>
      <c r="D43" s="5">
        <v>2928.37</v>
      </c>
      <c r="E43" s="26">
        <v>2928.37</v>
      </c>
      <c r="F43" s="5">
        <v>144.66</v>
      </c>
      <c r="G43" s="26">
        <v>2859.79</v>
      </c>
      <c r="H43" s="70"/>
      <c r="I43" s="70"/>
      <c r="J43" s="70"/>
      <c r="K43" s="70"/>
    </row>
    <row r="44" spans="1:11">
      <c r="A44" s="96"/>
      <c r="B44" s="26" t="s">
        <v>9</v>
      </c>
      <c r="C44" s="5">
        <v>1128.6500000000001</v>
      </c>
      <c r="D44" s="5">
        <v>192.76</v>
      </c>
      <c r="E44" s="26">
        <v>192.76</v>
      </c>
      <c r="F44" s="5">
        <v>2976.46</v>
      </c>
      <c r="G44" s="26">
        <v>261.33</v>
      </c>
      <c r="H44" s="70"/>
      <c r="I44" s="70"/>
      <c r="J44" s="70"/>
      <c r="K44" s="70"/>
    </row>
    <row r="45" spans="1:11">
      <c r="A45" s="97"/>
      <c r="B45" s="28" t="s">
        <v>10</v>
      </c>
      <c r="C45" s="28">
        <f>C43/C42</f>
        <v>0.63838097099447955</v>
      </c>
      <c r="D45" s="28">
        <f t="shared" ref="D45:G45" si="10">D43/D42</f>
        <v>0.93824031680833542</v>
      </c>
      <c r="E45" s="28">
        <f t="shared" si="10"/>
        <v>0.93824031680833542</v>
      </c>
      <c r="F45" s="28">
        <f t="shared" si="10"/>
        <v>4.6348598103891858E-2</v>
      </c>
      <c r="G45" s="28">
        <f t="shared" si="10"/>
        <v>0.91626750567903292</v>
      </c>
      <c r="H45" s="71"/>
      <c r="I45" s="71"/>
      <c r="J45" s="71"/>
      <c r="K45" s="71"/>
    </row>
    <row r="46" spans="1:11">
      <c r="A46" s="77" t="s">
        <v>22</v>
      </c>
      <c r="B46" s="26" t="s">
        <v>7</v>
      </c>
      <c r="C46" s="5">
        <v>146.29</v>
      </c>
      <c r="D46" s="5">
        <v>146.29</v>
      </c>
      <c r="E46" s="26">
        <v>146.29</v>
      </c>
      <c r="F46" s="5">
        <v>146.29</v>
      </c>
      <c r="G46" s="26">
        <v>146.29</v>
      </c>
    </row>
    <row r="47" spans="1:11">
      <c r="A47" s="78"/>
      <c r="B47" s="26" t="s">
        <v>8</v>
      </c>
      <c r="C47" s="5">
        <v>2.91</v>
      </c>
      <c r="D47" s="5">
        <v>87.6</v>
      </c>
      <c r="E47" s="26">
        <v>87.6</v>
      </c>
      <c r="F47" s="5">
        <v>2.39</v>
      </c>
      <c r="G47" s="26">
        <v>55.74</v>
      </c>
    </row>
    <row r="48" spans="1:11">
      <c r="A48" s="78"/>
      <c r="B48" s="26" t="s">
        <v>9</v>
      </c>
      <c r="C48" s="5">
        <v>143.38</v>
      </c>
      <c r="D48" s="5">
        <v>58.69</v>
      </c>
      <c r="E48" s="26">
        <v>58.69</v>
      </c>
      <c r="F48" s="5">
        <v>143.9</v>
      </c>
      <c r="G48" s="26">
        <v>90.55</v>
      </c>
    </row>
    <row r="49" spans="1:8">
      <c r="A49" s="79"/>
      <c r="B49" s="28" t="s">
        <v>10</v>
      </c>
      <c r="C49" s="73">
        <f>C47/C46</f>
        <v>1.9891995351698683E-2</v>
      </c>
      <c r="D49" s="28">
        <f t="shared" ref="D49:G49" si="11">D47/D46</f>
        <v>0.59881058172123858</v>
      </c>
      <c r="E49" s="28">
        <f t="shared" si="11"/>
        <v>0.59881058172123858</v>
      </c>
      <c r="F49" s="28">
        <f t="shared" si="11"/>
        <v>1.6337411989883109E-2</v>
      </c>
      <c r="G49" s="28">
        <f t="shared" si="11"/>
        <v>0.38102399343769228</v>
      </c>
      <c r="H49" s="74" t="s">
        <v>23</v>
      </c>
    </row>
    <row r="50" spans="1:8">
      <c r="A50" s="77" t="s">
        <v>24</v>
      </c>
      <c r="B50" s="26" t="s">
        <v>7</v>
      </c>
      <c r="C50" s="5">
        <v>141.61000000000001</v>
      </c>
      <c r="D50" s="5">
        <v>141.61000000000001</v>
      </c>
      <c r="E50" s="26">
        <v>141.61000000000001</v>
      </c>
      <c r="F50" s="5">
        <v>141.61000000000001</v>
      </c>
      <c r="G50" s="26">
        <v>141.61000000000001</v>
      </c>
    </row>
    <row r="51" spans="1:8">
      <c r="A51" s="78"/>
      <c r="B51" s="26" t="s">
        <v>8</v>
      </c>
      <c r="C51" s="5">
        <v>131.91</v>
      </c>
      <c r="D51" s="5">
        <v>124.51</v>
      </c>
      <c r="E51" s="26">
        <v>124.51</v>
      </c>
      <c r="F51" s="5">
        <v>5.63</v>
      </c>
      <c r="G51" s="26">
        <v>133.38999999999999</v>
      </c>
    </row>
    <row r="52" spans="1:8">
      <c r="A52" s="78"/>
      <c r="B52" s="26" t="s">
        <v>9</v>
      </c>
      <c r="C52" s="5">
        <v>9.7100000000000009</v>
      </c>
      <c r="D52" s="5">
        <v>17.11</v>
      </c>
      <c r="E52" s="26">
        <v>17.11</v>
      </c>
      <c r="F52" s="5">
        <v>135.97999999999999</v>
      </c>
      <c r="G52" s="26">
        <v>8.23</v>
      </c>
    </row>
    <row r="53" spans="1:8">
      <c r="A53" s="79"/>
      <c r="B53" s="28" t="s">
        <v>10</v>
      </c>
      <c r="C53" s="28">
        <f>C51/C50</f>
        <v>0.93150201256973364</v>
      </c>
      <c r="D53" s="28">
        <f t="shared" ref="D53:G53" si="12">D51/D50</f>
        <v>0.8792458159734482</v>
      </c>
      <c r="E53" s="28">
        <f t="shared" si="12"/>
        <v>0.8792458159734482</v>
      </c>
      <c r="F53" s="28">
        <f t="shared" si="12"/>
        <v>3.9757079302309158E-2</v>
      </c>
      <c r="G53" s="28">
        <f t="shared" si="12"/>
        <v>0.94195325188899071</v>
      </c>
    </row>
    <row r="54" spans="1:8">
      <c r="A54" s="77" t="s">
        <v>25</v>
      </c>
      <c r="B54" s="26" t="s">
        <v>7</v>
      </c>
      <c r="C54" s="5">
        <v>123.16</v>
      </c>
      <c r="D54" s="5">
        <v>123.16</v>
      </c>
      <c r="E54" s="26">
        <v>123.16</v>
      </c>
      <c r="F54" s="5">
        <v>123.16</v>
      </c>
      <c r="G54" s="26">
        <v>123.16</v>
      </c>
    </row>
    <row r="55" spans="1:8">
      <c r="A55" s="78"/>
      <c r="B55" s="26" t="s">
        <v>8</v>
      </c>
      <c r="C55" s="5">
        <v>46.93</v>
      </c>
      <c r="D55" s="5">
        <v>89.53</v>
      </c>
      <c r="E55" s="26">
        <v>89.53</v>
      </c>
      <c r="F55" s="5">
        <v>0.23</v>
      </c>
      <c r="G55" s="26">
        <v>87.79</v>
      </c>
    </row>
    <row r="56" spans="1:8">
      <c r="A56" s="78"/>
      <c r="B56" s="26" t="s">
        <v>9</v>
      </c>
      <c r="C56" s="5">
        <v>76.22</v>
      </c>
      <c r="D56" s="5">
        <v>33.630000000000003</v>
      </c>
      <c r="E56" s="26">
        <v>33.630000000000003</v>
      </c>
      <c r="F56" s="5">
        <v>122.93</v>
      </c>
      <c r="G56" s="26">
        <v>35.369999999999997</v>
      </c>
    </row>
    <row r="57" spans="1:8">
      <c r="A57" s="79"/>
      <c r="B57" s="28" t="s">
        <v>10</v>
      </c>
      <c r="C57" s="28">
        <f>C55/C54</f>
        <v>0.38104904189671973</v>
      </c>
      <c r="D57" s="28">
        <f t="shared" ref="D57:G57" si="13">D55/D54</f>
        <v>0.72694056511854499</v>
      </c>
      <c r="E57" s="28">
        <f t="shared" si="13"/>
        <v>0.72694056511854499</v>
      </c>
      <c r="F57" s="28">
        <f t="shared" si="13"/>
        <v>1.8674894446248783E-3</v>
      </c>
      <c r="G57" s="28">
        <f t="shared" si="13"/>
        <v>0.71281260149399162</v>
      </c>
    </row>
    <row r="58" spans="1:8">
      <c r="A58" s="77" t="s">
        <v>26</v>
      </c>
      <c r="B58" s="26" t="s">
        <v>7</v>
      </c>
      <c r="C58" s="5">
        <v>224.62</v>
      </c>
      <c r="D58" s="5">
        <v>224.62</v>
      </c>
      <c r="E58" s="26">
        <v>224.62</v>
      </c>
      <c r="F58" s="5">
        <v>224.62</v>
      </c>
      <c r="G58" s="26">
        <v>224.62</v>
      </c>
    </row>
    <row r="59" spans="1:8">
      <c r="A59" s="78"/>
      <c r="B59" s="26" t="s">
        <v>8</v>
      </c>
      <c r="C59" s="5">
        <v>182.75</v>
      </c>
      <c r="D59" s="5">
        <v>205.72</v>
      </c>
      <c r="E59" s="26">
        <v>205.72</v>
      </c>
      <c r="F59" s="5">
        <v>0.59</v>
      </c>
      <c r="G59" s="26">
        <v>198.03</v>
      </c>
    </row>
    <row r="60" spans="1:8">
      <c r="A60" s="78"/>
      <c r="B60" s="26" t="s">
        <v>9</v>
      </c>
      <c r="C60" s="5">
        <v>41.87</v>
      </c>
      <c r="D60" s="5">
        <v>18.899999999999999</v>
      </c>
      <c r="E60" s="26">
        <v>18.899999999999999</v>
      </c>
      <c r="F60" s="5">
        <v>224.03</v>
      </c>
      <c r="G60" s="26">
        <v>26.59</v>
      </c>
    </row>
    <row r="61" spans="1:8">
      <c r="A61" s="79"/>
      <c r="B61" s="28" t="s">
        <v>10</v>
      </c>
      <c r="C61" s="28">
        <f>C59/C58</f>
        <v>0.81359629596652117</v>
      </c>
      <c r="D61" s="28">
        <f t="shared" ref="D61:G61" si="14">D59/D58</f>
        <v>0.91585789333095891</v>
      </c>
      <c r="E61" s="28">
        <f t="shared" si="14"/>
        <v>0.91585789333095891</v>
      </c>
      <c r="F61" s="28">
        <f t="shared" si="14"/>
        <v>2.6266583563351437E-3</v>
      </c>
      <c r="G61" s="28">
        <f t="shared" si="14"/>
        <v>0.88162229543228565</v>
      </c>
    </row>
    <row r="63" spans="1:8" ht="93.75" customHeight="1">
      <c r="A63" s="104" t="s">
        <v>27</v>
      </c>
      <c r="B63" s="104"/>
      <c r="C63" s="104"/>
      <c r="D63" s="104"/>
      <c r="E63" s="104"/>
      <c r="F63" s="104"/>
    </row>
    <row r="64" spans="1:8">
      <c r="A64" s="104"/>
      <c r="B64" s="104"/>
      <c r="C64" s="104"/>
      <c r="D64" s="104"/>
      <c r="E64" s="104"/>
      <c r="F64" s="104"/>
    </row>
    <row r="65" spans="1:6">
      <c r="A65" s="104"/>
      <c r="B65" s="104"/>
      <c r="C65" s="104"/>
      <c r="D65" s="104"/>
      <c r="E65" s="104"/>
      <c r="F65" s="104"/>
    </row>
    <row r="66" spans="1:6">
      <c r="A66" s="104"/>
      <c r="B66" s="104"/>
      <c r="C66" s="104"/>
      <c r="D66" s="104"/>
      <c r="E66" s="104"/>
      <c r="F66" s="104"/>
    </row>
  </sheetData>
  <autoFilter ref="B1:G61" xr:uid="{0A81C690-5968-40EA-9542-AD00D72632C9}"/>
  <mergeCells count="16">
    <mergeCell ref="A63:F66"/>
    <mergeCell ref="A46:A49"/>
    <mergeCell ref="A50:A53"/>
    <mergeCell ref="A54:A57"/>
    <mergeCell ref="A58:A61"/>
    <mergeCell ref="A2:A5"/>
    <mergeCell ref="A6:A9"/>
    <mergeCell ref="A10:A13"/>
    <mergeCell ref="A14:A17"/>
    <mergeCell ref="A18:A21"/>
    <mergeCell ref="A42:A45"/>
    <mergeCell ref="A22:A25"/>
    <mergeCell ref="A26:A29"/>
    <mergeCell ref="A30:A33"/>
    <mergeCell ref="A34:A37"/>
    <mergeCell ref="A38:A41"/>
  </mergeCells>
  <conditionalFormatting sqref="C5:K5 B9:K9 B13:K13 B17:G17 B21:K21 B25:K25 B29:K29 B33:K33 B37:K37 B41:K41 B45:K45 B49:G49 B53:G53 B57:G57 B61:G61 I17:K17">
    <cfRule type="cellIs" dxfId="42" priority="17" operator="greaterThan">
      <formula>0.25</formula>
    </cfRule>
  </conditionalFormatting>
  <conditionalFormatting sqref="A2 A6 A10 A14 A18 A22 A26 A30 A34 A38 A42">
    <cfRule type="beginsWith" dxfId="41" priority="14" operator="beginsWith" text="8">
      <formula>LEFT((A2),LEN("8"))=("8")</formula>
    </cfRule>
    <cfRule type="beginsWith" dxfId="40" priority="15" operator="beginsWith" text="7">
      <formula>LEFT((A2),LEN("7"))=("7")</formula>
    </cfRule>
    <cfRule type="beginsWith" dxfId="39" priority="16" operator="beginsWith" text="4">
      <formula>LEFT((A2),LEN("4"))=("4")</formula>
    </cfRule>
  </conditionalFormatting>
  <conditionalFormatting sqref="A63">
    <cfRule type="beginsWith" dxfId="38" priority="1" operator="beginsWith" text="13">
      <formula>LEFT(A63,LEN("13"))="13"</formula>
    </cfRule>
    <cfRule type="beginsWith" dxfId="37" priority="2" operator="beginsWith" text="12">
      <formula>LEFT(A63,LEN("12"))="12"</formula>
    </cfRule>
    <cfRule type="beginsWith" dxfId="36" priority="3" operator="beginsWith" text="11">
      <formula>LEFT(A63,LEN("11"))="11"</formula>
    </cfRule>
    <cfRule type="beginsWith" dxfId="35" priority="4" operator="beginsWith" text="10">
      <formula>LEFT(A63,LEN("10"))="10"</formula>
    </cfRule>
    <cfRule type="beginsWith" dxfId="34" priority="5" operator="beginsWith" text="09">
      <formula>LEFT(A63,LEN("09"))="09"</formula>
    </cfRule>
    <cfRule type="beginsWith" dxfId="33" priority="6" operator="beginsWith" text="08">
      <formula>LEFT(A63,LEN("08"))="08"</formula>
    </cfRule>
    <cfRule type="beginsWith" dxfId="32" priority="7" operator="beginsWith" text="07">
      <formula>LEFT(A63,LEN("07"))="07"</formula>
    </cfRule>
    <cfRule type="beginsWith" dxfId="31" priority="8" operator="beginsWith" text="06">
      <formula>LEFT(A63,LEN("06"))="06"</formula>
    </cfRule>
    <cfRule type="beginsWith" dxfId="30" priority="9" operator="beginsWith" text="05">
      <formula>LEFT(A63,LEN("05"))="05"</formula>
    </cfRule>
    <cfRule type="beginsWith" dxfId="29" priority="10" operator="beginsWith" text="04">
      <formula>LEFT(A63,LEN("04"))="04"</formula>
    </cfRule>
    <cfRule type="beginsWith" dxfId="28" priority="11" operator="beginsWith" text="03">
      <formula>LEFT(A63,LEN("03"))="03"</formula>
    </cfRule>
    <cfRule type="beginsWith" dxfId="27" priority="12" operator="beginsWith" text="02">
      <formula>LEFT(A63,LEN("02"))="02"</formula>
    </cfRule>
    <cfRule type="beginsWith" dxfId="26" priority="13" operator="beginsWith" text="01">
      <formula>LEFT(A63,LEN("01"))="01"</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8"/>
  <sheetViews>
    <sheetView tabSelected="1" zoomScale="84" zoomScaleNormal="84" workbookViewId="0">
      <pane xSplit="1" ySplit="1" topLeftCell="B2" activePane="bottomRight" state="frozen"/>
      <selection pane="bottomRight" activeCell="I14" sqref="I14"/>
      <selection pane="bottomLeft" activeCell="A2" sqref="A2"/>
      <selection pane="topRight" activeCell="B1" sqref="B1"/>
    </sheetView>
  </sheetViews>
  <sheetFormatPr defaultColWidth="11.42578125" defaultRowHeight="15" customHeight="1"/>
  <cols>
    <col min="1" max="1" width="28.85546875" style="46" customWidth="1"/>
    <col min="2" max="6" width="15.42578125" style="35" customWidth="1"/>
    <col min="7" max="9" width="15.85546875" style="35" customWidth="1"/>
    <col min="10" max="10" width="15.85546875" style="35" hidden="1" customWidth="1"/>
    <col min="11" max="11" width="21.7109375" style="35" hidden="1" customWidth="1"/>
    <col min="12" max="16" width="15.85546875" style="35" hidden="1" customWidth="1"/>
    <col min="17" max="17" width="11.42578125" style="35" hidden="1" customWidth="1"/>
    <col min="18" max="41" width="15.85546875" style="35" hidden="1" customWidth="1"/>
    <col min="42" max="43" width="16.28515625" style="42" customWidth="1"/>
    <col min="44" max="45" width="16.28515625" style="56" customWidth="1"/>
    <col min="46" max="46" width="16.28515625" style="42" customWidth="1"/>
    <col min="47" max="16384" width="11.42578125" style="35"/>
  </cols>
  <sheetData>
    <row r="1" spans="1:46" ht="30">
      <c r="A1" s="32" t="s">
        <v>0</v>
      </c>
      <c r="B1" s="33" t="s">
        <v>2</v>
      </c>
      <c r="C1" s="33" t="s">
        <v>3</v>
      </c>
      <c r="D1" s="63" t="s">
        <v>4</v>
      </c>
      <c r="E1" s="33" t="s">
        <v>5</v>
      </c>
      <c r="F1" s="33" t="s">
        <v>1</v>
      </c>
      <c r="G1" s="64" t="s">
        <v>28</v>
      </c>
      <c r="H1" s="64" t="s">
        <v>29</v>
      </c>
      <c r="I1" s="64" t="s">
        <v>30</v>
      </c>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16" t="s">
        <v>31</v>
      </c>
      <c r="AQ1" s="14" t="s">
        <v>32</v>
      </c>
      <c r="AR1" s="47" t="s">
        <v>33</v>
      </c>
      <c r="AS1" s="47" t="s">
        <v>34</v>
      </c>
      <c r="AT1" s="34" t="s">
        <v>35</v>
      </c>
    </row>
    <row r="2" spans="1:46">
      <c r="A2" s="68" t="s">
        <v>6</v>
      </c>
      <c r="B2" s="24">
        <v>1</v>
      </c>
      <c r="C2" s="24">
        <v>1</v>
      </c>
      <c r="D2" s="24">
        <v>1</v>
      </c>
      <c r="E2" s="24">
        <v>1</v>
      </c>
      <c r="F2" s="24">
        <v>1</v>
      </c>
      <c r="G2" s="65">
        <v>1</v>
      </c>
      <c r="H2" s="66">
        <v>1</v>
      </c>
      <c r="I2" s="66">
        <v>1</v>
      </c>
      <c r="J2" s="21"/>
      <c r="K2" s="21"/>
      <c r="L2" s="22"/>
      <c r="M2" s="23"/>
      <c r="N2" s="22"/>
      <c r="O2" s="23"/>
      <c r="P2" s="23"/>
      <c r="Q2" s="23"/>
      <c r="R2" s="20"/>
      <c r="S2" s="20"/>
      <c r="T2" s="20"/>
      <c r="U2" s="20"/>
      <c r="V2" s="20"/>
      <c r="W2" s="20"/>
      <c r="X2" s="20"/>
      <c r="Y2" s="20"/>
      <c r="Z2" s="20"/>
      <c r="AA2" s="20"/>
      <c r="AB2" s="20"/>
      <c r="AC2" s="20"/>
      <c r="AD2" s="20"/>
      <c r="AE2" s="20"/>
      <c r="AF2" s="20"/>
      <c r="AG2" s="20"/>
      <c r="AH2" s="20"/>
      <c r="AI2" s="20"/>
      <c r="AJ2" s="20"/>
      <c r="AK2" s="20"/>
      <c r="AL2" s="20"/>
      <c r="AM2" s="20"/>
      <c r="AN2" s="20"/>
      <c r="AO2" s="20"/>
      <c r="AP2" s="16">
        <f>SUMIFS(B2:AO2,$B$105:$AO$105,"X",$B$102:$AO$102,"X")</f>
        <v>4</v>
      </c>
      <c r="AQ2" s="16">
        <f>SUMIFS(B2:AO2,$B$102:$AO$102,"X")</f>
        <v>8</v>
      </c>
      <c r="AR2" s="48">
        <v>33.002899999999997</v>
      </c>
      <c r="AS2" s="48">
        <f>IFERROR(AR2/$AR$101,0)*100</f>
        <v>0.17237566936927087</v>
      </c>
      <c r="AT2" s="7"/>
    </row>
    <row r="3" spans="1:46">
      <c r="A3" s="68" t="s">
        <v>11</v>
      </c>
      <c r="B3" s="24">
        <v>1</v>
      </c>
      <c r="C3" s="24">
        <v>1</v>
      </c>
      <c r="D3" s="24">
        <v>1</v>
      </c>
      <c r="E3" s="24">
        <v>1</v>
      </c>
      <c r="F3" s="24">
        <v>1</v>
      </c>
      <c r="G3" s="65">
        <v>1</v>
      </c>
      <c r="H3" s="66">
        <v>1</v>
      </c>
      <c r="I3" s="66">
        <v>1</v>
      </c>
      <c r="J3" s="21"/>
      <c r="K3" s="21"/>
      <c r="L3" s="22"/>
      <c r="M3" s="23"/>
      <c r="N3" s="22"/>
      <c r="O3" s="23"/>
      <c r="P3" s="23"/>
      <c r="Q3" s="23"/>
      <c r="R3" s="20"/>
      <c r="S3" s="20"/>
      <c r="T3" s="20"/>
      <c r="U3" s="20"/>
      <c r="V3" s="20"/>
      <c r="W3" s="20"/>
      <c r="X3" s="20"/>
      <c r="Y3" s="20"/>
      <c r="Z3" s="20"/>
      <c r="AA3" s="20"/>
      <c r="AB3" s="20"/>
      <c r="AC3" s="20"/>
      <c r="AD3" s="20"/>
      <c r="AE3" s="20"/>
      <c r="AF3" s="20"/>
      <c r="AG3" s="20"/>
      <c r="AH3" s="20"/>
      <c r="AI3" s="20"/>
      <c r="AJ3" s="20"/>
      <c r="AK3" s="20"/>
      <c r="AL3" s="20"/>
      <c r="AM3" s="20"/>
      <c r="AN3" s="20"/>
      <c r="AO3" s="20"/>
      <c r="AP3" s="16">
        <f>SUMIF($B$105:$U$105,"X",B3:U3)</f>
        <v>4</v>
      </c>
      <c r="AQ3" s="16">
        <f>SUMIFS(B3:AO3,$B$102:$AO$102,"X")</f>
        <v>8</v>
      </c>
      <c r="AR3" s="48">
        <v>1364.5065</v>
      </c>
      <c r="AS3" s="48">
        <f>IFERROR(AR3/$AR$101,0)*100</f>
        <v>7.1268804043348029</v>
      </c>
      <c r="AT3" s="36"/>
    </row>
    <row r="4" spans="1:46">
      <c r="A4" s="68" t="s">
        <v>13</v>
      </c>
      <c r="B4" s="24">
        <v>1</v>
      </c>
      <c r="C4" s="24">
        <v>1</v>
      </c>
      <c r="D4" s="69">
        <v>1</v>
      </c>
      <c r="E4" s="24">
        <v>1</v>
      </c>
      <c r="F4" s="24">
        <v>0</v>
      </c>
      <c r="G4" s="65">
        <v>1</v>
      </c>
      <c r="H4" s="66">
        <v>1</v>
      </c>
      <c r="I4" s="66">
        <v>1</v>
      </c>
      <c r="J4" s="21"/>
      <c r="K4" s="21"/>
      <c r="L4" s="22"/>
      <c r="M4" s="23"/>
      <c r="N4" s="22"/>
      <c r="O4" s="23"/>
      <c r="P4" s="23"/>
      <c r="Q4" s="23"/>
      <c r="R4" s="20"/>
      <c r="S4" s="20"/>
      <c r="T4" s="20"/>
      <c r="U4" s="20"/>
      <c r="V4" s="20"/>
      <c r="W4" s="20"/>
      <c r="X4" s="20"/>
      <c r="Y4" s="20"/>
      <c r="Z4" s="20"/>
      <c r="AA4" s="20"/>
      <c r="AB4" s="20"/>
      <c r="AC4" s="20"/>
      <c r="AD4" s="20"/>
      <c r="AE4" s="20"/>
      <c r="AF4" s="20"/>
      <c r="AG4" s="20"/>
      <c r="AH4" s="20"/>
      <c r="AI4" s="20"/>
      <c r="AJ4" s="20"/>
      <c r="AK4" s="20"/>
      <c r="AL4" s="20"/>
      <c r="AM4" s="20"/>
      <c r="AN4" s="20"/>
      <c r="AO4" s="20"/>
      <c r="AP4" s="16">
        <f>SUMIF($B$105:$U$105,"X",B4:U4)</f>
        <v>3</v>
      </c>
      <c r="AQ4" s="16">
        <f>SUMIFS(B4:AO4,$B$102:$AO$102,"X")</f>
        <v>7</v>
      </c>
      <c r="AR4" s="48">
        <v>30.0624</v>
      </c>
      <c r="AS4" s="48">
        <f>IFERROR(AR4/$AR$101,0)*100</f>
        <v>0.15701730220213284</v>
      </c>
      <c r="AT4" s="7" t="s">
        <v>36</v>
      </c>
    </row>
    <row r="5" spans="1:46">
      <c r="A5" s="68" t="s">
        <v>15</v>
      </c>
      <c r="B5" s="24">
        <v>1</v>
      </c>
      <c r="C5" s="24">
        <v>1</v>
      </c>
      <c r="D5" s="24">
        <v>1</v>
      </c>
      <c r="E5" s="24">
        <v>1</v>
      </c>
      <c r="F5" s="24">
        <v>1</v>
      </c>
      <c r="G5" s="69">
        <v>1</v>
      </c>
      <c r="H5" s="69">
        <v>1</v>
      </c>
      <c r="I5" s="66">
        <v>1</v>
      </c>
      <c r="J5" s="21"/>
      <c r="K5" s="21"/>
      <c r="L5" s="22"/>
      <c r="M5" s="23"/>
      <c r="N5" s="22"/>
      <c r="O5" s="23"/>
      <c r="P5" s="23"/>
      <c r="Q5" s="23"/>
      <c r="R5" s="20"/>
      <c r="S5" s="20"/>
      <c r="T5" s="20"/>
      <c r="U5" s="20"/>
      <c r="V5" s="20"/>
      <c r="W5" s="20"/>
      <c r="X5" s="20"/>
      <c r="Y5" s="20"/>
      <c r="Z5" s="20"/>
      <c r="AA5" s="20"/>
      <c r="AB5" s="20"/>
      <c r="AC5" s="20"/>
      <c r="AD5" s="20"/>
      <c r="AE5" s="20"/>
      <c r="AF5" s="20"/>
      <c r="AG5" s="20"/>
      <c r="AH5" s="20"/>
      <c r="AI5" s="20"/>
      <c r="AJ5" s="20"/>
      <c r="AK5" s="20"/>
      <c r="AL5" s="20"/>
      <c r="AM5" s="20"/>
      <c r="AN5" s="20"/>
      <c r="AO5" s="20"/>
      <c r="AP5" s="16">
        <f>SUMIF($B$105:$U$105,"X",B5:U5)</f>
        <v>4</v>
      </c>
      <c r="AQ5" s="16">
        <f>SUMIFS(B5:AO5,$B$102:$AO$102,"X")</f>
        <v>8</v>
      </c>
      <c r="AR5" s="48">
        <v>832.76880000000006</v>
      </c>
      <c r="AS5" s="48">
        <f>IFERROR(AR5/$AR$101,0)*100</f>
        <v>4.3495898642193405</v>
      </c>
      <c r="AT5" s="36" t="s">
        <v>36</v>
      </c>
    </row>
    <row r="6" spans="1:46">
      <c r="A6" s="68" t="s">
        <v>16</v>
      </c>
      <c r="B6" s="24">
        <v>1</v>
      </c>
      <c r="C6" s="24">
        <v>1</v>
      </c>
      <c r="D6" s="24">
        <v>1</v>
      </c>
      <c r="E6" s="24">
        <v>1</v>
      </c>
      <c r="F6" s="24">
        <v>1</v>
      </c>
      <c r="G6" s="65">
        <v>0</v>
      </c>
      <c r="H6" s="69">
        <v>1</v>
      </c>
      <c r="I6" s="69">
        <v>1</v>
      </c>
      <c r="J6" s="21"/>
      <c r="K6" s="21"/>
      <c r="L6" s="22"/>
      <c r="M6" s="23"/>
      <c r="N6" s="22"/>
      <c r="O6" s="23"/>
      <c r="P6" s="23"/>
      <c r="Q6" s="23"/>
      <c r="R6" s="20"/>
      <c r="S6" s="20"/>
      <c r="T6" s="20"/>
      <c r="U6" s="20"/>
      <c r="V6" s="20"/>
      <c r="W6" s="20"/>
      <c r="X6" s="20"/>
      <c r="Y6" s="20"/>
      <c r="Z6" s="20"/>
      <c r="AA6" s="20"/>
      <c r="AB6" s="20"/>
      <c r="AC6" s="20"/>
      <c r="AD6" s="20"/>
      <c r="AE6" s="20"/>
      <c r="AF6" s="20"/>
      <c r="AG6" s="20"/>
      <c r="AH6" s="20"/>
      <c r="AI6" s="20"/>
      <c r="AJ6" s="20"/>
      <c r="AK6" s="20"/>
      <c r="AL6" s="20"/>
      <c r="AM6" s="20"/>
      <c r="AN6" s="20"/>
      <c r="AO6" s="20"/>
      <c r="AP6" s="16">
        <f>SUMIF($B$105:$U$105,"X",B6:U6)</f>
        <v>3</v>
      </c>
      <c r="AQ6" s="16">
        <f>SUMIFS(B6:AO6,$B$102:$AO$102,"X")</f>
        <v>7</v>
      </c>
      <c r="AR6" s="48">
        <v>195.77099999999999</v>
      </c>
      <c r="AS6" s="48">
        <f>IFERROR(AR6/$AR$101,0)*100</f>
        <v>1.0225209653724834</v>
      </c>
      <c r="AT6" s="36" t="s">
        <v>36</v>
      </c>
    </row>
    <row r="7" spans="1:46">
      <c r="A7" s="68" t="s">
        <v>17</v>
      </c>
      <c r="B7" s="24">
        <v>1</v>
      </c>
      <c r="C7" s="24">
        <v>1</v>
      </c>
      <c r="D7" s="24">
        <v>1</v>
      </c>
      <c r="E7" s="24">
        <v>1</v>
      </c>
      <c r="F7" s="24">
        <v>1</v>
      </c>
      <c r="G7" s="65">
        <v>0</v>
      </c>
      <c r="H7" s="66">
        <v>0</v>
      </c>
      <c r="I7" s="69">
        <v>1</v>
      </c>
      <c r="J7" s="21"/>
      <c r="K7" s="21"/>
      <c r="L7" s="22"/>
      <c r="M7" s="23"/>
      <c r="N7" s="22"/>
      <c r="O7" s="23"/>
      <c r="P7" s="23"/>
      <c r="Q7" s="23"/>
      <c r="R7" s="20"/>
      <c r="S7" s="20"/>
      <c r="T7" s="20"/>
      <c r="U7" s="20"/>
      <c r="V7" s="20"/>
      <c r="W7" s="20"/>
      <c r="X7" s="20"/>
      <c r="Y7" s="20"/>
      <c r="Z7" s="20"/>
      <c r="AA7" s="20"/>
      <c r="AB7" s="20"/>
      <c r="AC7" s="20"/>
      <c r="AD7" s="20"/>
      <c r="AE7" s="20"/>
      <c r="AF7" s="20"/>
      <c r="AG7" s="20"/>
      <c r="AH7" s="20"/>
      <c r="AI7" s="20"/>
      <c r="AJ7" s="20"/>
      <c r="AK7" s="20"/>
      <c r="AL7" s="20"/>
      <c r="AM7" s="20"/>
      <c r="AN7" s="20"/>
      <c r="AO7" s="20"/>
      <c r="AP7" s="16">
        <f>SUMIF($B$105:$U$105,"X",B7:U7)</f>
        <v>2</v>
      </c>
      <c r="AQ7" s="16">
        <f>SUMIFS(B7:AO7,$B$102:$AO$102,"X")</f>
        <v>6</v>
      </c>
      <c r="AR7" s="48">
        <v>62.183599999999998</v>
      </c>
      <c r="AS7" s="48">
        <f>IFERROR(AR7/$AR$101,0)*100</f>
        <v>0.32478781179202415</v>
      </c>
      <c r="AT7" s="36" t="s">
        <v>36</v>
      </c>
    </row>
    <row r="8" spans="1:46">
      <c r="A8" s="68" t="s">
        <v>18</v>
      </c>
      <c r="B8" s="24">
        <v>1</v>
      </c>
      <c r="C8" s="24">
        <v>1</v>
      </c>
      <c r="D8" s="24">
        <v>1</v>
      </c>
      <c r="E8" s="24">
        <v>1</v>
      </c>
      <c r="F8" s="24">
        <v>1</v>
      </c>
      <c r="G8" s="69">
        <v>1</v>
      </c>
      <c r="H8" s="69">
        <v>1</v>
      </c>
      <c r="I8" s="69">
        <v>1</v>
      </c>
      <c r="J8" s="21"/>
      <c r="K8" s="21"/>
      <c r="L8" s="22"/>
      <c r="M8" s="23"/>
      <c r="N8" s="22"/>
      <c r="O8" s="23"/>
      <c r="P8" s="23"/>
      <c r="Q8" s="23"/>
      <c r="R8" s="20"/>
      <c r="S8" s="20"/>
      <c r="T8" s="20"/>
      <c r="U8" s="20"/>
      <c r="V8" s="20"/>
      <c r="W8" s="20"/>
      <c r="X8" s="20"/>
      <c r="Y8" s="20"/>
      <c r="Z8" s="20"/>
      <c r="AA8" s="20"/>
      <c r="AB8" s="20"/>
      <c r="AC8" s="20"/>
      <c r="AD8" s="20"/>
      <c r="AE8" s="20"/>
      <c r="AF8" s="20"/>
      <c r="AG8" s="20"/>
      <c r="AH8" s="20"/>
      <c r="AI8" s="20"/>
      <c r="AJ8" s="20"/>
      <c r="AK8" s="20"/>
      <c r="AL8" s="20"/>
      <c r="AM8" s="20"/>
      <c r="AN8" s="20"/>
      <c r="AO8" s="20"/>
      <c r="AP8" s="16">
        <f>SUMIF($B$105:$U$105,"X",B8:U8)</f>
        <v>4</v>
      </c>
      <c r="AQ8" s="16">
        <f>SUMIFS(B8:AO8,$B$102:$AO$102,"X")</f>
        <v>8</v>
      </c>
      <c r="AR8" s="48">
        <v>12711.546700000001</v>
      </c>
      <c r="AS8" s="48">
        <f>IFERROR(AR8/$AR$101,0)*100</f>
        <v>66.392994892304813</v>
      </c>
      <c r="AT8" s="7" t="s">
        <v>36</v>
      </c>
    </row>
    <row r="9" spans="1:46">
      <c r="A9" s="68" t="s">
        <v>19</v>
      </c>
      <c r="B9" s="24">
        <v>1</v>
      </c>
      <c r="C9" s="24">
        <v>1</v>
      </c>
      <c r="D9" s="24">
        <v>0</v>
      </c>
      <c r="E9" s="24">
        <v>1</v>
      </c>
      <c r="F9" s="24">
        <v>1</v>
      </c>
      <c r="G9" s="65">
        <v>0</v>
      </c>
      <c r="H9" s="69">
        <v>1</v>
      </c>
      <c r="I9" s="69">
        <v>1</v>
      </c>
      <c r="J9" s="21"/>
      <c r="K9" s="21"/>
      <c r="L9" s="22"/>
      <c r="M9" s="23"/>
      <c r="N9" s="22"/>
      <c r="O9" s="23"/>
      <c r="P9" s="23"/>
      <c r="Q9" s="23"/>
      <c r="R9" s="20"/>
      <c r="S9" s="20"/>
      <c r="T9" s="20"/>
      <c r="U9" s="20"/>
      <c r="V9" s="20"/>
      <c r="W9" s="20"/>
      <c r="X9" s="20"/>
      <c r="Y9" s="20"/>
      <c r="Z9" s="20"/>
      <c r="AA9" s="20"/>
      <c r="AB9" s="20"/>
      <c r="AC9" s="20"/>
      <c r="AD9" s="20"/>
      <c r="AE9" s="20"/>
      <c r="AF9" s="20"/>
      <c r="AG9" s="20"/>
      <c r="AH9" s="20"/>
      <c r="AI9" s="20"/>
      <c r="AJ9" s="20"/>
      <c r="AK9" s="20"/>
      <c r="AL9" s="20"/>
      <c r="AM9" s="20"/>
      <c r="AN9" s="20"/>
      <c r="AO9" s="20"/>
      <c r="AP9" s="16">
        <f>SUMIF($B$105:$U$105,"X",B9:U9)</f>
        <v>3</v>
      </c>
      <c r="AQ9" s="16">
        <f>SUMIFS(B9:AO9,$B$102:$AO$102,"X")</f>
        <v>6</v>
      </c>
      <c r="AR9" s="48">
        <v>149.02029999999999</v>
      </c>
      <c r="AS9" s="48">
        <f>IFERROR(AR9/$AR$101,0)*100</f>
        <v>0.77833990231493466</v>
      </c>
      <c r="AT9" s="7" t="s">
        <v>36</v>
      </c>
    </row>
    <row r="10" spans="1:46">
      <c r="A10" s="68" t="s">
        <v>20</v>
      </c>
      <c r="B10" s="24">
        <v>1</v>
      </c>
      <c r="C10" s="24">
        <v>1</v>
      </c>
      <c r="D10" s="24">
        <v>0</v>
      </c>
      <c r="E10" s="24">
        <v>1</v>
      </c>
      <c r="F10" s="24">
        <v>1</v>
      </c>
      <c r="G10" s="65">
        <v>0</v>
      </c>
      <c r="H10" s="69">
        <v>1</v>
      </c>
      <c r="I10" s="69">
        <v>1</v>
      </c>
      <c r="J10" s="21"/>
      <c r="K10" s="21"/>
      <c r="L10" s="22"/>
      <c r="M10" s="23"/>
      <c r="N10" s="22"/>
      <c r="O10" s="23"/>
      <c r="P10" s="23"/>
      <c r="Q10" s="23"/>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16">
        <f>SUMIF($B$105:$U$105,"X",B10:U10)</f>
        <v>3</v>
      </c>
      <c r="AQ10" s="16">
        <f>SUMIFS(B10:AO10,$B$102:$AO$102,"X")</f>
        <v>6</v>
      </c>
      <c r="AR10" s="48">
        <v>10.2455</v>
      </c>
      <c r="AS10" s="48">
        <f>IFERROR(AR10/$AR$101,0)*100</f>
        <v>5.351271920112672E-2</v>
      </c>
      <c r="AT10" s="36" t="s">
        <v>36</v>
      </c>
    </row>
    <row r="11" spans="1:46">
      <c r="A11" s="68" t="s">
        <v>21</v>
      </c>
      <c r="B11" s="24">
        <v>1</v>
      </c>
      <c r="C11" s="24">
        <v>1</v>
      </c>
      <c r="D11" s="24">
        <v>0</v>
      </c>
      <c r="E11" s="24">
        <v>1</v>
      </c>
      <c r="F11" s="24">
        <v>1</v>
      </c>
      <c r="G11" s="69">
        <v>1</v>
      </c>
      <c r="H11" s="69">
        <v>1</v>
      </c>
      <c r="I11" s="69">
        <v>1</v>
      </c>
      <c r="J11" s="21"/>
      <c r="K11" s="21"/>
      <c r="L11" s="22"/>
      <c r="M11" s="23"/>
      <c r="N11" s="22"/>
      <c r="O11" s="23"/>
      <c r="P11" s="23"/>
      <c r="Q11" s="23"/>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16">
        <f>SUMIF($B$105:$U$105,"X",B11:U11)</f>
        <v>4</v>
      </c>
      <c r="AQ11" s="16">
        <f>SUMIFS(B11:AO11,$B$102:$AO$102,"X")</f>
        <v>7</v>
      </c>
      <c r="AR11" s="48">
        <v>3121.1242999999999</v>
      </c>
      <c r="AS11" s="48">
        <f>IFERROR(AR11/$AR$101,0)*100</f>
        <v>16.301776219580614</v>
      </c>
      <c r="AT11" s="36" t="s">
        <v>36</v>
      </c>
    </row>
    <row r="12" spans="1:46">
      <c r="A12" s="68" t="s">
        <v>22</v>
      </c>
      <c r="B12" s="24">
        <v>1</v>
      </c>
      <c r="C12" s="24">
        <v>1</v>
      </c>
      <c r="D12" s="24">
        <v>0</v>
      </c>
      <c r="E12" s="24">
        <v>1</v>
      </c>
      <c r="F12" s="69">
        <v>1</v>
      </c>
      <c r="G12" s="65">
        <v>0</v>
      </c>
      <c r="H12" s="69">
        <v>1</v>
      </c>
      <c r="I12" s="69">
        <v>1</v>
      </c>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16">
        <f>SUMIF($B$105:$U$105,"X",B12:U12)</f>
        <v>3</v>
      </c>
      <c r="AQ12" s="16">
        <f>SUMIFS(B12:AO12,$B$102:$AO$102,"X")</f>
        <v>6</v>
      </c>
      <c r="AR12" s="48">
        <v>146.29329999999999</v>
      </c>
      <c r="AS12" s="48">
        <f>IFERROR(AR12/$AR$101,0)*100</f>
        <v>0.76409665549813977</v>
      </c>
      <c r="AT12" s="7" t="s">
        <v>36</v>
      </c>
    </row>
    <row r="13" spans="1:46">
      <c r="A13" s="68" t="s">
        <v>24</v>
      </c>
      <c r="B13" s="24">
        <v>1</v>
      </c>
      <c r="C13" s="24">
        <v>1</v>
      </c>
      <c r="D13" s="24">
        <v>0</v>
      </c>
      <c r="E13" s="24">
        <v>1</v>
      </c>
      <c r="F13" s="24">
        <v>1</v>
      </c>
      <c r="G13" s="65">
        <v>0</v>
      </c>
      <c r="H13" s="67">
        <v>0</v>
      </c>
      <c r="I13" s="67">
        <v>0</v>
      </c>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16">
        <f>SUMIF($B$105:$U$105,"X",B13:U13)</f>
        <v>1</v>
      </c>
      <c r="AQ13" s="16">
        <f>SUMIFS(B13:AO13,$B$102:$AO$102,"X")</f>
        <v>4</v>
      </c>
      <c r="AR13" s="48">
        <v>141.6146</v>
      </c>
      <c r="AS13" s="48">
        <f>IFERROR(AR13/$AR$101,0)*100</f>
        <v>0.73965958953490607</v>
      </c>
      <c r="AT13" s="36"/>
    </row>
    <row r="14" spans="1:46">
      <c r="A14" s="68" t="s">
        <v>25</v>
      </c>
      <c r="B14" s="24">
        <v>1</v>
      </c>
      <c r="C14" s="24">
        <v>1</v>
      </c>
      <c r="D14" s="24">
        <v>0</v>
      </c>
      <c r="E14" s="24">
        <v>1</v>
      </c>
      <c r="F14" s="24">
        <v>1</v>
      </c>
      <c r="G14" s="65">
        <v>0</v>
      </c>
      <c r="H14" s="69">
        <v>1</v>
      </c>
      <c r="I14" s="69">
        <v>1</v>
      </c>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16">
        <f>SUMIF($B$105:$U$105,"X",B14:U14)</f>
        <v>3</v>
      </c>
      <c r="AQ14" s="16">
        <f>SUMIFS(B14:AO14,$B$102:$AO$102,"X")</f>
        <v>6</v>
      </c>
      <c r="AR14" s="48">
        <v>123.15819999999999</v>
      </c>
      <c r="AS14" s="48">
        <f>IFERROR(AR14/$AR$101,0)*100</f>
        <v>0.64326096080388506</v>
      </c>
      <c r="AT14" s="36" t="s">
        <v>36</v>
      </c>
    </row>
    <row r="15" spans="1:46">
      <c r="A15" s="68" t="s">
        <v>26</v>
      </c>
      <c r="B15" s="24">
        <v>1</v>
      </c>
      <c r="C15" s="24">
        <v>1</v>
      </c>
      <c r="D15" s="24">
        <v>0</v>
      </c>
      <c r="E15" s="24">
        <v>1</v>
      </c>
      <c r="F15" s="24">
        <v>1</v>
      </c>
      <c r="G15" s="65">
        <v>0</v>
      </c>
      <c r="H15" s="69">
        <v>1</v>
      </c>
      <c r="I15" s="67">
        <v>0</v>
      </c>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16">
        <f>SUMIF($B$105:$U$105,"X",B15:U15)</f>
        <v>2</v>
      </c>
      <c r="AQ15" s="16">
        <f>SUMIFS(B15:AO15,$B$102:$AO$102,"X")</f>
        <v>5</v>
      </c>
      <c r="AR15" s="48">
        <v>224.6174</v>
      </c>
      <c r="AS15" s="48">
        <f>IFERROR(AR15/$AR$101,0)*100</f>
        <v>1.1731870434714911</v>
      </c>
      <c r="AT15" s="7" t="s">
        <v>36</v>
      </c>
    </row>
    <row r="16" spans="1:46" hidden="1">
      <c r="A16" s="17"/>
      <c r="B16" s="18"/>
      <c r="C16" s="18"/>
      <c r="D16" s="18"/>
      <c r="E16" s="18"/>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16">
        <f>SUMIF($B$105:$U$105,"X",B16:U16)</f>
        <v>0</v>
      </c>
      <c r="AQ16" s="16">
        <f>SUMIFS(B16:AO16,$B$102:$AO$102,"X")</f>
        <v>0</v>
      </c>
      <c r="AR16" s="48"/>
      <c r="AS16" s="48">
        <f>IFERROR(AR16/$AR$101,0)*100</f>
        <v>0</v>
      </c>
      <c r="AT16" s="36"/>
    </row>
    <row r="17" spans="1:46" hidden="1">
      <c r="A17" s="17"/>
      <c r="B17" s="18"/>
      <c r="C17" s="18"/>
      <c r="D17" s="18"/>
      <c r="E17" s="18"/>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16">
        <f>SUMIF($B$105:$U$105,"X",B17:U17)</f>
        <v>0</v>
      </c>
      <c r="AQ17" s="16">
        <f>SUMIFS(B17:AO17,$B$102:$AO$102,"X")</f>
        <v>0</v>
      </c>
      <c r="AR17" s="48"/>
      <c r="AS17" s="48">
        <f>IFERROR(AR17/$AR$101,0)*100</f>
        <v>0</v>
      </c>
      <c r="AT17" s="36"/>
    </row>
    <row r="18" spans="1:46" hidden="1">
      <c r="A18" s="17"/>
      <c r="B18" s="18"/>
      <c r="C18" s="18"/>
      <c r="D18" s="18"/>
      <c r="E18" s="18"/>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16">
        <f>SUMIF($B$105:$U$105,"X",B18:U18)</f>
        <v>0</v>
      </c>
      <c r="AQ18" s="16">
        <f>SUMIFS(B18:AO18,$B$102:$AO$102,"X")</f>
        <v>0</v>
      </c>
      <c r="AR18" s="48"/>
      <c r="AS18" s="48">
        <f>IFERROR(AR18/$AR$101,0)*100</f>
        <v>0</v>
      </c>
      <c r="AT18" s="36"/>
    </row>
    <row r="19" spans="1:46" hidden="1">
      <c r="A19" s="17"/>
      <c r="B19" s="18"/>
      <c r="C19" s="18"/>
      <c r="D19" s="18"/>
      <c r="E19" s="18"/>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16">
        <f>SUMIF($B$105:$U$105,"X",B19:U19)</f>
        <v>0</v>
      </c>
      <c r="AQ19" s="16">
        <f>SUMIFS(B19:AO19,$B$102:$AO$102,"X")</f>
        <v>0</v>
      </c>
      <c r="AR19" s="48"/>
      <c r="AS19" s="48">
        <f>IFERROR(AR19/$AR$101,0)*100</f>
        <v>0</v>
      </c>
      <c r="AT19" s="36"/>
    </row>
    <row r="20" spans="1:46" hidden="1">
      <c r="A20" s="17"/>
      <c r="B20" s="18"/>
      <c r="C20" s="18"/>
      <c r="D20" s="18"/>
      <c r="E20" s="18"/>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16">
        <f>SUMIF($B$105:$U$105,"X",B20:U20)</f>
        <v>0</v>
      </c>
      <c r="AQ20" s="16">
        <f>SUMIFS(B20:AO20,$B$102:$AO$102,"X")</f>
        <v>0</v>
      </c>
      <c r="AR20" s="48"/>
      <c r="AS20" s="48">
        <f>IFERROR(AR20/$AR$101,0)*100</f>
        <v>0</v>
      </c>
      <c r="AT20" s="36"/>
    </row>
    <row r="21" spans="1:46" hidden="1">
      <c r="A21" s="17"/>
      <c r="B21" s="18"/>
      <c r="C21" s="18"/>
      <c r="D21" s="18"/>
      <c r="E21" s="18"/>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16">
        <f>SUMIF($B$105:$U$105,"X",B21:U21)</f>
        <v>0</v>
      </c>
      <c r="AQ21" s="16">
        <f>SUMIFS(B21:AO21,$B$102:$AO$102,"X")</f>
        <v>0</v>
      </c>
      <c r="AR21" s="48"/>
      <c r="AS21" s="48">
        <f>IFERROR(AR21/$AR$101,0)*100</f>
        <v>0</v>
      </c>
      <c r="AT21" s="36"/>
    </row>
    <row r="22" spans="1:46" hidden="1">
      <c r="A22" s="17"/>
      <c r="B22" s="18"/>
      <c r="C22" s="18"/>
      <c r="D22" s="18"/>
      <c r="E22" s="18"/>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16">
        <f>SUMIF($B$105:$U$105,"X",B22:U22)</f>
        <v>0</v>
      </c>
      <c r="AQ22" s="16">
        <f>SUMIFS(B22:AO22,$B$102:$AO$102,"X")</f>
        <v>0</v>
      </c>
      <c r="AR22" s="48"/>
      <c r="AS22" s="48">
        <f>IFERROR(AR22/$AR$101,0)*100</f>
        <v>0</v>
      </c>
      <c r="AT22" s="36"/>
    </row>
    <row r="23" spans="1:46" hidden="1">
      <c r="A23" s="17"/>
      <c r="B23" s="18"/>
      <c r="C23" s="18"/>
      <c r="D23" s="18"/>
      <c r="E23" s="18"/>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16">
        <f>SUMIF($B$105:$U$105,"X",B23:U23)</f>
        <v>0</v>
      </c>
      <c r="AQ23" s="16">
        <f>SUMIFS(B23:AO23,$B$102:$AO$102,"X")</f>
        <v>0</v>
      </c>
      <c r="AR23" s="48"/>
      <c r="AS23" s="48">
        <f>IFERROR(AR23/$AR$101,0)*100</f>
        <v>0</v>
      </c>
      <c r="AT23" s="36"/>
    </row>
    <row r="24" spans="1:46" hidden="1">
      <c r="A24" s="17"/>
      <c r="B24" s="18"/>
      <c r="C24" s="18"/>
      <c r="D24" s="18"/>
      <c r="E24" s="18"/>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16">
        <f>SUMIF($B$105:$U$105,"X",B24:U24)</f>
        <v>0</v>
      </c>
      <c r="AQ24" s="16">
        <f>SUMIFS(B24:AO24,$B$102:$AO$102,"X")</f>
        <v>0</v>
      </c>
      <c r="AR24" s="48"/>
      <c r="AS24" s="48">
        <f>IFERROR(AR24/$AR$101,0)*100</f>
        <v>0</v>
      </c>
      <c r="AT24" s="36"/>
    </row>
    <row r="25" spans="1:46" hidden="1">
      <c r="A25" s="17"/>
      <c r="B25" s="18"/>
      <c r="C25" s="18"/>
      <c r="D25" s="18"/>
      <c r="E25" s="18"/>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16">
        <f>SUMIF($B$105:$U$105,"X",B25:U25)</f>
        <v>0</v>
      </c>
      <c r="AQ25" s="16">
        <f>SUMIFS(B25:AO25,$B$102:$AO$102,"X")</f>
        <v>0</v>
      </c>
      <c r="AR25" s="48"/>
      <c r="AS25" s="48">
        <f>IFERROR(AR25/$AR$101,0)*100</f>
        <v>0</v>
      </c>
      <c r="AT25" s="36"/>
    </row>
    <row r="26" spans="1:46" hidden="1">
      <c r="A26" s="17"/>
      <c r="B26" s="18"/>
      <c r="C26" s="18"/>
      <c r="D26" s="18"/>
      <c r="E26" s="18"/>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16">
        <f>SUMIF($B$105:$U$105,"X",B26:U26)</f>
        <v>0</v>
      </c>
      <c r="AQ26" s="16">
        <f>SUMIFS(B26:AO26,$B$102:$AO$102,"X")</f>
        <v>0</v>
      </c>
      <c r="AR26" s="48"/>
      <c r="AS26" s="48">
        <f>IFERROR(AR26/$AR$101,0)*100</f>
        <v>0</v>
      </c>
      <c r="AT26" s="36"/>
    </row>
    <row r="27" spans="1:46" hidden="1">
      <c r="A27" s="17"/>
      <c r="B27" s="18"/>
      <c r="C27" s="18"/>
      <c r="D27" s="18"/>
      <c r="E27" s="18"/>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16">
        <f>SUMIF($B$105:$U$105,"X",B27:U27)</f>
        <v>0</v>
      </c>
      <c r="AQ27" s="16">
        <f>SUMIFS(B27:AO27,$B$102:$AO$102,"X")</f>
        <v>0</v>
      </c>
      <c r="AR27" s="48"/>
      <c r="AS27" s="48">
        <f>IFERROR(AR27/$AR$101,0)*100</f>
        <v>0</v>
      </c>
      <c r="AT27" s="36"/>
    </row>
    <row r="28" spans="1:46" hidden="1">
      <c r="A28" s="17"/>
      <c r="B28" s="18"/>
      <c r="C28" s="18"/>
      <c r="D28" s="18"/>
      <c r="E28" s="18"/>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16">
        <f>SUMIF($B$105:$U$105,"X",B28:U28)</f>
        <v>0</v>
      </c>
      <c r="AQ28" s="16">
        <f>SUMIFS(B28:AO28,$B$102:$AO$102,"X")</f>
        <v>0</v>
      </c>
      <c r="AR28" s="48"/>
      <c r="AS28" s="48">
        <f>IFERROR(AR28/$AR$101,0)*100</f>
        <v>0</v>
      </c>
      <c r="AT28" s="36"/>
    </row>
    <row r="29" spans="1:46" hidden="1">
      <c r="A29" s="17"/>
      <c r="B29" s="18"/>
      <c r="C29" s="18"/>
      <c r="D29" s="18"/>
      <c r="E29" s="18"/>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16">
        <f>SUMIF($B$105:$U$105,"X",B29:U29)</f>
        <v>0</v>
      </c>
      <c r="AQ29" s="16">
        <f>SUMIFS(B29:AO29,$B$102:$AO$102,"X")</f>
        <v>0</v>
      </c>
      <c r="AR29" s="48"/>
      <c r="AS29" s="48">
        <f>IFERROR(AR29/$AR$101,0)*100</f>
        <v>0</v>
      </c>
      <c r="AT29" s="36"/>
    </row>
    <row r="30" spans="1:46" hidden="1">
      <c r="A30" s="17"/>
      <c r="B30" s="18"/>
      <c r="C30" s="18"/>
      <c r="D30" s="18"/>
      <c r="E30" s="18"/>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16">
        <f>SUMIF($B$105:$U$105,"X",B30:U30)</f>
        <v>0</v>
      </c>
      <c r="AQ30" s="16">
        <f>SUMIFS(B30:AO30,$B$102:$AO$102,"X")</f>
        <v>0</v>
      </c>
      <c r="AR30" s="48"/>
      <c r="AS30" s="48">
        <f>IFERROR(AR30/$AR$101,0)*100</f>
        <v>0</v>
      </c>
      <c r="AT30" s="36"/>
    </row>
    <row r="31" spans="1:46" hidden="1">
      <c r="A31" s="17"/>
      <c r="B31" s="18"/>
      <c r="C31" s="18"/>
      <c r="D31" s="18"/>
      <c r="E31" s="18"/>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16">
        <f>SUMIF($B$105:$U$105,"X",B31:U31)</f>
        <v>0</v>
      </c>
      <c r="AQ31" s="16">
        <f>SUMIFS(B31:AO31,$B$102:$AO$102,"X")</f>
        <v>0</v>
      </c>
      <c r="AR31" s="48"/>
      <c r="AS31" s="48">
        <f>IFERROR(AR31/$AR$101,0)*100</f>
        <v>0</v>
      </c>
      <c r="AT31" s="36"/>
    </row>
    <row r="32" spans="1:46" hidden="1">
      <c r="A32" s="17"/>
      <c r="B32" s="18"/>
      <c r="C32" s="18"/>
      <c r="D32" s="18"/>
      <c r="E32" s="18"/>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16">
        <f>SUMIF($B$105:$U$105,"X",B32:U32)</f>
        <v>0</v>
      </c>
      <c r="AQ32" s="16">
        <f>SUMIFS(B32:AO32,$B$102:$AO$102,"X")</f>
        <v>0</v>
      </c>
      <c r="AR32" s="48"/>
      <c r="AS32" s="48">
        <f>IFERROR(AR32/$AR$101,0)*100</f>
        <v>0</v>
      </c>
      <c r="AT32" s="36"/>
    </row>
    <row r="33" spans="1:46" hidden="1">
      <c r="A33" s="17"/>
      <c r="B33" s="18"/>
      <c r="C33" s="18"/>
      <c r="D33" s="18"/>
      <c r="E33" s="18"/>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16">
        <f>SUMIF($B$105:$U$105,"X",B33:U33)</f>
        <v>0</v>
      </c>
      <c r="AQ33" s="16">
        <f>SUMIFS(B33:AO33,$B$102:$AO$102,"X")</f>
        <v>0</v>
      </c>
      <c r="AR33" s="48"/>
      <c r="AS33" s="48">
        <f t="shared" ref="AS33:AS64" si="0">IFERROR(AR33/$AR$101,0)*100</f>
        <v>0</v>
      </c>
      <c r="AT33" s="36"/>
    </row>
    <row r="34" spans="1:46" hidden="1">
      <c r="A34" s="17"/>
      <c r="B34" s="18"/>
      <c r="C34" s="18"/>
      <c r="D34" s="18"/>
      <c r="E34" s="18"/>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16">
        <f>SUMIF($B$105:$U$105,"X",B34:U34)</f>
        <v>0</v>
      </c>
      <c r="AQ34" s="16">
        <f>SUMIFS(B34:AO34,$B$102:$AO$102,"X")</f>
        <v>0</v>
      </c>
      <c r="AR34" s="48"/>
      <c r="AS34" s="48">
        <f t="shared" si="0"/>
        <v>0</v>
      </c>
      <c r="AT34" s="36"/>
    </row>
    <row r="35" spans="1:46" hidden="1">
      <c r="A35" s="17"/>
      <c r="B35" s="18"/>
      <c r="C35" s="18"/>
      <c r="D35" s="18"/>
      <c r="E35" s="18"/>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16">
        <f>SUMIF($B$105:$U$105,"X",B35:U35)</f>
        <v>0</v>
      </c>
      <c r="AQ35" s="16">
        <f>SUMIFS(B35:AO35,$B$102:$AO$102,"X")</f>
        <v>0</v>
      </c>
      <c r="AR35" s="48"/>
      <c r="AS35" s="48">
        <f t="shared" si="0"/>
        <v>0</v>
      </c>
      <c r="AT35" s="36"/>
    </row>
    <row r="36" spans="1:46" hidden="1">
      <c r="A36" s="17"/>
      <c r="B36" s="18"/>
      <c r="C36" s="18"/>
      <c r="D36" s="18"/>
      <c r="E36" s="18"/>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16">
        <f>SUMIF($B$105:$U$105,"X",B36:U36)</f>
        <v>0</v>
      </c>
      <c r="AQ36" s="16">
        <f>SUMIFS(B36:AO36,$B$102:$AO$102,"X")</f>
        <v>0</v>
      </c>
      <c r="AR36" s="48"/>
      <c r="AS36" s="48">
        <f t="shared" si="0"/>
        <v>0</v>
      </c>
      <c r="AT36" s="36"/>
    </row>
    <row r="37" spans="1:46" hidden="1">
      <c r="A37" s="17"/>
      <c r="B37" s="18"/>
      <c r="C37" s="18"/>
      <c r="D37" s="18"/>
      <c r="E37" s="18"/>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16">
        <f>SUMIF($B$105:$U$105,"X",B37:U37)</f>
        <v>0</v>
      </c>
      <c r="AQ37" s="16">
        <f>SUMIFS(B37:AO37,$B$102:$AO$102,"X")</f>
        <v>0</v>
      </c>
      <c r="AR37" s="48"/>
      <c r="AS37" s="48">
        <f t="shared" si="0"/>
        <v>0</v>
      </c>
      <c r="AT37" s="36"/>
    </row>
    <row r="38" spans="1:46" hidden="1">
      <c r="A38" s="17"/>
      <c r="B38" s="18"/>
      <c r="C38" s="18"/>
      <c r="D38" s="18"/>
      <c r="E38" s="18"/>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16">
        <f>SUMIF($B$105:$U$105,"X",B38:U38)</f>
        <v>0</v>
      </c>
      <c r="AQ38" s="16">
        <f>SUMIFS(B38:AO38,$B$102:$AO$102,"X")</f>
        <v>0</v>
      </c>
      <c r="AR38" s="48"/>
      <c r="AS38" s="48">
        <f t="shared" si="0"/>
        <v>0</v>
      </c>
      <c r="AT38" s="36"/>
    </row>
    <row r="39" spans="1:46" hidden="1">
      <c r="A39" s="17"/>
      <c r="B39" s="18"/>
      <c r="C39" s="18"/>
      <c r="D39" s="18"/>
      <c r="E39" s="18"/>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16">
        <f>SUMIF($B$105:$U$105,"X",B39:U39)</f>
        <v>0</v>
      </c>
      <c r="AQ39" s="16">
        <f>SUMIFS(B39:AO39,$B$102:$AO$102,"X")</f>
        <v>0</v>
      </c>
      <c r="AR39" s="48"/>
      <c r="AS39" s="48">
        <f t="shared" si="0"/>
        <v>0</v>
      </c>
      <c r="AT39" s="36"/>
    </row>
    <row r="40" spans="1:46" hidden="1">
      <c r="A40" s="17"/>
      <c r="B40" s="18"/>
      <c r="C40" s="18"/>
      <c r="D40" s="18"/>
      <c r="E40" s="18"/>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16">
        <f>SUMIF($B$105:$U$105,"X",B40:U40)</f>
        <v>0</v>
      </c>
      <c r="AQ40" s="16">
        <f>SUMIFS(B40:AO40,$B$102:$AO$102,"X")</f>
        <v>0</v>
      </c>
      <c r="AR40" s="48"/>
      <c r="AS40" s="48">
        <f t="shared" si="0"/>
        <v>0</v>
      </c>
      <c r="AT40" s="36"/>
    </row>
    <row r="41" spans="1:46" hidden="1">
      <c r="A41" s="17"/>
      <c r="B41" s="18"/>
      <c r="C41" s="18"/>
      <c r="D41" s="18"/>
      <c r="E41" s="18"/>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16">
        <f>SUMIF($B$105:$U$105,"X",B41:U41)</f>
        <v>0</v>
      </c>
      <c r="AQ41" s="16">
        <f>SUMIFS(B41:AO41,$B$102:$AO$102,"X")</f>
        <v>0</v>
      </c>
      <c r="AR41" s="48"/>
      <c r="AS41" s="48">
        <f t="shared" si="0"/>
        <v>0</v>
      </c>
      <c r="AT41" s="36"/>
    </row>
    <row r="42" spans="1:46" hidden="1">
      <c r="A42" s="17"/>
      <c r="B42" s="18"/>
      <c r="C42" s="18"/>
      <c r="D42" s="18"/>
      <c r="E42" s="18"/>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16">
        <f>SUMIF($B$105:$U$105,"X",B42:U42)</f>
        <v>0</v>
      </c>
      <c r="AQ42" s="16">
        <f>SUMIFS(B42:AO42,$B$102:$AO$102,"X")</f>
        <v>0</v>
      </c>
      <c r="AR42" s="48"/>
      <c r="AS42" s="48">
        <f t="shared" si="0"/>
        <v>0</v>
      </c>
      <c r="AT42" s="36"/>
    </row>
    <row r="43" spans="1:46" hidden="1">
      <c r="A43" s="17"/>
      <c r="B43" s="18"/>
      <c r="C43" s="18"/>
      <c r="D43" s="18"/>
      <c r="E43" s="18"/>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16">
        <f>SUMIF($B$105:$U$105,"X",B43:U43)</f>
        <v>0</v>
      </c>
      <c r="AQ43" s="16">
        <f>SUMIFS(B43:AO43,$B$102:$AO$102,"X")</f>
        <v>0</v>
      </c>
      <c r="AR43" s="48"/>
      <c r="AS43" s="48">
        <f t="shared" si="0"/>
        <v>0</v>
      </c>
      <c r="AT43" s="36"/>
    </row>
    <row r="44" spans="1:46" hidden="1">
      <c r="A44" s="17"/>
      <c r="B44" s="18"/>
      <c r="C44" s="18"/>
      <c r="D44" s="18"/>
      <c r="E44" s="18"/>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16">
        <f>SUMIF($B$105:$U$105,"X",B44:U44)</f>
        <v>0</v>
      </c>
      <c r="AQ44" s="16">
        <f>SUMIFS(B44:AO44,$B$102:$AO$102,"X")</f>
        <v>0</v>
      </c>
      <c r="AR44" s="48"/>
      <c r="AS44" s="48">
        <f t="shared" si="0"/>
        <v>0</v>
      </c>
      <c r="AT44" s="36"/>
    </row>
    <row r="45" spans="1:46" hidden="1">
      <c r="A45" s="17"/>
      <c r="B45" s="18"/>
      <c r="C45" s="18"/>
      <c r="D45" s="18"/>
      <c r="E45" s="18"/>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16">
        <f>SUMIF($B$105:$U$105,"X",B45:U45)</f>
        <v>0</v>
      </c>
      <c r="AQ45" s="16">
        <f>SUMIFS(B45:AO45,$B$102:$AO$102,"X")</f>
        <v>0</v>
      </c>
      <c r="AR45" s="48"/>
      <c r="AS45" s="48">
        <f t="shared" si="0"/>
        <v>0</v>
      </c>
      <c r="AT45" s="36"/>
    </row>
    <row r="46" spans="1:46" hidden="1">
      <c r="A46" s="17"/>
      <c r="B46" s="18"/>
      <c r="C46" s="18"/>
      <c r="D46" s="18"/>
      <c r="E46" s="18"/>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16">
        <f>SUMIF($B$105:$U$105,"X",B46:U46)</f>
        <v>0</v>
      </c>
      <c r="AQ46" s="16">
        <f>SUMIFS(B46:AO46,$B$102:$AO$102,"X")</f>
        <v>0</v>
      </c>
      <c r="AR46" s="48"/>
      <c r="AS46" s="48">
        <f t="shared" si="0"/>
        <v>0</v>
      </c>
      <c r="AT46" s="36"/>
    </row>
    <row r="47" spans="1:46" hidden="1">
      <c r="A47" s="17"/>
      <c r="B47" s="18"/>
      <c r="C47" s="18"/>
      <c r="D47" s="18"/>
      <c r="E47" s="18"/>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16">
        <f>SUMIF($B$105:$U$105,"X",B47:U47)</f>
        <v>0</v>
      </c>
      <c r="AQ47" s="16">
        <f>SUMIFS(B47:AO47,$B$102:$AO$102,"X")</f>
        <v>0</v>
      </c>
      <c r="AR47" s="48"/>
      <c r="AS47" s="48">
        <f t="shared" si="0"/>
        <v>0</v>
      </c>
      <c r="AT47" s="36"/>
    </row>
    <row r="48" spans="1:46" hidden="1">
      <c r="A48" s="17"/>
      <c r="B48" s="18"/>
      <c r="C48" s="18"/>
      <c r="D48" s="18"/>
      <c r="E48" s="18"/>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16">
        <f>SUMIF($B$105:$U$105,"X",B48:U48)</f>
        <v>0</v>
      </c>
      <c r="AQ48" s="16">
        <f>SUMIFS(B48:AO48,$B$102:$AO$102,"X")</f>
        <v>0</v>
      </c>
      <c r="AR48" s="48"/>
      <c r="AS48" s="48">
        <f t="shared" si="0"/>
        <v>0</v>
      </c>
      <c r="AT48" s="36"/>
    </row>
    <row r="49" spans="1:46" hidden="1">
      <c r="A49" s="17"/>
      <c r="B49" s="18"/>
      <c r="C49" s="18"/>
      <c r="D49" s="18"/>
      <c r="E49" s="18"/>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16">
        <f>SUMIF($B$105:$U$105,"X",B49:U49)</f>
        <v>0</v>
      </c>
      <c r="AQ49" s="16">
        <f>SUMIFS(B49:AO49,$B$102:$AO$102,"X")</f>
        <v>0</v>
      </c>
      <c r="AR49" s="48"/>
      <c r="AS49" s="48">
        <f t="shared" si="0"/>
        <v>0</v>
      </c>
      <c r="AT49" s="36"/>
    </row>
    <row r="50" spans="1:46" hidden="1">
      <c r="A50" s="17"/>
      <c r="B50" s="18"/>
      <c r="C50" s="18"/>
      <c r="D50" s="18"/>
      <c r="E50" s="18"/>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16">
        <f>SUMIF($B$105:$U$105,"X",B50:U50)</f>
        <v>0</v>
      </c>
      <c r="AQ50" s="16">
        <f>SUMIFS(B50:AO50,$B$102:$AO$102,"X")</f>
        <v>0</v>
      </c>
      <c r="AR50" s="48"/>
      <c r="AS50" s="48">
        <f t="shared" si="0"/>
        <v>0</v>
      </c>
      <c r="AT50" s="36"/>
    </row>
    <row r="51" spans="1:46" hidden="1">
      <c r="A51" s="17"/>
      <c r="B51" s="18"/>
      <c r="C51" s="18"/>
      <c r="D51" s="18"/>
      <c r="E51" s="18"/>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16">
        <f>SUMIF($B$105:$U$105,"X",B51:U51)</f>
        <v>0</v>
      </c>
      <c r="AQ51" s="16">
        <f>SUMIFS(B51:AO51,$B$102:$AO$102,"X")</f>
        <v>0</v>
      </c>
      <c r="AR51" s="48"/>
      <c r="AS51" s="48">
        <f t="shared" si="0"/>
        <v>0</v>
      </c>
      <c r="AT51" s="36"/>
    </row>
    <row r="52" spans="1:46" hidden="1">
      <c r="A52" s="17"/>
      <c r="B52" s="18"/>
      <c r="C52" s="18"/>
      <c r="D52" s="18"/>
      <c r="E52" s="18"/>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16">
        <f>SUMIF($B$105:$U$105,"X",B52:U52)</f>
        <v>0</v>
      </c>
      <c r="AQ52" s="16">
        <f>SUMIFS(B52:AO52,$B$102:$AO$102,"X")</f>
        <v>0</v>
      </c>
      <c r="AR52" s="48"/>
      <c r="AS52" s="48">
        <f t="shared" si="0"/>
        <v>0</v>
      </c>
      <c r="AT52" s="36"/>
    </row>
    <row r="53" spans="1:46" hidden="1">
      <c r="A53" s="17"/>
      <c r="B53" s="18"/>
      <c r="C53" s="18"/>
      <c r="D53" s="18"/>
      <c r="E53" s="18"/>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16">
        <f>SUMIF($B$105:$U$105,"X",B53:U53)</f>
        <v>0</v>
      </c>
      <c r="AQ53" s="16">
        <f>SUMIFS(B53:AO53,$B$102:$AO$102,"X")</f>
        <v>0</v>
      </c>
      <c r="AR53" s="48"/>
      <c r="AS53" s="48">
        <f t="shared" si="0"/>
        <v>0</v>
      </c>
      <c r="AT53" s="36"/>
    </row>
    <row r="54" spans="1:46" hidden="1">
      <c r="A54" s="17"/>
      <c r="B54" s="18"/>
      <c r="C54" s="18"/>
      <c r="D54" s="18"/>
      <c r="E54" s="18"/>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16">
        <f>SUMIF($B$105:$U$105,"X",B54:U54)</f>
        <v>0</v>
      </c>
      <c r="AQ54" s="16">
        <f>SUMIFS(B54:AO54,$B$102:$AO$102,"X")</f>
        <v>0</v>
      </c>
      <c r="AR54" s="48"/>
      <c r="AS54" s="48">
        <f t="shared" si="0"/>
        <v>0</v>
      </c>
      <c r="AT54" s="36"/>
    </row>
    <row r="55" spans="1:46" hidden="1">
      <c r="A55" s="17"/>
      <c r="B55" s="18"/>
      <c r="C55" s="18"/>
      <c r="D55" s="18"/>
      <c r="E55" s="18"/>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16">
        <f>SUMIF($B$105:$U$105,"X",B55:U55)</f>
        <v>0</v>
      </c>
      <c r="AQ55" s="16">
        <f>SUMIFS(B55:AO55,$B$102:$AO$102,"X")</f>
        <v>0</v>
      </c>
      <c r="AR55" s="48"/>
      <c r="AS55" s="48">
        <f t="shared" si="0"/>
        <v>0</v>
      </c>
      <c r="AT55" s="36"/>
    </row>
    <row r="56" spans="1:46" hidden="1">
      <c r="A56" s="17"/>
      <c r="B56" s="18"/>
      <c r="C56" s="18"/>
      <c r="D56" s="18"/>
      <c r="E56" s="18"/>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16">
        <f>SUMIF($B$105:$U$105,"X",B56:U56)</f>
        <v>0</v>
      </c>
      <c r="AQ56" s="16">
        <f>SUMIFS(B56:AO56,$B$102:$AO$102,"X")</f>
        <v>0</v>
      </c>
      <c r="AR56" s="48"/>
      <c r="AS56" s="48">
        <f t="shared" si="0"/>
        <v>0</v>
      </c>
      <c r="AT56" s="36"/>
    </row>
    <row r="57" spans="1:46" hidden="1">
      <c r="A57" s="17"/>
      <c r="B57" s="18"/>
      <c r="C57" s="18"/>
      <c r="D57" s="18"/>
      <c r="E57" s="18"/>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16">
        <f>SUMIF($B$105:$U$105,"X",B57:U57)</f>
        <v>0</v>
      </c>
      <c r="AQ57" s="16">
        <f>SUMIFS(B57:AO57,$B$102:$AO$102,"X")</f>
        <v>0</v>
      </c>
      <c r="AR57" s="48"/>
      <c r="AS57" s="48">
        <f t="shared" si="0"/>
        <v>0</v>
      </c>
      <c r="AT57" s="36"/>
    </row>
    <row r="58" spans="1:46" hidden="1">
      <c r="A58" s="17"/>
      <c r="B58" s="18"/>
      <c r="C58" s="18"/>
      <c r="D58" s="18"/>
      <c r="E58" s="18"/>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16">
        <f>SUMIF($B$105:$U$105,"X",B58:U58)</f>
        <v>0</v>
      </c>
      <c r="AQ58" s="16">
        <f>SUMIFS(B58:AO58,$B$102:$AO$102,"X")</f>
        <v>0</v>
      </c>
      <c r="AR58" s="48"/>
      <c r="AS58" s="48">
        <f t="shared" si="0"/>
        <v>0</v>
      </c>
      <c r="AT58" s="36"/>
    </row>
    <row r="59" spans="1:46" hidden="1">
      <c r="A59" s="17"/>
      <c r="B59" s="18"/>
      <c r="C59" s="18"/>
      <c r="D59" s="18"/>
      <c r="E59" s="18"/>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16">
        <f>SUMIF($B$105:$U$105,"X",B59:U59)</f>
        <v>0</v>
      </c>
      <c r="AQ59" s="16">
        <f>SUMIFS(B59:AO59,$B$102:$AO$102,"X")</f>
        <v>0</v>
      </c>
      <c r="AR59" s="48"/>
      <c r="AS59" s="48">
        <f t="shared" si="0"/>
        <v>0</v>
      </c>
      <c r="AT59" s="36"/>
    </row>
    <row r="60" spans="1:46" hidden="1">
      <c r="A60" s="17"/>
      <c r="B60" s="18"/>
      <c r="C60" s="18"/>
      <c r="D60" s="18"/>
      <c r="E60" s="18"/>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16">
        <f>SUMIF($B$105:$U$105,"X",B60:U60)</f>
        <v>0</v>
      </c>
      <c r="AQ60" s="16">
        <f>SUMIFS(B60:AO60,$B$102:$AO$102,"X")</f>
        <v>0</v>
      </c>
      <c r="AR60" s="48"/>
      <c r="AS60" s="48">
        <f t="shared" si="0"/>
        <v>0</v>
      </c>
      <c r="AT60" s="36"/>
    </row>
    <row r="61" spans="1:46" hidden="1">
      <c r="A61" s="17"/>
      <c r="B61" s="18"/>
      <c r="C61" s="18"/>
      <c r="D61" s="18"/>
      <c r="E61" s="18"/>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16">
        <f>SUMIF($B$105:$U$105,"X",B61:U61)</f>
        <v>0</v>
      </c>
      <c r="AQ61" s="16">
        <f>SUMIFS(B61:AO61,$B$102:$AO$102,"X")</f>
        <v>0</v>
      </c>
      <c r="AR61" s="48"/>
      <c r="AS61" s="48">
        <f t="shared" si="0"/>
        <v>0</v>
      </c>
      <c r="AT61" s="36"/>
    </row>
    <row r="62" spans="1:46" hidden="1">
      <c r="A62" s="17"/>
      <c r="B62" s="18"/>
      <c r="C62" s="18"/>
      <c r="D62" s="18"/>
      <c r="E62" s="18"/>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16">
        <f>SUMIF($B$105:$U$105,"X",B62:U62)</f>
        <v>0</v>
      </c>
      <c r="AQ62" s="16">
        <f>SUMIFS(B62:AO62,$B$102:$AO$102,"X")</f>
        <v>0</v>
      </c>
      <c r="AR62" s="48"/>
      <c r="AS62" s="48">
        <f t="shared" si="0"/>
        <v>0</v>
      </c>
      <c r="AT62" s="36"/>
    </row>
    <row r="63" spans="1:46" hidden="1">
      <c r="A63" s="17"/>
      <c r="B63" s="18"/>
      <c r="C63" s="18"/>
      <c r="D63" s="18"/>
      <c r="E63" s="18"/>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16">
        <f>SUMIF($B$105:$U$105,"X",B63:U63)</f>
        <v>0</v>
      </c>
      <c r="AQ63" s="16">
        <f>SUMIFS(B63:AO63,$B$102:$AO$102,"X")</f>
        <v>0</v>
      </c>
      <c r="AR63" s="48"/>
      <c r="AS63" s="48">
        <f t="shared" si="0"/>
        <v>0</v>
      </c>
      <c r="AT63" s="36"/>
    </row>
    <row r="64" spans="1:46" hidden="1">
      <c r="A64" s="17"/>
      <c r="B64" s="18"/>
      <c r="C64" s="18"/>
      <c r="D64" s="18"/>
      <c r="E64" s="18"/>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16">
        <f>SUMIF($B$105:$U$105,"X",B64:U64)</f>
        <v>0</v>
      </c>
      <c r="AQ64" s="16">
        <f>SUMIFS(B64:AO64,$B$102:$AO$102,"X")</f>
        <v>0</v>
      </c>
      <c r="AR64" s="48"/>
      <c r="AS64" s="48">
        <f t="shared" si="0"/>
        <v>0</v>
      </c>
      <c r="AT64" s="36"/>
    </row>
    <row r="65" spans="1:46" hidden="1">
      <c r="A65" s="17"/>
      <c r="B65" s="18"/>
      <c r="C65" s="18"/>
      <c r="D65" s="18"/>
      <c r="E65" s="18"/>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16">
        <f>SUMIF($B$105:$U$105,"X",B65:U65)</f>
        <v>0</v>
      </c>
      <c r="AQ65" s="16">
        <f>SUMIFS(B65:AO65,$B$102:$AO$102,"X")</f>
        <v>0</v>
      </c>
      <c r="AR65" s="48"/>
      <c r="AS65" s="48">
        <f t="shared" ref="AS65:AS96" si="1">IFERROR(AR65/$AR$101,0)*100</f>
        <v>0</v>
      </c>
      <c r="AT65" s="36"/>
    </row>
    <row r="66" spans="1:46" hidden="1">
      <c r="A66" s="17"/>
      <c r="B66" s="18"/>
      <c r="C66" s="18"/>
      <c r="D66" s="18"/>
      <c r="E66" s="18"/>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16">
        <f>SUMIF($B$105:$U$105,"X",B66:U66)</f>
        <v>0</v>
      </c>
      <c r="AQ66" s="16">
        <f>SUMIFS(B66:AO66,$B$102:$AO$102,"X")</f>
        <v>0</v>
      </c>
      <c r="AR66" s="48"/>
      <c r="AS66" s="48">
        <f t="shared" si="1"/>
        <v>0</v>
      </c>
      <c r="AT66" s="36"/>
    </row>
    <row r="67" spans="1:46" hidden="1">
      <c r="A67" s="17"/>
      <c r="B67" s="18"/>
      <c r="C67" s="18"/>
      <c r="D67" s="18"/>
      <c r="E67" s="18"/>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16">
        <f>SUMIF($B$105:$U$105,"X",B67:U67)</f>
        <v>0</v>
      </c>
      <c r="AQ67" s="16">
        <f>SUMIFS(B67:AO67,$B$102:$AO$102,"X")</f>
        <v>0</v>
      </c>
      <c r="AR67" s="48"/>
      <c r="AS67" s="48">
        <f t="shared" si="1"/>
        <v>0</v>
      </c>
      <c r="AT67" s="36"/>
    </row>
    <row r="68" spans="1:46" hidden="1">
      <c r="A68" s="17"/>
      <c r="B68" s="18"/>
      <c r="C68" s="18"/>
      <c r="D68" s="18"/>
      <c r="E68" s="18"/>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16">
        <f>SUMIF($B$105:$U$105,"X",B68:U68)</f>
        <v>0</v>
      </c>
      <c r="AQ68" s="16">
        <f>SUMIFS(B68:AO68,$B$102:$AO$102,"X")</f>
        <v>0</v>
      </c>
      <c r="AR68" s="48"/>
      <c r="AS68" s="48">
        <f t="shared" si="1"/>
        <v>0</v>
      </c>
      <c r="AT68" s="36"/>
    </row>
    <row r="69" spans="1:46" hidden="1">
      <c r="A69" s="17"/>
      <c r="B69" s="18"/>
      <c r="C69" s="18"/>
      <c r="D69" s="18"/>
      <c r="E69" s="18"/>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16">
        <f>SUMIF($B$105:$U$105,"X",B69:U69)</f>
        <v>0</v>
      </c>
      <c r="AQ69" s="16">
        <f>SUMIFS(B69:AO69,$B$102:$AO$102,"X")</f>
        <v>0</v>
      </c>
      <c r="AR69" s="48"/>
      <c r="AS69" s="48">
        <f t="shared" si="1"/>
        <v>0</v>
      </c>
      <c r="AT69" s="36"/>
    </row>
    <row r="70" spans="1:46" hidden="1">
      <c r="A70" s="17"/>
      <c r="B70" s="18"/>
      <c r="C70" s="18"/>
      <c r="D70" s="18"/>
      <c r="E70" s="18"/>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16">
        <f>SUMIF($B$105:$U$105,"X",B70:U70)</f>
        <v>0</v>
      </c>
      <c r="AQ70" s="16">
        <f>SUMIFS(B70:AO70,$B$102:$AO$102,"X")</f>
        <v>0</v>
      </c>
      <c r="AR70" s="48"/>
      <c r="AS70" s="48">
        <f t="shared" si="1"/>
        <v>0</v>
      </c>
      <c r="AT70" s="36"/>
    </row>
    <row r="71" spans="1:46" hidden="1">
      <c r="A71" s="17"/>
      <c r="B71" s="18"/>
      <c r="C71" s="18"/>
      <c r="D71" s="18"/>
      <c r="E71" s="18"/>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16">
        <f>SUMIF($B$105:$U$105,"X",B71:U71)</f>
        <v>0</v>
      </c>
      <c r="AQ71" s="16">
        <f>SUMIFS(B71:AO71,$B$102:$AO$102,"X")</f>
        <v>0</v>
      </c>
      <c r="AR71" s="48"/>
      <c r="AS71" s="48">
        <f t="shared" si="1"/>
        <v>0</v>
      </c>
      <c r="AT71" s="36"/>
    </row>
    <row r="72" spans="1:46" hidden="1">
      <c r="A72" s="17"/>
      <c r="B72" s="18"/>
      <c r="C72" s="18"/>
      <c r="D72" s="18"/>
      <c r="E72" s="18"/>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16">
        <f>SUMIF($B$105:$U$105,"X",B72:U72)</f>
        <v>0</v>
      </c>
      <c r="AQ72" s="16">
        <f>SUMIFS(B72:AO72,$B$102:$AO$102,"X")</f>
        <v>0</v>
      </c>
      <c r="AR72" s="48"/>
      <c r="AS72" s="48">
        <f t="shared" si="1"/>
        <v>0</v>
      </c>
      <c r="AT72" s="36"/>
    </row>
    <row r="73" spans="1:46" hidden="1">
      <c r="A73" s="17"/>
      <c r="B73" s="18"/>
      <c r="C73" s="18"/>
      <c r="D73" s="18"/>
      <c r="E73" s="18"/>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16">
        <f>SUMIF($B$105:$U$105,"X",B73:U73)</f>
        <v>0</v>
      </c>
      <c r="AQ73" s="16">
        <f>SUMIFS(B73:AO73,$B$102:$AO$102,"X")</f>
        <v>0</v>
      </c>
      <c r="AR73" s="48"/>
      <c r="AS73" s="48">
        <f t="shared" si="1"/>
        <v>0</v>
      </c>
      <c r="AT73" s="36"/>
    </row>
    <row r="74" spans="1:46" hidden="1">
      <c r="A74" s="17"/>
      <c r="B74" s="18"/>
      <c r="C74" s="18"/>
      <c r="D74" s="18"/>
      <c r="E74" s="18"/>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16">
        <f>SUMIF($B$105:$U$105,"X",B74:U74)</f>
        <v>0</v>
      </c>
      <c r="AQ74" s="16">
        <f>SUMIFS(B74:AO74,$B$102:$AO$102,"X")</f>
        <v>0</v>
      </c>
      <c r="AR74" s="48"/>
      <c r="AS74" s="48">
        <f t="shared" si="1"/>
        <v>0</v>
      </c>
      <c r="AT74" s="36"/>
    </row>
    <row r="75" spans="1:46" hidden="1">
      <c r="A75" s="17"/>
      <c r="B75" s="18"/>
      <c r="C75" s="18"/>
      <c r="D75" s="18"/>
      <c r="E75" s="18"/>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16">
        <f>SUMIF($B$105:$U$105,"X",B75:U75)</f>
        <v>0</v>
      </c>
      <c r="AQ75" s="16">
        <f>SUMIFS(B75:AO75,$B$102:$AO$102,"X")</f>
        <v>0</v>
      </c>
      <c r="AR75" s="48"/>
      <c r="AS75" s="48">
        <f t="shared" si="1"/>
        <v>0</v>
      </c>
      <c r="AT75" s="36"/>
    </row>
    <row r="76" spans="1:46" hidden="1">
      <c r="A76" s="17"/>
      <c r="B76" s="18"/>
      <c r="C76" s="18"/>
      <c r="D76" s="18"/>
      <c r="E76" s="18"/>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16">
        <f>SUMIF($B$105:$U$105,"X",B76:U76)</f>
        <v>0</v>
      </c>
      <c r="AQ76" s="16">
        <f>SUMIFS(B76:AO76,$B$102:$AO$102,"X")</f>
        <v>0</v>
      </c>
      <c r="AR76" s="48"/>
      <c r="AS76" s="48">
        <f t="shared" si="1"/>
        <v>0</v>
      </c>
      <c r="AT76" s="36"/>
    </row>
    <row r="77" spans="1:46" hidden="1">
      <c r="A77" s="17"/>
      <c r="B77" s="18"/>
      <c r="C77" s="18"/>
      <c r="D77" s="18"/>
      <c r="E77" s="18"/>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16">
        <f>SUMIF($B$105:$U$105,"X",B77:U77)</f>
        <v>0</v>
      </c>
      <c r="AQ77" s="16">
        <f>SUMIFS(B77:AO77,$B$102:$AO$102,"X")</f>
        <v>0</v>
      </c>
      <c r="AR77" s="48"/>
      <c r="AS77" s="48">
        <f t="shared" si="1"/>
        <v>0</v>
      </c>
      <c r="AT77" s="36"/>
    </row>
    <row r="78" spans="1:46" hidden="1">
      <c r="A78" s="17"/>
      <c r="B78" s="18"/>
      <c r="C78" s="18"/>
      <c r="D78" s="18"/>
      <c r="E78" s="18"/>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16">
        <f>SUMIF($B$105:$U$105,"X",B78:U78)</f>
        <v>0</v>
      </c>
      <c r="AQ78" s="16">
        <f>SUMIFS(B78:AO78,$B$102:$AO$102,"X")</f>
        <v>0</v>
      </c>
      <c r="AR78" s="48"/>
      <c r="AS78" s="48">
        <f t="shared" si="1"/>
        <v>0</v>
      </c>
      <c r="AT78" s="36"/>
    </row>
    <row r="79" spans="1:46" hidden="1">
      <c r="A79" s="17"/>
      <c r="B79" s="18"/>
      <c r="C79" s="18"/>
      <c r="D79" s="18"/>
      <c r="E79" s="18"/>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16">
        <f>SUMIF($B$105:$U$105,"X",B79:U79)</f>
        <v>0</v>
      </c>
      <c r="AQ79" s="16">
        <f>SUMIFS(B79:AO79,$B$102:$AO$102,"X")</f>
        <v>0</v>
      </c>
      <c r="AR79" s="48"/>
      <c r="AS79" s="48">
        <f t="shared" si="1"/>
        <v>0</v>
      </c>
      <c r="AT79" s="36"/>
    </row>
    <row r="80" spans="1:46" hidden="1">
      <c r="A80" s="17"/>
      <c r="B80" s="18"/>
      <c r="C80" s="18"/>
      <c r="D80" s="18"/>
      <c r="E80" s="18"/>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16">
        <f>SUMIF($B$105:$U$105,"X",B80:U80)</f>
        <v>0</v>
      </c>
      <c r="AQ80" s="16">
        <f>SUMIFS(B80:AO80,$B$102:$AO$102,"X")</f>
        <v>0</v>
      </c>
      <c r="AR80" s="48"/>
      <c r="AS80" s="48">
        <f t="shared" si="1"/>
        <v>0</v>
      </c>
      <c r="AT80" s="36"/>
    </row>
    <row r="81" spans="1:46" hidden="1">
      <c r="A81" s="17"/>
      <c r="B81" s="18"/>
      <c r="C81" s="18"/>
      <c r="D81" s="18"/>
      <c r="E81" s="18"/>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16">
        <f>SUMIF($B$105:$U$105,"X",B81:U81)</f>
        <v>0</v>
      </c>
      <c r="AQ81" s="16">
        <f>SUMIFS(B81:AO81,$B$102:$AO$102,"X")</f>
        <v>0</v>
      </c>
      <c r="AR81" s="48"/>
      <c r="AS81" s="48">
        <f t="shared" si="1"/>
        <v>0</v>
      </c>
      <c r="AT81" s="36"/>
    </row>
    <row r="82" spans="1:46" hidden="1">
      <c r="A82" s="17"/>
      <c r="B82" s="18"/>
      <c r="C82" s="18"/>
      <c r="D82" s="18"/>
      <c r="E82" s="18"/>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16">
        <f>SUMIF($B$105:$U$105,"X",B82:U82)</f>
        <v>0</v>
      </c>
      <c r="AQ82" s="16">
        <f>SUMIFS(B82:AO82,$B$102:$AO$102,"X")</f>
        <v>0</v>
      </c>
      <c r="AR82" s="48"/>
      <c r="AS82" s="48">
        <f t="shared" si="1"/>
        <v>0</v>
      </c>
      <c r="AT82" s="36"/>
    </row>
    <row r="83" spans="1:46" hidden="1">
      <c r="A83" s="17"/>
      <c r="B83" s="18"/>
      <c r="C83" s="18"/>
      <c r="D83" s="18"/>
      <c r="E83" s="18"/>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16">
        <f>SUMIF($B$105:$U$105,"X",B83:U83)</f>
        <v>0</v>
      </c>
      <c r="AQ83" s="16">
        <f>SUMIFS(B83:AO83,$B$102:$AO$102,"X")</f>
        <v>0</v>
      </c>
      <c r="AR83" s="48"/>
      <c r="AS83" s="48">
        <f t="shared" si="1"/>
        <v>0</v>
      </c>
      <c r="AT83" s="36"/>
    </row>
    <row r="84" spans="1:46" hidden="1">
      <c r="A84" s="17"/>
      <c r="B84" s="18"/>
      <c r="C84" s="18"/>
      <c r="D84" s="18"/>
      <c r="E84" s="18"/>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16">
        <f>SUMIF($B$105:$U$105,"X",B84:U84)</f>
        <v>0</v>
      </c>
      <c r="AQ84" s="16">
        <f>SUMIFS(B84:AO84,$B$102:$AO$102,"X")</f>
        <v>0</v>
      </c>
      <c r="AR84" s="48"/>
      <c r="AS84" s="48">
        <f t="shared" si="1"/>
        <v>0</v>
      </c>
      <c r="AT84" s="36"/>
    </row>
    <row r="85" spans="1:46" hidden="1">
      <c r="A85" s="17"/>
      <c r="B85" s="18"/>
      <c r="C85" s="18"/>
      <c r="D85" s="18"/>
      <c r="E85" s="18"/>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16">
        <f>SUMIF($B$105:$U$105,"X",B85:U85)</f>
        <v>0</v>
      </c>
      <c r="AQ85" s="16">
        <f>SUMIFS(B85:AO85,$B$102:$AO$102,"X")</f>
        <v>0</v>
      </c>
      <c r="AR85" s="48"/>
      <c r="AS85" s="48">
        <f t="shared" si="1"/>
        <v>0</v>
      </c>
      <c r="AT85" s="36"/>
    </row>
    <row r="86" spans="1:46" hidden="1">
      <c r="A86" s="17"/>
      <c r="B86" s="18"/>
      <c r="C86" s="18"/>
      <c r="D86" s="18"/>
      <c r="E86" s="18"/>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16">
        <f>SUMIF($B$105:$U$105,"X",B86:U86)</f>
        <v>0</v>
      </c>
      <c r="AQ86" s="16">
        <f>SUMIFS(B86:AO86,$B$102:$AO$102,"X")</f>
        <v>0</v>
      </c>
      <c r="AR86" s="48"/>
      <c r="AS86" s="48">
        <f t="shared" si="1"/>
        <v>0</v>
      </c>
      <c r="AT86" s="36"/>
    </row>
    <row r="87" spans="1:46" hidden="1">
      <c r="A87" s="17"/>
      <c r="B87" s="18"/>
      <c r="C87" s="18"/>
      <c r="D87" s="18"/>
      <c r="E87" s="18"/>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16">
        <f>SUMIF($B$105:$U$105,"X",B87:U87)</f>
        <v>0</v>
      </c>
      <c r="AQ87" s="16">
        <f>SUMIFS(B87:AO87,$B$102:$AO$102,"X")</f>
        <v>0</v>
      </c>
      <c r="AR87" s="48"/>
      <c r="AS87" s="48">
        <f t="shared" si="1"/>
        <v>0</v>
      </c>
      <c r="AT87" s="36"/>
    </row>
    <row r="88" spans="1:46" hidden="1">
      <c r="A88" s="17"/>
      <c r="B88" s="18"/>
      <c r="C88" s="18"/>
      <c r="D88" s="18"/>
      <c r="E88" s="18"/>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16">
        <f>SUMIF($B$105:$U$105,"X",B88:U88)</f>
        <v>0</v>
      </c>
      <c r="AQ88" s="16">
        <f>SUMIFS(B88:AO88,$B$102:$AO$102,"X")</f>
        <v>0</v>
      </c>
      <c r="AR88" s="48"/>
      <c r="AS88" s="48">
        <f t="shared" si="1"/>
        <v>0</v>
      </c>
      <c r="AT88" s="36"/>
    </row>
    <row r="89" spans="1:46" hidden="1">
      <c r="A89" s="17"/>
      <c r="B89" s="18"/>
      <c r="C89" s="18"/>
      <c r="D89" s="18"/>
      <c r="E89" s="18"/>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16">
        <f>SUMIF($B$105:$U$105,"X",B89:U89)</f>
        <v>0</v>
      </c>
      <c r="AQ89" s="16">
        <f>SUMIFS(B89:AO89,$B$102:$AO$102,"X")</f>
        <v>0</v>
      </c>
      <c r="AR89" s="48"/>
      <c r="AS89" s="48">
        <f t="shared" si="1"/>
        <v>0</v>
      </c>
      <c r="AT89" s="36"/>
    </row>
    <row r="90" spans="1:46" hidden="1">
      <c r="A90" s="17"/>
      <c r="B90" s="18"/>
      <c r="C90" s="18"/>
      <c r="D90" s="18"/>
      <c r="E90" s="18"/>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16">
        <f>SUMIF($B$105:$U$105,"X",B90:U90)</f>
        <v>0</v>
      </c>
      <c r="AQ90" s="16">
        <f>SUMIFS(B90:AO90,$B$102:$AO$102,"X")</f>
        <v>0</v>
      </c>
      <c r="AR90" s="48"/>
      <c r="AS90" s="48">
        <f t="shared" si="1"/>
        <v>0</v>
      </c>
      <c r="AT90" s="36"/>
    </row>
    <row r="91" spans="1:46" hidden="1">
      <c r="A91" s="17"/>
      <c r="B91" s="18"/>
      <c r="C91" s="18"/>
      <c r="D91" s="18"/>
      <c r="E91" s="18"/>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16">
        <f>SUMIF($B$105:$U$105,"X",B91:U91)</f>
        <v>0</v>
      </c>
      <c r="AQ91" s="16">
        <f>SUMIFS(B91:AO91,$B$102:$AO$102,"X")</f>
        <v>0</v>
      </c>
      <c r="AR91" s="48"/>
      <c r="AS91" s="48">
        <f t="shared" si="1"/>
        <v>0</v>
      </c>
      <c r="AT91" s="36"/>
    </row>
    <row r="92" spans="1:46" hidden="1">
      <c r="A92" s="17"/>
      <c r="B92" s="18"/>
      <c r="C92" s="18"/>
      <c r="D92" s="18"/>
      <c r="E92" s="18"/>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16">
        <f>SUMIF($B$105:$U$105,"X",B92:U92)</f>
        <v>0</v>
      </c>
      <c r="AQ92" s="16">
        <f>SUMIFS(B92:AO92,$B$102:$AO$102,"X")</f>
        <v>0</v>
      </c>
      <c r="AR92" s="48"/>
      <c r="AS92" s="48">
        <f t="shared" si="1"/>
        <v>0</v>
      </c>
      <c r="AT92" s="36"/>
    </row>
    <row r="93" spans="1:46" hidden="1">
      <c r="A93" s="17"/>
      <c r="B93" s="18"/>
      <c r="C93" s="18"/>
      <c r="D93" s="18"/>
      <c r="E93" s="18"/>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16">
        <f>SUMIF($B$105:$U$105,"X",B93:U93)</f>
        <v>0</v>
      </c>
      <c r="AQ93" s="16">
        <f>SUMIFS(B93:AO93,$B$102:$AO$102,"X")</f>
        <v>0</v>
      </c>
      <c r="AR93" s="48"/>
      <c r="AS93" s="48">
        <f t="shared" si="1"/>
        <v>0</v>
      </c>
      <c r="AT93" s="36"/>
    </row>
    <row r="94" spans="1:46" hidden="1">
      <c r="A94" s="17"/>
      <c r="B94" s="18"/>
      <c r="C94" s="18"/>
      <c r="D94" s="18"/>
      <c r="E94" s="18"/>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16">
        <f>SUMIF($B$105:$U$105,"X",B94:U94)</f>
        <v>0</v>
      </c>
      <c r="AQ94" s="16">
        <f>SUMIFS(B94:AO94,$B$102:$AO$102,"X")</f>
        <v>0</v>
      </c>
      <c r="AR94" s="48"/>
      <c r="AS94" s="48">
        <f t="shared" si="1"/>
        <v>0</v>
      </c>
      <c r="AT94" s="36"/>
    </row>
    <row r="95" spans="1:46" hidden="1">
      <c r="A95" s="17"/>
      <c r="B95" s="18"/>
      <c r="C95" s="18"/>
      <c r="D95" s="18"/>
      <c r="E95" s="18"/>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16">
        <f>SUMIF($B$105:$U$105,"X",B95:U95)</f>
        <v>0</v>
      </c>
      <c r="AQ95" s="16">
        <f>SUMIFS(B95:AO95,$B$102:$AO$102,"X")</f>
        <v>0</v>
      </c>
      <c r="AR95" s="48"/>
      <c r="AS95" s="48">
        <f t="shared" si="1"/>
        <v>0</v>
      </c>
      <c r="AT95" s="36"/>
    </row>
    <row r="96" spans="1:46" hidden="1">
      <c r="A96" s="17"/>
      <c r="B96" s="18"/>
      <c r="C96" s="18"/>
      <c r="D96" s="18"/>
      <c r="E96" s="18"/>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16">
        <f>SUMIF($B$105:$U$105,"X",B96:U96)</f>
        <v>0</v>
      </c>
      <c r="AQ96" s="16">
        <f>SUMIFS(B96:AO96,$B$102:$AO$102,"X")</f>
        <v>0</v>
      </c>
      <c r="AR96" s="48"/>
      <c r="AS96" s="48">
        <f t="shared" si="1"/>
        <v>0</v>
      </c>
      <c r="AT96" s="36"/>
    </row>
    <row r="97" spans="1:47" hidden="1">
      <c r="A97" s="17"/>
      <c r="B97" s="18"/>
      <c r="C97" s="18"/>
      <c r="D97" s="18"/>
      <c r="E97" s="18"/>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16">
        <f>SUMIF($B$105:$U$105,"X",B97:U97)</f>
        <v>0</v>
      </c>
      <c r="AQ97" s="16">
        <f>SUMIFS(B97:AO97,$B$102:$AO$102,"X")</f>
        <v>0</v>
      </c>
      <c r="AR97" s="48"/>
      <c r="AS97" s="48">
        <f t="shared" ref="AS97:AS100" si="2">IFERROR(AR97/$AR$101,0)*100</f>
        <v>0</v>
      </c>
      <c r="AT97" s="36"/>
    </row>
    <row r="98" spans="1:47" hidden="1">
      <c r="A98" s="17"/>
      <c r="B98" s="18"/>
      <c r="C98" s="18"/>
      <c r="D98" s="18"/>
      <c r="E98" s="18"/>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16">
        <f>SUMIF($B$105:$U$105,"X",B98:U98)</f>
        <v>0</v>
      </c>
      <c r="AQ98" s="16">
        <f>SUMIFS(B98:AO98,$B$102:$AO$102,"X")</f>
        <v>0</v>
      </c>
      <c r="AR98" s="48"/>
      <c r="AS98" s="48">
        <f t="shared" si="2"/>
        <v>0</v>
      </c>
      <c r="AT98" s="36"/>
    </row>
    <row r="99" spans="1:47" hidden="1">
      <c r="A99" s="17"/>
      <c r="B99" s="18"/>
      <c r="C99" s="18"/>
      <c r="D99" s="18"/>
      <c r="E99" s="18"/>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16">
        <f>SUMIF($B$105:$U$105,"X",B99:U99)</f>
        <v>0</v>
      </c>
      <c r="AQ99" s="16">
        <f>SUMIFS(B99:AO99,$B$102:$AO$102,"X")</f>
        <v>0</v>
      </c>
      <c r="AR99" s="48"/>
      <c r="AS99" s="48">
        <f t="shared" si="2"/>
        <v>0</v>
      </c>
      <c r="AT99" s="36"/>
    </row>
    <row r="100" spans="1:47" hidden="1">
      <c r="A100" s="17"/>
      <c r="B100" s="18"/>
      <c r="C100" s="18"/>
      <c r="D100" s="18"/>
      <c r="E100" s="18"/>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16">
        <f>SUMIF($B$105:$U$105,"X",B100:U100)</f>
        <v>0</v>
      </c>
      <c r="AQ100" s="16">
        <f>SUMIFS(B100:AO100,$B$102:$AO$102,"X")</f>
        <v>0</v>
      </c>
      <c r="AR100" s="48"/>
      <c r="AS100" s="48">
        <f t="shared" si="2"/>
        <v>0</v>
      </c>
      <c r="AT100" s="36"/>
    </row>
    <row r="101" spans="1:47">
      <c r="A101" s="15" t="s">
        <v>37</v>
      </c>
      <c r="B101" s="19">
        <f>SUM(B2:B100)</f>
        <v>14</v>
      </c>
      <c r="C101" s="19">
        <f>SUM(C2:C100)</f>
        <v>14</v>
      </c>
      <c r="D101" s="19">
        <f>SUM(D2:D100)</f>
        <v>7</v>
      </c>
      <c r="E101" s="19">
        <f>SUM(E2:E100)</f>
        <v>14</v>
      </c>
      <c r="F101" s="19">
        <f>SUM(F2:F100)</f>
        <v>13</v>
      </c>
      <c r="G101" s="19">
        <f>SUM(G2:G100)</f>
        <v>6</v>
      </c>
      <c r="H101" s="19">
        <f>SUM(H2:H100)</f>
        <v>12</v>
      </c>
      <c r="I101" s="19">
        <f>SUM(I2:I100)</f>
        <v>12</v>
      </c>
      <c r="J101" s="19">
        <f>SUM(J2:J100)</f>
        <v>0</v>
      </c>
      <c r="K101" s="19">
        <f>SUM(K2:K100)</f>
        <v>0</v>
      </c>
      <c r="L101" s="19">
        <f>SUM(L2:L100)</f>
        <v>0</v>
      </c>
      <c r="M101" s="19">
        <f>SUM(M2:M100)</f>
        <v>0</v>
      </c>
      <c r="N101" s="19">
        <f>SUM(N2:N100)</f>
        <v>0</v>
      </c>
      <c r="O101" s="19">
        <f>SUM(O2:O100)</f>
        <v>0</v>
      </c>
      <c r="P101" s="19">
        <f>SUM(P2:P100)</f>
        <v>0</v>
      </c>
      <c r="Q101" s="19">
        <f>SUM(Q2:Q100)</f>
        <v>0</v>
      </c>
      <c r="R101" s="19">
        <f>SUM(R2:R100)</f>
        <v>0</v>
      </c>
      <c r="S101" s="19">
        <f>SUM(S2:S100)</f>
        <v>0</v>
      </c>
      <c r="T101" s="19">
        <f>SUM(T2:T100)</f>
        <v>0</v>
      </c>
      <c r="U101" s="19">
        <f>SUM(U2:U100)</f>
        <v>0</v>
      </c>
      <c r="V101" s="19">
        <f>SUM(V2:V100)</f>
        <v>0</v>
      </c>
      <c r="W101" s="19">
        <f>SUM(W2:W100)</f>
        <v>0</v>
      </c>
      <c r="X101" s="19">
        <f>SUM(X2:X100)</f>
        <v>0</v>
      </c>
      <c r="Y101" s="19">
        <f>SUM(Y2:Y100)</f>
        <v>0</v>
      </c>
      <c r="Z101" s="19">
        <f>SUM(Z2:Z100)</f>
        <v>0</v>
      </c>
      <c r="AA101" s="19">
        <f>SUM(AA2:AA100)</f>
        <v>0</v>
      </c>
      <c r="AB101" s="19">
        <f>SUM(AB2:AB100)</f>
        <v>0</v>
      </c>
      <c r="AC101" s="19">
        <f>SUM(AC2:AC100)</f>
        <v>0</v>
      </c>
      <c r="AD101" s="19">
        <f>SUM(AD2:AD100)</f>
        <v>0</v>
      </c>
      <c r="AE101" s="19">
        <f>SUM(AE2:AE100)</f>
        <v>0</v>
      </c>
      <c r="AF101" s="19">
        <f>SUM(AF2:AF100)</f>
        <v>0</v>
      </c>
      <c r="AG101" s="19">
        <f>SUM(AG2:AG100)</f>
        <v>0</v>
      </c>
      <c r="AH101" s="19">
        <f>SUM(AH2:AH100)</f>
        <v>0</v>
      </c>
      <c r="AI101" s="19">
        <f>SUM(AI2:AI100)</f>
        <v>0</v>
      </c>
      <c r="AJ101" s="19">
        <f>SUM(AJ2:AJ100)</f>
        <v>0</v>
      </c>
      <c r="AK101" s="19">
        <f>SUM(AK2:AK100)</f>
        <v>0</v>
      </c>
      <c r="AL101" s="19">
        <f>SUM(AL2:AL100)</f>
        <v>0</v>
      </c>
      <c r="AM101" s="19">
        <f>SUM(AM2:AM100)</f>
        <v>0</v>
      </c>
      <c r="AN101" s="19">
        <f>SUM(AN2:AN100)</f>
        <v>0</v>
      </c>
      <c r="AO101" s="19">
        <f>SUM(AO2:AO100)</f>
        <v>0</v>
      </c>
      <c r="AP101" s="16">
        <f>SUMIF($B$105:$U$105,"X",B101:U101)</f>
        <v>43</v>
      </c>
      <c r="AQ101" s="16">
        <f>SUMIFS(B101:AO101,$B$102:$AO$102,"X")</f>
        <v>92</v>
      </c>
      <c r="AR101" s="49">
        <f>SUM(AR2:AR100)</f>
        <v>19145.915500000006</v>
      </c>
      <c r="AS101" s="49">
        <f>SUM(AS2:AS100)</f>
        <v>99.999999999999957</v>
      </c>
      <c r="AT101" s="36"/>
    </row>
    <row r="102" spans="1:47">
      <c r="A102" s="57" t="s">
        <v>38</v>
      </c>
      <c r="B102" s="57" t="s">
        <v>36</v>
      </c>
      <c r="C102" s="57" t="s">
        <v>36</v>
      </c>
      <c r="D102" s="57" t="s">
        <v>36</v>
      </c>
      <c r="E102" s="57" t="s">
        <v>36</v>
      </c>
      <c r="F102" s="57" t="s">
        <v>36</v>
      </c>
      <c r="G102" s="57" t="s">
        <v>36</v>
      </c>
      <c r="H102" s="57" t="s">
        <v>36</v>
      </c>
      <c r="I102" s="57" t="s">
        <v>36</v>
      </c>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c r="AG102" s="57"/>
      <c r="AH102" s="57"/>
      <c r="AI102" s="57"/>
      <c r="AJ102" s="57"/>
      <c r="AK102" s="57"/>
      <c r="AL102" s="57"/>
      <c r="AM102" s="57"/>
      <c r="AN102" s="57"/>
      <c r="AO102" s="57"/>
      <c r="AP102" s="10"/>
      <c r="AQ102" s="10"/>
      <c r="AR102" s="50"/>
      <c r="AS102" s="50"/>
      <c r="AT102" s="37"/>
      <c r="AU102" s="37"/>
    </row>
    <row r="103" spans="1:47">
      <c r="A103" s="7" t="s">
        <v>39</v>
      </c>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10"/>
      <c r="AQ103" s="10"/>
      <c r="AR103" s="50"/>
      <c r="AS103" s="50"/>
      <c r="AT103" s="37"/>
      <c r="AU103" s="37"/>
    </row>
    <row r="104" spans="1:47">
      <c r="A104" s="7" t="s">
        <v>40</v>
      </c>
      <c r="B104" s="7" t="s">
        <v>36</v>
      </c>
      <c r="C104" s="7" t="s">
        <v>36</v>
      </c>
      <c r="D104" s="7" t="s">
        <v>36</v>
      </c>
      <c r="E104" s="7" t="s">
        <v>36</v>
      </c>
      <c r="F104" s="7" t="s">
        <v>36</v>
      </c>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10"/>
      <c r="AQ104" s="10"/>
      <c r="AR104" s="51"/>
      <c r="AS104" s="51"/>
      <c r="AT104" s="37"/>
      <c r="AU104" s="37"/>
    </row>
    <row r="105" spans="1:47">
      <c r="A105" s="7" t="s">
        <v>41</v>
      </c>
      <c r="B105" s="7"/>
      <c r="C105" s="7"/>
      <c r="D105" s="7"/>
      <c r="E105" s="7"/>
      <c r="F105" s="7" t="s">
        <v>36</v>
      </c>
      <c r="G105" s="58" t="s">
        <v>36</v>
      </c>
      <c r="H105" s="58" t="s">
        <v>36</v>
      </c>
      <c r="I105" s="58" t="s">
        <v>36</v>
      </c>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10"/>
      <c r="AQ105" s="10"/>
      <c r="AR105" s="51"/>
      <c r="AS105" s="51"/>
      <c r="AT105" s="37"/>
      <c r="AU105" s="37"/>
    </row>
    <row r="106" spans="1:47">
      <c r="A106" s="7" t="s">
        <v>42</v>
      </c>
      <c r="B106" s="7"/>
      <c r="C106" s="7"/>
      <c r="D106" s="7" t="s">
        <v>36</v>
      </c>
      <c r="E106" s="7"/>
      <c r="F106" s="7" t="s">
        <v>36</v>
      </c>
      <c r="G106" s="58" t="s">
        <v>36</v>
      </c>
      <c r="H106" s="58" t="s">
        <v>36</v>
      </c>
      <c r="I106" s="58" t="s">
        <v>36</v>
      </c>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10"/>
      <c r="AQ106" s="10"/>
      <c r="AR106" s="51"/>
      <c r="AS106" s="51"/>
      <c r="AT106" s="37"/>
      <c r="AU106" s="37"/>
    </row>
    <row r="107" spans="1:47">
      <c r="A107" s="7" t="s">
        <v>43</v>
      </c>
      <c r="B107" s="7" t="s">
        <v>36</v>
      </c>
      <c r="C107" s="7" t="s">
        <v>36</v>
      </c>
      <c r="D107" s="7"/>
      <c r="E107" s="7" t="s">
        <v>36</v>
      </c>
      <c r="F107" s="7"/>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10"/>
      <c r="AQ107" s="10"/>
      <c r="AR107" s="51"/>
      <c r="AS107" s="51"/>
      <c r="AT107" s="37"/>
      <c r="AU107" s="37"/>
    </row>
    <row r="108" spans="1:47">
      <c r="A108" s="59" t="s">
        <v>44</v>
      </c>
      <c r="B108" s="60"/>
      <c r="C108" s="60"/>
      <c r="D108" s="60"/>
      <c r="E108" s="60"/>
      <c r="F108" s="60"/>
      <c r="G108" s="61"/>
      <c r="H108" s="61"/>
      <c r="I108" s="61"/>
      <c r="J108" s="61"/>
      <c r="K108" s="61"/>
      <c r="L108" s="61"/>
      <c r="M108" s="61"/>
      <c r="N108" s="61"/>
      <c r="O108" s="61"/>
      <c r="P108" s="61"/>
      <c r="Q108" s="61"/>
      <c r="R108" s="61"/>
      <c r="S108" s="61"/>
      <c r="T108" s="61"/>
      <c r="U108" s="61"/>
      <c r="V108" s="61"/>
      <c r="W108" s="61"/>
      <c r="X108" s="61"/>
      <c r="Y108" s="61"/>
      <c r="Z108" s="61"/>
      <c r="AA108" s="61"/>
      <c r="AB108" s="61"/>
      <c r="AC108" s="61"/>
      <c r="AD108" s="61"/>
      <c r="AE108" s="61"/>
      <c r="AF108" s="61"/>
      <c r="AG108" s="61"/>
      <c r="AH108" s="61"/>
      <c r="AI108" s="61"/>
      <c r="AJ108" s="61"/>
      <c r="AK108" s="61"/>
      <c r="AL108" s="61"/>
      <c r="AM108" s="61"/>
      <c r="AN108" s="61"/>
      <c r="AO108" s="61"/>
      <c r="AP108" s="10"/>
      <c r="AQ108" s="11"/>
      <c r="AR108" s="51"/>
      <c r="AS108" s="51"/>
      <c r="AT108" s="37"/>
      <c r="AU108" s="37"/>
    </row>
    <row r="109" spans="1:47">
      <c r="A109" s="8"/>
      <c r="B109" s="9"/>
      <c r="C109" s="9"/>
      <c r="D109" s="9"/>
      <c r="E109" s="9"/>
      <c r="F109" s="9"/>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1"/>
      <c r="AR109" s="51"/>
      <c r="AS109" s="51"/>
      <c r="AT109" s="37"/>
      <c r="AU109" s="37"/>
    </row>
    <row r="110" spans="1:47">
      <c r="A110" s="38" t="s">
        <v>45</v>
      </c>
      <c r="B110" s="39"/>
      <c r="C110" s="39"/>
      <c r="D110" s="39"/>
      <c r="E110" s="39"/>
      <c r="F110" s="39"/>
      <c r="G110" s="40"/>
      <c r="H110" s="40"/>
      <c r="I110" s="40"/>
      <c r="J110" s="40"/>
      <c r="K110" s="40"/>
      <c r="L110" s="40"/>
      <c r="M110" s="40"/>
      <c r="N110" s="40"/>
      <c r="O110" s="40"/>
      <c r="P110" s="40"/>
      <c r="Q110" s="40"/>
      <c r="R110" s="40"/>
      <c r="S110" s="40"/>
      <c r="T110" s="40"/>
      <c r="U110" s="40"/>
      <c r="V110" s="40"/>
      <c r="W110" s="40"/>
      <c r="X110" s="40"/>
      <c r="Y110" s="40"/>
      <c r="Z110" s="40"/>
      <c r="AA110" s="40"/>
      <c r="AB110" s="40"/>
      <c r="AC110" s="40"/>
      <c r="AD110" s="40"/>
      <c r="AE110" s="40"/>
      <c r="AF110" s="40"/>
      <c r="AG110" s="40"/>
      <c r="AH110" s="40"/>
      <c r="AI110" s="40"/>
      <c r="AJ110" s="40"/>
      <c r="AK110" s="40"/>
      <c r="AL110" s="40"/>
      <c r="AM110" s="40"/>
      <c r="AN110" s="40"/>
      <c r="AO110" s="40"/>
      <c r="AP110" s="12"/>
      <c r="AQ110" s="41"/>
      <c r="AR110" s="52"/>
      <c r="AS110" s="52"/>
    </row>
    <row r="111" spans="1:47">
      <c r="A111" s="31" t="s">
        <v>46</v>
      </c>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12"/>
      <c r="AQ111" s="43"/>
      <c r="AR111" s="53"/>
      <c r="AS111" s="53"/>
    </row>
    <row r="112" spans="1:47">
      <c r="A112" s="6" t="s">
        <v>47</v>
      </c>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c r="AA112" s="44"/>
      <c r="AB112" s="44"/>
      <c r="AC112" s="44"/>
      <c r="AD112" s="44"/>
      <c r="AE112" s="44"/>
      <c r="AF112" s="44"/>
      <c r="AG112" s="44"/>
      <c r="AH112" s="44"/>
      <c r="AI112" s="44"/>
      <c r="AJ112" s="44"/>
      <c r="AK112" s="44"/>
      <c r="AL112" s="44"/>
      <c r="AM112" s="44"/>
      <c r="AN112" s="44"/>
      <c r="AO112" s="44"/>
      <c r="AP112" s="12"/>
      <c r="AQ112" s="43"/>
      <c r="AR112" s="54"/>
      <c r="AS112" s="54"/>
    </row>
    <row r="113" spans="1:46" ht="30" customHeight="1">
      <c r="A113" s="76" t="s">
        <v>48</v>
      </c>
      <c r="B113" s="105" t="s">
        <v>49</v>
      </c>
      <c r="C113" s="106"/>
      <c r="D113" s="106"/>
      <c r="E113" s="106"/>
      <c r="F113" s="106"/>
      <c r="G113" s="106"/>
      <c r="H113" s="106"/>
      <c r="I113" s="106"/>
      <c r="J113" s="106"/>
      <c r="K113" s="106"/>
      <c r="L113" s="106"/>
      <c r="M113" s="106"/>
      <c r="N113" s="106"/>
      <c r="O113" s="106"/>
      <c r="P113" s="106"/>
      <c r="Q113" s="106"/>
      <c r="R113" s="106"/>
      <c r="S113" s="106"/>
      <c r="T113" s="106"/>
      <c r="U113" s="106"/>
      <c r="V113" s="106"/>
      <c r="W113" s="106"/>
      <c r="X113" s="106"/>
      <c r="Y113" s="106"/>
      <c r="Z113" s="106"/>
      <c r="AA113" s="106"/>
      <c r="AB113" s="106"/>
      <c r="AC113" s="106"/>
      <c r="AD113" s="106"/>
      <c r="AE113" s="106"/>
      <c r="AF113" s="106"/>
      <c r="AG113" s="106"/>
      <c r="AH113" s="106"/>
      <c r="AI113" s="106"/>
      <c r="AJ113" s="106"/>
      <c r="AK113" s="106"/>
      <c r="AL113" s="106"/>
      <c r="AM113" s="106"/>
      <c r="AN113" s="106"/>
      <c r="AO113" s="106"/>
      <c r="AP113" s="106"/>
      <c r="AQ113" s="106"/>
      <c r="AR113" s="106"/>
      <c r="AS113" s="106"/>
      <c r="AT113" s="106"/>
    </row>
    <row r="114" spans="1:46" ht="15.75" customHeight="1">
      <c r="A114" s="45"/>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Q114" s="12"/>
      <c r="AR114" s="55"/>
      <c r="AS114" s="55"/>
    </row>
    <row r="124" spans="1:46" ht="15" customHeight="1">
      <c r="D124" s="75"/>
    </row>
    <row r="218" spans="12:12" ht="15" customHeight="1">
      <c r="L218" s="35" t="s">
        <v>50</v>
      </c>
    </row>
  </sheetData>
  <mergeCells count="1">
    <mergeCell ref="B113:AT113"/>
  </mergeCells>
  <phoneticPr fontId="6" type="noConversion"/>
  <conditionalFormatting sqref="A110:F110 B111:F111 A112:F112 B113 A114:F114 A119:F1048576 A115:A118 A1:A109 R2:AO11">
    <cfRule type="beginsWith" dxfId="25" priority="98" operator="beginsWith" text="13">
      <formula>LEFT(A1,LEN("13"))="13"</formula>
    </cfRule>
    <cfRule type="beginsWith" dxfId="24" priority="99" operator="beginsWith" text="12">
      <formula>LEFT(A1,LEN("12"))="12"</formula>
    </cfRule>
    <cfRule type="beginsWith" dxfId="23" priority="100" operator="beginsWith" text="11">
      <formula>LEFT(A1,LEN("11"))="11"</formula>
    </cfRule>
    <cfRule type="beginsWith" dxfId="22" priority="101" operator="beginsWith" text="10">
      <formula>LEFT(A1,LEN("10"))="10"</formula>
    </cfRule>
    <cfRule type="beginsWith" dxfId="21" priority="102" operator="beginsWith" text="09">
      <formula>LEFT(A1,LEN("09"))="09"</formula>
    </cfRule>
    <cfRule type="beginsWith" dxfId="20" priority="103" operator="beginsWith" text="08">
      <formula>LEFT(A1,LEN("08"))="08"</formula>
    </cfRule>
    <cfRule type="beginsWith" dxfId="19" priority="104" operator="beginsWith" text="07">
      <formula>LEFT(A1,LEN("07"))="07"</formula>
    </cfRule>
    <cfRule type="beginsWith" dxfId="18" priority="105" operator="beginsWith" text="06">
      <formula>LEFT(A1,LEN("06"))="06"</formula>
    </cfRule>
    <cfRule type="beginsWith" dxfId="17" priority="106" operator="beginsWith" text="05">
      <formula>LEFT(A1,LEN("05"))="05"</formula>
    </cfRule>
    <cfRule type="beginsWith" dxfId="16" priority="107" operator="beginsWith" text="04">
      <formula>LEFT(A1,LEN("04"))="04"</formula>
    </cfRule>
    <cfRule type="beginsWith" dxfId="15" priority="108" operator="beginsWith" text="03">
      <formula>LEFT(A1,LEN("03"))="03"</formula>
    </cfRule>
    <cfRule type="beginsWith" dxfId="14" priority="109" operator="beginsWith" text="02">
      <formula>LEFT(A1,LEN("02"))="02"</formula>
    </cfRule>
    <cfRule type="beginsWith" dxfId="13" priority="110" operator="beginsWith" text="01">
      <formula>LEFT(A1,LEN("01"))="01"</formula>
    </cfRule>
  </conditionalFormatting>
  <conditionalFormatting sqref="AT1:AT2 AT4 AT8:AT9 AT12 F13:AO13 AT15 G12 J12:AO12 F16:AO100 J14:AO14 F14:G15 I15:AO15">
    <cfRule type="beginsWith" dxfId="12" priority="20" operator="beginsWith" text="13">
      <formula>LEFT(F1,LEN("13"))="13"</formula>
    </cfRule>
    <cfRule type="beginsWith" dxfId="11" priority="21" operator="beginsWith" text="12">
      <formula>LEFT(F1,LEN("12"))="12"</formula>
    </cfRule>
    <cfRule type="beginsWith" dxfId="10" priority="22" operator="beginsWith" text="11">
      <formula>LEFT(F1,LEN("11"))="11"</formula>
    </cfRule>
    <cfRule type="beginsWith" dxfId="9" priority="23" operator="beginsWith" text="10">
      <formula>LEFT(F1,LEN("10"))="10"</formula>
    </cfRule>
    <cfRule type="beginsWith" dxfId="8" priority="24" operator="beginsWith" text="09">
      <formula>LEFT(F1,LEN("09"))="09"</formula>
    </cfRule>
    <cfRule type="beginsWith" dxfId="7" priority="25" operator="beginsWith" text="08">
      <formula>LEFT(F1,LEN("08"))="08"</formula>
    </cfRule>
    <cfRule type="beginsWith" dxfId="6" priority="26" operator="beginsWith" text="07">
      <formula>LEFT(F1,LEN("07"))="07"</formula>
    </cfRule>
    <cfRule type="beginsWith" dxfId="5" priority="27" operator="beginsWith" text="06">
      <formula>LEFT(F1,LEN("06"))="06"</formula>
    </cfRule>
    <cfRule type="beginsWith" dxfId="4" priority="28" operator="beginsWith" text="05">
      <formula>LEFT(F1,LEN("05"))="05"</formula>
    </cfRule>
    <cfRule type="beginsWith" dxfId="3" priority="29" operator="beginsWith" text="04">
      <formula>LEFT(F1,LEN("04"))="04"</formula>
    </cfRule>
    <cfRule type="beginsWith" dxfId="2" priority="30" operator="beginsWith" text="03">
      <formula>LEFT(F1,LEN("03"))="03"</formula>
    </cfRule>
    <cfRule type="beginsWith" dxfId="1" priority="31" operator="beginsWith" text="02">
      <formula>LEFT(F1,LEN("02"))="02"</formula>
    </cfRule>
    <cfRule type="beginsWith" dxfId="0" priority="32" operator="beginsWith" text="01">
      <formula>LEFT(F1,LEN("01"))="01"</formula>
    </cfRule>
  </conditionalFormatting>
  <dataValidations count="1">
    <dataValidation type="list" allowBlank="1" showInputMessage="1" showErrorMessage="1" sqref="B102:AO108 AT2:AT101"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F10" sqref="F10"/>
    </sheetView>
  </sheetViews>
  <sheetFormatPr defaultColWidth="11.42578125" defaultRowHeight="15"/>
  <cols>
    <col min="1" max="3" width="28.42578125" style="30" customWidth="1"/>
  </cols>
  <sheetData>
    <row r="1" spans="1:3">
      <c r="A1" s="62" t="s">
        <v>51</v>
      </c>
      <c r="B1" s="62" t="s">
        <v>52</v>
      </c>
      <c r="C1" s="62" t="s">
        <v>53</v>
      </c>
    </row>
    <row r="2" spans="1:3">
      <c r="A2" s="29">
        <v>1</v>
      </c>
      <c r="B2" s="29" t="str" cm="1">
        <f t="array" ref="B2:B9">TRANSPOSE(_xlfn._xlws.FILTER('Aptitud final'!1:1,'Aptitud final'!102:102="X"))</f>
        <v>avicultura_engorde</v>
      </c>
      <c r="C2" s="29" t="s">
        <v>11</v>
      </c>
    </row>
    <row r="3" spans="1:3">
      <c r="A3" s="29">
        <f>IF(B3="","",A2+1)</f>
        <v>2</v>
      </c>
      <c r="B3" s="29" t="str">
        <v>avicultura_postura</v>
      </c>
      <c r="C3" s="29" t="s">
        <v>11</v>
      </c>
    </row>
    <row r="4" spans="1:3">
      <c r="A4" s="29">
        <f t="shared" ref="A4:A67" si="0">IF(B4="","",A3+1)</f>
        <v>3</v>
      </c>
      <c r="B4" s="29" t="str">
        <v>ganaderia_dp</v>
      </c>
      <c r="C4" s="29" t="s">
        <v>11</v>
      </c>
    </row>
    <row r="5" spans="1:3">
      <c r="A5" s="29">
        <f t="shared" si="0"/>
        <v>4</v>
      </c>
      <c r="B5" s="29" t="str">
        <v>porcicultura_ceba</v>
      </c>
      <c r="C5" s="29" t="s">
        <v>11</v>
      </c>
    </row>
    <row r="6" spans="1:3">
      <c r="A6" s="29">
        <f t="shared" si="0"/>
        <v>5</v>
      </c>
      <c r="B6" s="29" t="str">
        <v>maiz_amarillo</v>
      </c>
      <c r="C6" s="29" t="s">
        <v>11</v>
      </c>
    </row>
    <row r="7" spans="1:3">
      <c r="A7" s="29">
        <f t="shared" si="0"/>
        <v>6</v>
      </c>
      <c r="B7" s="29" t="str">
        <v>ahuyama</v>
      </c>
      <c r="C7" s="29" t="s">
        <v>11</v>
      </c>
    </row>
    <row r="8" spans="1:3">
      <c r="A8" s="29">
        <f t="shared" si="0"/>
        <v>7</v>
      </c>
      <c r="B8" s="29" t="str">
        <v>name_diamante</v>
      </c>
      <c r="C8" s="29" t="s">
        <v>11</v>
      </c>
    </row>
    <row r="9" spans="1:3">
      <c r="A9" s="29">
        <f t="shared" si="0"/>
        <v>8</v>
      </c>
      <c r="B9" s="29" t="str">
        <v>yuca</v>
      </c>
      <c r="C9" s="29" t="s">
        <v>11</v>
      </c>
    </row>
    <row r="10" spans="1:3">
      <c r="A10" s="29" t="str">
        <f t="shared" si="0"/>
        <v/>
      </c>
      <c r="B10" s="29"/>
      <c r="C10" s="29"/>
    </row>
    <row r="11" spans="1:3">
      <c r="A11" s="29" t="str">
        <f t="shared" si="0"/>
        <v/>
      </c>
      <c r="B11" s="29"/>
      <c r="C11" s="29"/>
    </row>
    <row r="12" spans="1:3">
      <c r="A12" s="29" t="str">
        <f t="shared" si="0"/>
        <v/>
      </c>
      <c r="B12" s="29"/>
      <c r="C12" s="29"/>
    </row>
    <row r="13" spans="1:3">
      <c r="A13" s="29" t="str">
        <f t="shared" si="0"/>
        <v/>
      </c>
      <c r="B13" s="29"/>
      <c r="C13" s="29"/>
    </row>
    <row r="14" spans="1:3">
      <c r="A14" s="29" t="str">
        <f t="shared" si="0"/>
        <v/>
      </c>
      <c r="B14" s="29"/>
      <c r="C14" s="29"/>
    </row>
    <row r="15" spans="1:3">
      <c r="A15" s="29" t="str">
        <f t="shared" si="0"/>
        <v/>
      </c>
      <c r="B15" s="29"/>
      <c r="C15" s="29"/>
    </row>
    <row r="16" spans="1:3">
      <c r="A16" s="29" t="str">
        <f t="shared" si="0"/>
        <v/>
      </c>
      <c r="B16" s="29"/>
      <c r="C16" s="29"/>
    </row>
    <row r="17" spans="1:3">
      <c r="A17" s="29" t="str">
        <f t="shared" si="0"/>
        <v/>
      </c>
      <c r="B17" s="29"/>
      <c r="C17" s="29"/>
    </row>
    <row r="18" spans="1:3">
      <c r="A18" s="29" t="str">
        <f>IF(B18="","",A17+1)</f>
        <v/>
      </c>
      <c r="B18" s="29"/>
      <c r="C18" s="29"/>
    </row>
    <row r="19" spans="1:3">
      <c r="A19" s="29" t="str">
        <f>IF(B19="","",A18+1)</f>
        <v/>
      </c>
      <c r="B19" s="29"/>
      <c r="C19" s="29" t="s">
        <v>54</v>
      </c>
    </row>
    <row r="20" spans="1:3">
      <c r="A20" s="29" t="str">
        <f>IF(B20="","",A19+1)</f>
        <v/>
      </c>
      <c r="B20" s="29"/>
      <c r="C20" s="29"/>
    </row>
    <row r="21" spans="1:3">
      <c r="A21" s="29" t="str">
        <f>IF(B21="","",A20+1)</f>
        <v/>
      </c>
      <c r="B21" s="29"/>
      <c r="C21" s="29"/>
    </row>
    <row r="22" spans="1:3">
      <c r="A22" s="30" t="str">
        <f t="shared" si="0"/>
        <v/>
      </c>
    </row>
    <row r="23" spans="1:3">
      <c r="A23" s="30" t="str">
        <f t="shared" si="0"/>
        <v/>
      </c>
    </row>
    <row r="24" spans="1:3">
      <c r="A24" s="30" t="str">
        <f t="shared" si="0"/>
        <v/>
      </c>
    </row>
    <row r="25" spans="1:3">
      <c r="A25" s="30" t="str">
        <f t="shared" si="0"/>
        <v/>
      </c>
    </row>
    <row r="26" spans="1:3">
      <c r="A26" s="30" t="str">
        <f t="shared" si="0"/>
        <v/>
      </c>
    </row>
    <row r="27" spans="1:3">
      <c r="A27" s="30" t="str">
        <f t="shared" si="0"/>
        <v/>
      </c>
    </row>
    <row r="28" spans="1:3">
      <c r="A28" s="30" t="str">
        <f t="shared" si="0"/>
        <v/>
      </c>
    </row>
    <row r="29" spans="1:3">
      <c r="A29" s="30" t="str">
        <f t="shared" si="0"/>
        <v/>
      </c>
    </row>
    <row r="30" spans="1:3">
      <c r="A30" s="30" t="str">
        <f t="shared" si="0"/>
        <v/>
      </c>
    </row>
    <row r="31" spans="1:3">
      <c r="A31" s="30" t="str">
        <f t="shared" si="0"/>
        <v/>
      </c>
    </row>
    <row r="32" spans="1:3">
      <c r="A32" s="30" t="str">
        <f t="shared" si="0"/>
        <v/>
      </c>
    </row>
    <row r="33" spans="1:1">
      <c r="A33" s="30" t="str">
        <f t="shared" si="0"/>
        <v/>
      </c>
    </row>
    <row r="34" spans="1:1">
      <c r="A34" s="30" t="str">
        <f t="shared" si="0"/>
        <v/>
      </c>
    </row>
    <row r="35" spans="1:1">
      <c r="A35" s="30" t="str">
        <f t="shared" si="0"/>
        <v/>
      </c>
    </row>
    <row r="36" spans="1:1">
      <c r="A36" s="30" t="str">
        <f t="shared" si="0"/>
        <v/>
      </c>
    </row>
    <row r="37" spans="1:1">
      <c r="A37" s="30" t="str">
        <f t="shared" si="0"/>
        <v/>
      </c>
    </row>
    <row r="38" spans="1:1">
      <c r="A38" s="30" t="str">
        <f t="shared" si="0"/>
        <v/>
      </c>
    </row>
    <row r="39" spans="1:1">
      <c r="A39" s="30" t="str">
        <f t="shared" si="0"/>
        <v/>
      </c>
    </row>
    <row r="40" spans="1:1">
      <c r="A40" s="30" t="str">
        <f t="shared" si="0"/>
        <v/>
      </c>
    </row>
    <row r="41" spans="1:1">
      <c r="A41" s="30" t="str">
        <f t="shared" si="0"/>
        <v/>
      </c>
    </row>
    <row r="42" spans="1:1">
      <c r="A42" s="30" t="str">
        <f t="shared" si="0"/>
        <v/>
      </c>
    </row>
    <row r="43" spans="1:1">
      <c r="A43" s="30" t="str">
        <f t="shared" si="0"/>
        <v/>
      </c>
    </row>
    <row r="44" spans="1:1">
      <c r="A44" s="30" t="str">
        <f t="shared" si="0"/>
        <v/>
      </c>
    </row>
    <row r="45" spans="1:1">
      <c r="A45" s="30" t="str">
        <f t="shared" si="0"/>
        <v/>
      </c>
    </row>
    <row r="46" spans="1:1">
      <c r="A46" s="30" t="str">
        <f t="shared" si="0"/>
        <v/>
      </c>
    </row>
    <row r="47" spans="1:1">
      <c r="A47" s="30" t="str">
        <f t="shared" si="0"/>
        <v/>
      </c>
    </row>
    <row r="48" spans="1:1">
      <c r="A48" s="30" t="str">
        <f t="shared" si="0"/>
        <v/>
      </c>
    </row>
    <row r="49" spans="1:1">
      <c r="A49" s="30" t="str">
        <f t="shared" si="0"/>
        <v/>
      </c>
    </row>
    <row r="50" spans="1:1">
      <c r="A50" s="30" t="str">
        <f t="shared" si="0"/>
        <v/>
      </c>
    </row>
    <row r="51" spans="1:1">
      <c r="A51" s="30" t="str">
        <f t="shared" si="0"/>
        <v/>
      </c>
    </row>
    <row r="52" spans="1:1">
      <c r="A52" s="30" t="str">
        <f t="shared" si="0"/>
        <v/>
      </c>
    </row>
    <row r="53" spans="1:1">
      <c r="A53" s="30" t="str">
        <f t="shared" si="0"/>
        <v/>
      </c>
    </row>
    <row r="54" spans="1:1">
      <c r="A54" s="30" t="str">
        <f t="shared" si="0"/>
        <v/>
      </c>
    </row>
    <row r="55" spans="1:1">
      <c r="A55" s="30" t="str">
        <f t="shared" si="0"/>
        <v/>
      </c>
    </row>
    <row r="56" spans="1:1">
      <c r="A56" s="30" t="str">
        <f t="shared" si="0"/>
        <v/>
      </c>
    </row>
    <row r="57" spans="1:1">
      <c r="A57" s="30" t="str">
        <f t="shared" si="0"/>
        <v/>
      </c>
    </row>
    <row r="58" spans="1:1">
      <c r="A58" s="30" t="str">
        <f t="shared" si="0"/>
        <v/>
      </c>
    </row>
    <row r="59" spans="1:1">
      <c r="A59" s="30" t="str">
        <f t="shared" si="0"/>
        <v/>
      </c>
    </row>
    <row r="60" spans="1:1">
      <c r="A60" s="30" t="str">
        <f t="shared" si="0"/>
        <v/>
      </c>
    </row>
    <row r="61" spans="1:1">
      <c r="A61" s="30" t="str">
        <f t="shared" si="0"/>
        <v/>
      </c>
    </row>
    <row r="62" spans="1:1">
      <c r="A62" s="30" t="str">
        <f t="shared" si="0"/>
        <v/>
      </c>
    </row>
    <row r="63" spans="1:1">
      <c r="A63" s="30" t="str">
        <f t="shared" si="0"/>
        <v/>
      </c>
    </row>
    <row r="64" spans="1:1">
      <c r="A64" s="30" t="str">
        <f t="shared" si="0"/>
        <v/>
      </c>
    </row>
    <row r="65" spans="1:1">
      <c r="A65" s="30" t="str">
        <f t="shared" si="0"/>
        <v/>
      </c>
    </row>
    <row r="66" spans="1:1">
      <c r="A66" s="30" t="str">
        <f t="shared" si="0"/>
        <v/>
      </c>
    </row>
    <row r="67" spans="1:1">
      <c r="A67" s="30" t="str">
        <f t="shared" si="0"/>
        <v/>
      </c>
    </row>
    <row r="68" spans="1:1">
      <c r="A68" s="30" t="str">
        <f t="shared" ref="A68:A100" si="1">IF(B68="","",A67+1)</f>
        <v/>
      </c>
    </row>
    <row r="69" spans="1:1">
      <c r="A69" s="30" t="str">
        <f t="shared" si="1"/>
        <v/>
      </c>
    </row>
    <row r="70" spans="1:1">
      <c r="A70" s="30" t="str">
        <f t="shared" si="1"/>
        <v/>
      </c>
    </row>
    <row r="71" spans="1:1">
      <c r="A71" s="30" t="str">
        <f t="shared" si="1"/>
        <v/>
      </c>
    </row>
    <row r="72" spans="1:1">
      <c r="A72" s="30" t="str">
        <f t="shared" si="1"/>
        <v/>
      </c>
    </row>
    <row r="73" spans="1:1">
      <c r="A73" s="30" t="str">
        <f t="shared" si="1"/>
        <v/>
      </c>
    </row>
    <row r="74" spans="1:1">
      <c r="A74" s="30" t="str">
        <f t="shared" si="1"/>
        <v/>
      </c>
    </row>
    <row r="75" spans="1:1">
      <c r="A75" s="30" t="str">
        <f t="shared" si="1"/>
        <v/>
      </c>
    </row>
    <row r="76" spans="1:1">
      <c r="A76" s="30" t="str">
        <f t="shared" si="1"/>
        <v/>
      </c>
    </row>
    <row r="77" spans="1:1">
      <c r="A77" s="30" t="str">
        <f t="shared" si="1"/>
        <v/>
      </c>
    </row>
    <row r="78" spans="1:1">
      <c r="A78" s="30" t="str">
        <f t="shared" si="1"/>
        <v/>
      </c>
    </row>
    <row r="79" spans="1:1">
      <c r="A79" s="30" t="str">
        <f t="shared" si="1"/>
        <v/>
      </c>
    </row>
    <row r="80" spans="1:1">
      <c r="A80" s="30" t="str">
        <f t="shared" si="1"/>
        <v/>
      </c>
    </row>
    <row r="81" spans="1:1">
      <c r="A81" s="30" t="str">
        <f t="shared" si="1"/>
        <v/>
      </c>
    </row>
    <row r="82" spans="1:1">
      <c r="A82" s="30" t="str">
        <f t="shared" si="1"/>
        <v/>
      </c>
    </row>
    <row r="83" spans="1:1">
      <c r="A83" s="30" t="str">
        <f t="shared" si="1"/>
        <v/>
      </c>
    </row>
    <row r="84" spans="1:1">
      <c r="A84" s="30" t="str">
        <f t="shared" si="1"/>
        <v/>
      </c>
    </row>
    <row r="85" spans="1:1">
      <c r="A85" s="30" t="str">
        <f t="shared" si="1"/>
        <v/>
      </c>
    </row>
    <row r="86" spans="1:1">
      <c r="A86" s="30" t="str">
        <f t="shared" si="1"/>
        <v/>
      </c>
    </row>
    <row r="87" spans="1:1">
      <c r="A87" s="30" t="str">
        <f t="shared" si="1"/>
        <v/>
      </c>
    </row>
    <row r="88" spans="1:1">
      <c r="A88" s="30" t="str">
        <f t="shared" si="1"/>
        <v/>
      </c>
    </row>
    <row r="89" spans="1:1">
      <c r="A89" s="30" t="str">
        <f t="shared" si="1"/>
        <v/>
      </c>
    </row>
    <row r="90" spans="1:1">
      <c r="A90" s="30" t="str">
        <f t="shared" si="1"/>
        <v/>
      </c>
    </row>
    <row r="91" spans="1:1">
      <c r="A91" s="30" t="str">
        <f t="shared" si="1"/>
        <v/>
      </c>
    </row>
    <row r="92" spans="1:1">
      <c r="A92" s="30" t="str">
        <f t="shared" si="1"/>
        <v/>
      </c>
    </row>
    <row r="93" spans="1:1">
      <c r="A93" s="30" t="str">
        <f t="shared" si="1"/>
        <v/>
      </c>
    </row>
    <row r="94" spans="1:1">
      <c r="A94" s="30" t="str">
        <f t="shared" si="1"/>
        <v/>
      </c>
    </row>
    <row r="95" spans="1:1">
      <c r="A95" s="30" t="str">
        <f t="shared" si="1"/>
        <v/>
      </c>
    </row>
    <row r="96" spans="1:1">
      <c r="A96" s="30" t="str">
        <f t="shared" si="1"/>
        <v/>
      </c>
    </row>
    <row r="97" spans="1:1">
      <c r="A97" s="30" t="str">
        <f t="shared" si="1"/>
        <v/>
      </c>
    </row>
    <row r="98" spans="1:1">
      <c r="A98" s="30" t="str">
        <f t="shared" si="1"/>
        <v/>
      </c>
    </row>
    <row r="99" spans="1:1">
      <c r="A99" s="30" t="str">
        <f t="shared" si="1"/>
        <v/>
      </c>
    </row>
    <row r="100" spans="1:1">
      <c r="A100" s="30"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defaultColWidth="8.85546875" defaultRowHeight="15"/>
  <cols>
    <col min="1" max="2" width="33" style="1" customWidth="1"/>
    <col min="3" max="3" width="42.140625" bestFit="1" customWidth="1"/>
  </cols>
  <sheetData>
    <row r="1" spans="1:3">
      <c r="A1" s="13" t="str" cm="1">
        <f t="array" ref="A1:A500">[2]Diccionario!$A$1:$A$500</f>
        <v>Tipo</v>
      </c>
      <c r="B1" s="13" t="str" cm="1">
        <f t="array" ref="B1:B500">[2]Diccionario!$B$1:$B$500</f>
        <v>Linea</v>
      </c>
      <c r="C1" s="13" t="str" cm="1">
        <f t="array" ref="C1:C500">[2]Diccionario!$C$1:$C$500</f>
        <v>Linea_Documento</v>
      </c>
    </row>
    <row r="2" spans="1:3">
      <c r="A2" s="1" t="str">
        <v>agricola</v>
      </c>
      <c r="B2" s="1" t="str">
        <v>aguacate</v>
      </c>
      <c r="C2" t="str">
        <v>Aguacate</v>
      </c>
    </row>
    <row r="3" spans="1:3">
      <c r="A3" s="1" t="str">
        <v>agricola</v>
      </c>
      <c r="B3" s="1" t="str">
        <v>aguacate_hass</v>
      </c>
      <c r="C3" t="str">
        <v>Aguacate Hass</v>
      </c>
    </row>
    <row r="4" spans="1:3">
      <c r="A4" s="1" t="str">
        <v>agricola</v>
      </c>
      <c r="B4" s="1" t="str">
        <v>ahuyama</v>
      </c>
      <c r="C4" t="str">
        <v>Ahuyama</v>
      </c>
    </row>
    <row r="5" spans="1:3">
      <c r="A5" s="1" t="str">
        <v>agricola</v>
      </c>
      <c r="B5" s="1" t="str">
        <v>aji</v>
      </c>
      <c r="C5" t="str">
        <v>Ají</v>
      </c>
    </row>
    <row r="6" spans="1:3">
      <c r="A6" s="1" t="str">
        <v>agricola</v>
      </c>
      <c r="B6" s="1" t="str">
        <v>aji_dulce</v>
      </c>
      <c r="C6" t="str">
        <v>Ají dulce</v>
      </c>
    </row>
    <row r="7" spans="1:3">
      <c r="A7" s="1" t="str">
        <v>agricola</v>
      </c>
      <c r="B7" s="1" t="str">
        <v>ajonjoli</v>
      </c>
      <c r="C7" t="str">
        <v>Ajonjolí</v>
      </c>
    </row>
    <row r="8" spans="1:3">
      <c r="A8" s="1" t="str">
        <v>agricola</v>
      </c>
      <c r="B8" s="1" t="str">
        <v>algodon</v>
      </c>
      <c r="C8" t="str">
        <v>Algodón</v>
      </c>
    </row>
    <row r="9" spans="1:3">
      <c r="A9" s="1" t="str">
        <v>pecuaria</v>
      </c>
      <c r="B9" s="1" t="str">
        <v>apicultura</v>
      </c>
      <c r="C9" t="str">
        <v>Apicultura</v>
      </c>
    </row>
    <row r="10" spans="1:3">
      <c r="A10" s="1" t="str">
        <v>agricola</v>
      </c>
      <c r="B10" s="1" t="str">
        <v>arracacha</v>
      </c>
      <c r="C10" t="str">
        <v>Arracacha</v>
      </c>
    </row>
    <row r="11" spans="1:3">
      <c r="A11" s="1" t="str">
        <v>agricola</v>
      </c>
      <c r="B11" s="1" t="str">
        <v>arroz_riego</v>
      </c>
      <c r="C11" t="str">
        <v>Arroz riego</v>
      </c>
    </row>
    <row r="12" spans="1:3">
      <c r="A12" s="1" t="str">
        <v>agricola</v>
      </c>
      <c r="B12" s="1" t="str">
        <v>arroz_secano</v>
      </c>
      <c r="C12" t="str">
        <v>Arroz secano</v>
      </c>
    </row>
    <row r="13" spans="1:3">
      <c r="A13" s="1" t="str">
        <v>agricola</v>
      </c>
      <c r="B13" s="1" t="str">
        <v>arveja</v>
      </c>
      <c r="C13" t="str">
        <v>Arveja</v>
      </c>
    </row>
    <row r="14" spans="1:3">
      <c r="A14" s="1" t="str">
        <v>agricola</v>
      </c>
      <c r="B14" s="1" t="str">
        <v>asai</v>
      </c>
      <c r="C14" t="str">
        <v>Açaí</v>
      </c>
    </row>
    <row r="15" spans="1:3">
      <c r="A15" s="1" t="str">
        <v>pecuaria</v>
      </c>
      <c r="B15" s="1" t="str">
        <v>avicultura_engorde</v>
      </c>
      <c r="C15" t="str">
        <v>Avicultura de engorde</v>
      </c>
    </row>
    <row r="16" spans="1:3">
      <c r="A16" s="1" t="str">
        <v>pecuaria</v>
      </c>
      <c r="B16" s="1" t="str">
        <v>avicultura_postura</v>
      </c>
      <c r="C16" t="str">
        <v>Avicultura de postura</v>
      </c>
    </row>
    <row r="17" spans="1:3">
      <c r="A17" s="1" t="str">
        <v>agricola</v>
      </c>
      <c r="B17" s="1" t="str">
        <v>batata</v>
      </c>
      <c r="C17" t="str">
        <v>Batata</v>
      </c>
    </row>
    <row r="18" spans="1:3">
      <c r="A18" s="1" t="str">
        <v>agricola</v>
      </c>
      <c r="B18" s="1" t="str">
        <v>berenjena</v>
      </c>
      <c r="C18" t="str">
        <v>Berenjena</v>
      </c>
    </row>
    <row r="19" spans="1:3">
      <c r="A19" s="1" t="str">
        <v>pecuaria</v>
      </c>
      <c r="B19" s="1" t="str">
        <v>bufalos</v>
      </c>
      <c r="C19" t="str">
        <v>Búfalos</v>
      </c>
    </row>
    <row r="20" spans="1:3">
      <c r="A20" s="1" t="str">
        <v>agricola</v>
      </c>
      <c r="B20" s="1" t="str">
        <v>cacao</v>
      </c>
      <c r="C20" t="str">
        <v>Cacao</v>
      </c>
    </row>
    <row r="21" spans="1:3">
      <c r="A21" s="1" t="str">
        <v>agricola</v>
      </c>
      <c r="B21" s="1" t="str">
        <v>cacao_platano</v>
      </c>
      <c r="C21" t="str">
        <v>Cacao plátano</v>
      </c>
    </row>
    <row r="22" spans="1:3">
      <c r="A22" s="1" t="str">
        <v>agricola</v>
      </c>
      <c r="B22" s="1" t="str">
        <v>cacao_sombrio</v>
      </c>
      <c r="C22" t="str">
        <v>Cacao en sistema de sombrío</v>
      </c>
    </row>
    <row r="23" spans="1:3">
      <c r="A23" s="1" t="str">
        <v>agricola</v>
      </c>
      <c r="B23" s="1" t="str">
        <v>cachaco</v>
      </c>
      <c r="C23" t="str">
        <v>Cachaco</v>
      </c>
    </row>
    <row r="24" spans="1:3">
      <c r="A24" s="1" t="str">
        <v>agricola</v>
      </c>
      <c r="B24" s="1" t="str">
        <v>cafe</v>
      </c>
      <c r="C24" t="str">
        <v>Café</v>
      </c>
    </row>
    <row r="25" spans="1:3">
      <c r="A25" s="1" t="str">
        <v>agricola</v>
      </c>
      <c r="B25" s="1" t="str">
        <v>cafe_aguacate</v>
      </c>
      <c r="C25" t="str">
        <v>Café aguacate</v>
      </c>
    </row>
    <row r="26" spans="1:3">
      <c r="A26" s="1" t="str">
        <v>agricola</v>
      </c>
      <c r="B26" s="1" t="str">
        <v>cafe_frijol_arbustivo</v>
      </c>
      <c r="C26" t="str">
        <v>Café en asocio con frijol arbustivo</v>
      </c>
    </row>
    <row r="27" spans="1:3">
      <c r="A27" s="1" t="str">
        <v>agricola</v>
      </c>
      <c r="B27" s="1" t="str">
        <v>cafe_maiz</v>
      </c>
      <c r="C27" t="str">
        <v>Café maíz</v>
      </c>
    </row>
    <row r="28" spans="1:3">
      <c r="A28" s="1" t="str">
        <v>agricola</v>
      </c>
      <c r="B28" s="1" t="str">
        <v>cafe_platano</v>
      </c>
      <c r="C28" t="str">
        <v>Café plátano</v>
      </c>
    </row>
    <row r="29" spans="1:3">
      <c r="A29" s="1" t="str">
        <v>agricola</v>
      </c>
      <c r="B29" s="1" t="str">
        <v>cafe_platano_frutales_forestal</v>
      </c>
      <c r="C29" t="str">
        <v>Café en asocio con plátano, frutales y sistema forestal</v>
      </c>
    </row>
    <row r="30" spans="1:3">
      <c r="A30" s="1" t="str">
        <v>agricola</v>
      </c>
      <c r="B30" s="1" t="str">
        <v>cafe_sombrio</v>
      </c>
      <c r="C30" t="str">
        <v>Café en sistema de sombrío</v>
      </c>
    </row>
    <row r="31" spans="1:3">
      <c r="A31" s="1" t="str">
        <v>agricola</v>
      </c>
      <c r="B31" s="1" t="str">
        <v>calabacin</v>
      </c>
      <c r="C31" t="str">
        <v>Calabacín</v>
      </c>
    </row>
    <row r="32" spans="1:3">
      <c r="A32" s="1" t="str">
        <v>pecuaria</v>
      </c>
      <c r="B32" s="1" t="str">
        <v>camaron</v>
      </c>
      <c r="C32" t="str">
        <v>Camarón</v>
      </c>
    </row>
    <row r="33" spans="1:3">
      <c r="A33" s="1" t="str">
        <v>agricola</v>
      </c>
      <c r="B33" s="1" t="str">
        <v>cana</v>
      </c>
      <c r="C33" t="str">
        <v>Caña</v>
      </c>
    </row>
    <row r="34" spans="1:3">
      <c r="A34" s="1" t="str">
        <v>agricola</v>
      </c>
      <c r="B34" s="1" t="str">
        <v>cana_panelera</v>
      </c>
      <c r="C34" t="str">
        <v>Caña panelera</v>
      </c>
    </row>
    <row r="35" spans="1:3">
      <c r="A35" s="1" t="str">
        <v>pecuaria</v>
      </c>
      <c r="B35" s="1" t="str">
        <v>caprinos</v>
      </c>
      <c r="C35" t="str">
        <v>Caprinos</v>
      </c>
    </row>
    <row r="36" spans="1:3">
      <c r="A36" s="1" t="str">
        <v>agricola</v>
      </c>
      <c r="B36" s="1" t="str">
        <v>caucho</v>
      </c>
      <c r="C36" t="str">
        <v>Caucho</v>
      </c>
    </row>
    <row r="37" spans="1:3">
      <c r="A37" s="1" t="str">
        <v>agricola</v>
      </c>
      <c r="B37" s="1" t="str">
        <v>cebolla_bulbo</v>
      </c>
      <c r="C37" t="str">
        <v>Cebolla bulbo</v>
      </c>
    </row>
    <row r="38" spans="1:3">
      <c r="A38" s="1" t="str">
        <v>agricola</v>
      </c>
      <c r="B38" s="1" t="str">
        <v>cebolla_junca</v>
      </c>
      <c r="C38" t="str">
        <v>Cebolla junca</v>
      </c>
    </row>
    <row r="39" spans="1:3">
      <c r="A39" s="1" t="str">
        <v>agricola</v>
      </c>
      <c r="B39" s="1" t="str">
        <v>chontaduro</v>
      </c>
      <c r="C39" t="str">
        <v>Chontaduro</v>
      </c>
    </row>
    <row r="40" spans="1:3">
      <c r="A40" s="1" t="str">
        <v>agricola</v>
      </c>
      <c r="B40" s="1" t="str">
        <v>cilantro_morron</v>
      </c>
      <c r="C40" t="str">
        <v>Cilantro morrón</v>
      </c>
    </row>
    <row r="41" spans="1:3">
      <c r="A41" s="1" t="str">
        <v>agricola</v>
      </c>
      <c r="B41" s="1" t="str">
        <v>ciruela</v>
      </c>
      <c r="C41" t="str">
        <v>Ciruela</v>
      </c>
    </row>
    <row r="42" spans="1:3">
      <c r="A42" s="1" t="str">
        <v>agricola</v>
      </c>
      <c r="B42" s="1" t="str">
        <v>ciruela_castilla</v>
      </c>
      <c r="C42" t="str">
        <v>Ciruela castilla</v>
      </c>
    </row>
    <row r="43" spans="1:3">
      <c r="A43" s="1" t="str">
        <v>agricola</v>
      </c>
      <c r="B43" s="1" t="str">
        <v>citricos</v>
      </c>
      <c r="C43" t="str">
        <v>Cítricos</v>
      </c>
    </row>
    <row r="44" spans="1:3">
      <c r="A44" s="1" t="str">
        <v>agricola</v>
      </c>
      <c r="B44" s="1" t="str">
        <v>coco</v>
      </c>
      <c r="C44" t="str">
        <v>Coco</v>
      </c>
    </row>
    <row r="45" spans="1:3">
      <c r="A45" s="1" t="str">
        <v>pecuaria</v>
      </c>
      <c r="B45" s="1" t="str">
        <v>codornices</v>
      </c>
      <c r="C45" t="str">
        <v>Codornices</v>
      </c>
    </row>
    <row r="46" spans="1:3">
      <c r="A46" s="1" t="str">
        <v>pecuaria</v>
      </c>
      <c r="B46" s="1" t="str">
        <v>cunicultura</v>
      </c>
      <c r="C46" t="str">
        <v>Cunicultura</v>
      </c>
    </row>
    <row r="47" spans="1:3">
      <c r="A47" s="1" t="str">
        <v>pecuaria</v>
      </c>
      <c r="B47" s="1" t="str">
        <v>cuyicultura</v>
      </c>
      <c r="C47" t="str">
        <v>Cuyicultura</v>
      </c>
    </row>
    <row r="48" spans="1:3">
      <c r="A48" s="1" t="str">
        <v>agricola</v>
      </c>
      <c r="B48" s="1" t="str">
        <v>espinaca</v>
      </c>
      <c r="C48" t="str">
        <v>Espinaca</v>
      </c>
    </row>
    <row r="49" spans="1:3">
      <c r="A49" s="1" t="str">
        <v>agricola</v>
      </c>
      <c r="B49" s="1" t="str">
        <v>frijol</v>
      </c>
      <c r="C49" t="str">
        <v>Frijol</v>
      </c>
    </row>
    <row r="50" spans="1:3">
      <c r="A50" s="1" t="str">
        <v>agricola</v>
      </c>
      <c r="B50" s="1" t="str">
        <v>frijol_arbustivo</v>
      </c>
      <c r="C50" t="str">
        <v>Frjiol arbustivo</v>
      </c>
    </row>
    <row r="51" spans="1:3">
      <c r="A51" s="1" t="str">
        <v>agricola</v>
      </c>
      <c r="B51" s="1" t="str">
        <v>frijol_caraota</v>
      </c>
      <c r="C51" t="str">
        <v>Frijol caraota</v>
      </c>
    </row>
    <row r="52" spans="1:3">
      <c r="A52" s="1" t="str">
        <v>agricola</v>
      </c>
      <c r="B52" s="1" t="str">
        <v>frijol_caupi</v>
      </c>
      <c r="C52" t="str">
        <v>Frijol Caupí</v>
      </c>
    </row>
    <row r="53" spans="1:3">
      <c r="A53" s="1" t="str">
        <v>agricola</v>
      </c>
      <c r="B53" s="1" t="str">
        <v>frijol_cabeza_negra</v>
      </c>
      <c r="C53" t="str">
        <v>Frijol cabeza negra</v>
      </c>
    </row>
    <row r="54" spans="1:3">
      <c r="A54" s="1" t="str">
        <v>agricola</v>
      </c>
      <c r="B54" s="1" t="str">
        <v>frijol_rosado_zaragoza</v>
      </c>
      <c r="C54" t="str">
        <v>Frijol rosado zaragoza</v>
      </c>
    </row>
    <row r="55" spans="1:3">
      <c r="A55" s="1" t="str">
        <v>agricola</v>
      </c>
      <c r="B55" s="1" t="str">
        <v>frijol_voluble</v>
      </c>
      <c r="C55" t="str">
        <v>Frijol voluble</v>
      </c>
    </row>
    <row r="56" spans="1:3">
      <c r="A56" s="1" t="str">
        <v>pecuaria</v>
      </c>
      <c r="B56" s="1" t="str">
        <v>ganaderia_carne</v>
      </c>
      <c r="C56" t="str">
        <v>Ganadería de carne</v>
      </c>
    </row>
    <row r="57" spans="1:3">
      <c r="A57" s="1" t="str">
        <v>pecuaria</v>
      </c>
      <c r="B57" s="1" t="str">
        <v>ganaderia_dp</v>
      </c>
      <c r="C57" t="str">
        <v>Ganadería doble propósito</v>
      </c>
    </row>
    <row r="58" spans="1:3">
      <c r="A58" s="1" t="str">
        <v>pecuaria</v>
      </c>
      <c r="B58" s="1" t="str">
        <v>ganaderia_leche</v>
      </c>
      <c r="C58" t="str">
        <v>Ganadería de leche</v>
      </c>
    </row>
    <row r="59" spans="1:3">
      <c r="A59" s="1" t="str">
        <v>agricola</v>
      </c>
      <c r="B59" s="1" t="str">
        <v>granadilla</v>
      </c>
      <c r="C59" t="str">
        <v>Granadilla</v>
      </c>
    </row>
    <row r="60" spans="1:3">
      <c r="A60" s="1" t="str">
        <v>agricola</v>
      </c>
      <c r="B60" s="1" t="str">
        <v>guandul</v>
      </c>
      <c r="C60" t="str">
        <v>Guandul</v>
      </c>
    </row>
    <row r="61" spans="1:3">
      <c r="A61" s="1" t="str">
        <v>agricola</v>
      </c>
      <c r="B61" s="1" t="str">
        <v>gulupa</v>
      </c>
      <c r="C61" t="str">
        <v>Gulupa</v>
      </c>
    </row>
    <row r="62" spans="1:3">
      <c r="A62" s="1" t="str">
        <v>agricola</v>
      </c>
      <c r="B62" s="1" t="str">
        <v>lechuga_gourmet</v>
      </c>
      <c r="C62" t="str">
        <v>Lechuga gourmet</v>
      </c>
    </row>
    <row r="63" spans="1:3">
      <c r="A63" s="1" t="str">
        <v>agricola</v>
      </c>
      <c r="B63" s="1" t="str">
        <v>limon</v>
      </c>
      <c r="C63" t="str">
        <v>Limón</v>
      </c>
    </row>
    <row r="64" spans="1:3">
      <c r="A64" s="1" t="str">
        <v>agricola</v>
      </c>
      <c r="B64" s="1" t="str">
        <v>limon_tahiti</v>
      </c>
      <c r="C64" t="str">
        <v>Limón Tahití</v>
      </c>
    </row>
    <row r="65" spans="1:3">
      <c r="A65" s="1" t="str">
        <v>agricola</v>
      </c>
      <c r="B65" s="1" t="str">
        <v>maiz</v>
      </c>
      <c r="C65" t="str">
        <v>Maíz</v>
      </c>
    </row>
    <row r="66" spans="1:3">
      <c r="A66" s="1" t="str">
        <v>agricola</v>
      </c>
      <c r="B66" s="1" t="str">
        <v>maiz_amarillo</v>
      </c>
      <c r="C66" t="str">
        <v>Maíz amarillo</v>
      </c>
    </row>
    <row r="67" spans="1:3">
      <c r="A67" s="1" t="str">
        <v>agricola</v>
      </c>
      <c r="B67" s="1" t="str">
        <v>maiz_amarillo_tradicional</v>
      </c>
      <c r="C67" t="str">
        <v>Maíz amarillo  tradicional</v>
      </c>
    </row>
    <row r="68" spans="1:3">
      <c r="A68" s="1" t="str">
        <v>agricola</v>
      </c>
      <c r="B68" s="1" t="str">
        <v>maiz_blanco</v>
      </c>
      <c r="C68" t="str">
        <v>Maíz blanco</v>
      </c>
    </row>
    <row r="69" spans="1:3">
      <c r="A69" s="1" t="str">
        <v>agricola</v>
      </c>
      <c r="B69" s="1" t="str">
        <v>maiz_blanco_tradicional</v>
      </c>
      <c r="C69" t="str">
        <v>Maíz blanco tradicional</v>
      </c>
    </row>
    <row r="70" spans="1:3">
      <c r="A70" s="1" t="str">
        <v>agricola</v>
      </c>
      <c r="B70" s="1" t="str">
        <v>maiz_tecnificado</v>
      </c>
      <c r="C70" t="str">
        <v>Maíz tecnificado</v>
      </c>
    </row>
    <row r="71" spans="1:3">
      <c r="A71" s="1" t="str">
        <v>agricola</v>
      </c>
      <c r="B71" s="1" t="str">
        <v>maiz_tradicional</v>
      </c>
      <c r="C71" t="str">
        <v>Maíz tradicional</v>
      </c>
    </row>
    <row r="72" spans="1:3">
      <c r="A72" s="1" t="str">
        <v>agricola</v>
      </c>
      <c r="B72" s="1" t="str">
        <v>malanga</v>
      </c>
      <c r="C72" t="str">
        <v>Malanga</v>
      </c>
    </row>
    <row r="73" spans="1:3">
      <c r="A73" s="1" t="str">
        <v>agricola</v>
      </c>
      <c r="B73" s="1" t="str">
        <v>mamoncillo</v>
      </c>
      <c r="C73" t="str">
        <v>Mamoncillo</v>
      </c>
    </row>
    <row r="74" spans="1:3">
      <c r="A74" s="1" t="str">
        <v>agricola</v>
      </c>
      <c r="B74" s="1" t="str">
        <v>mango</v>
      </c>
      <c r="C74" t="str">
        <v>Mango</v>
      </c>
    </row>
    <row r="75" spans="1:3">
      <c r="A75" s="1" t="str">
        <v>agricola</v>
      </c>
      <c r="B75" s="1" t="str">
        <v>mango_tommy</v>
      </c>
      <c r="C75" t="str">
        <v>Mango tommy</v>
      </c>
    </row>
    <row r="76" spans="1:3">
      <c r="A76" s="1" t="str">
        <v>agricola</v>
      </c>
      <c r="B76" s="1" t="str">
        <v>maracuya</v>
      </c>
      <c r="C76" t="str">
        <v>Maracuyá</v>
      </c>
    </row>
    <row r="77" spans="1:3">
      <c r="A77" s="1" t="str">
        <v>agricola</v>
      </c>
      <c r="B77" s="1" t="str">
        <v>melon</v>
      </c>
      <c r="C77" t="str">
        <v xml:space="preserve">Melón </v>
      </c>
    </row>
    <row r="78" spans="1:3">
      <c r="A78" s="1" t="str">
        <v>agricola</v>
      </c>
      <c r="B78" s="1" t="str">
        <v>name</v>
      </c>
      <c r="C78" t="str">
        <v>Ñame</v>
      </c>
    </row>
    <row r="79" spans="1:3">
      <c r="A79" s="1" t="str">
        <v>agricola</v>
      </c>
      <c r="B79" s="1" t="str">
        <v>name_diamante</v>
      </c>
      <c r="C79" t="str">
        <v>Ñame diamante</v>
      </c>
    </row>
    <row r="80" spans="1:3">
      <c r="A80" s="1" t="str">
        <v>agricola</v>
      </c>
      <c r="B80" s="1" t="str">
        <v>name_espino</v>
      </c>
      <c r="C80" t="str">
        <v>Ñame espino</v>
      </c>
    </row>
    <row r="81" spans="1:3">
      <c r="A81" s="1" t="str">
        <v>agricola</v>
      </c>
      <c r="B81" s="1" t="str">
        <v>naranja_valencia</v>
      </c>
      <c r="C81" t="str">
        <v>Naranja valencia</v>
      </c>
    </row>
    <row r="82" spans="1:3">
      <c r="A82" s="1" t="str">
        <v>pecuaria</v>
      </c>
      <c r="B82" s="1" t="str">
        <v>ovinos</v>
      </c>
      <c r="C82" t="str">
        <v>Ovinos</v>
      </c>
    </row>
    <row r="83" spans="1:3">
      <c r="A83" s="1" t="str">
        <v>agricola</v>
      </c>
      <c r="B83" s="1" t="str">
        <v>palma_aceite</v>
      </c>
      <c r="C83" t="str">
        <v>Palma de aceite</v>
      </c>
    </row>
    <row r="84" spans="1:3">
      <c r="A84" s="1" t="str">
        <v>agricola</v>
      </c>
      <c r="B84" s="1" t="str">
        <v>papa</v>
      </c>
      <c r="C84" t="str">
        <v>Papa</v>
      </c>
    </row>
    <row r="85" spans="1:3">
      <c r="A85" s="1" t="str">
        <v>agricola</v>
      </c>
      <c r="B85" s="1" t="str">
        <v>papa_criolla</v>
      </c>
      <c r="C85" t="str">
        <v>Papa criolla</v>
      </c>
    </row>
    <row r="86" spans="1:3">
      <c r="A86" s="1" t="str">
        <v>agricola</v>
      </c>
      <c r="B86" s="1" t="str">
        <v>papaya</v>
      </c>
      <c r="C86" t="str">
        <v>Papaya</v>
      </c>
    </row>
    <row r="87" spans="1:3">
      <c r="A87" s="1" t="str">
        <v>agricola</v>
      </c>
      <c r="B87" s="1" t="str">
        <v>patilla</v>
      </c>
      <c r="C87" t="str">
        <v>Patilla</v>
      </c>
    </row>
    <row r="88" spans="1:3">
      <c r="A88" s="1" t="str">
        <v>agricola</v>
      </c>
      <c r="B88" s="1" t="str">
        <v>pepino_guiso</v>
      </c>
      <c r="C88" t="str">
        <v>Pepino guiso</v>
      </c>
    </row>
    <row r="89" spans="1:3">
      <c r="A89" s="1" t="str">
        <v>pecuaria</v>
      </c>
      <c r="B89" s="1" t="str">
        <v>piangua</v>
      </c>
      <c r="C89" t="str">
        <v>Piangua</v>
      </c>
    </row>
    <row r="90" spans="1:3">
      <c r="A90" s="1" t="str">
        <v>agricola</v>
      </c>
      <c r="B90" s="1" t="str">
        <v>pimienta</v>
      </c>
      <c r="C90" t="str">
        <v>Pimienta</v>
      </c>
    </row>
    <row r="91" spans="1:3">
      <c r="A91" s="1" t="str">
        <v>agricola</v>
      </c>
      <c r="B91" s="1" t="str">
        <v>piña</v>
      </c>
      <c r="C91" t="str">
        <v>Piña</v>
      </c>
    </row>
    <row r="92" spans="1:3">
      <c r="A92" s="1" t="str">
        <v>pecuaria</v>
      </c>
      <c r="B92" s="1" t="str">
        <v>piscicultura_bocachico</v>
      </c>
      <c r="C92" t="str">
        <v>Piscicultura</v>
      </c>
    </row>
    <row r="93" spans="1:3">
      <c r="A93" s="1" t="str">
        <v>pecuaria</v>
      </c>
      <c r="B93" s="1" t="str">
        <v>piscicultura_cachama</v>
      </c>
      <c r="C93" t="str">
        <v>Piscicultura cachama</v>
      </c>
    </row>
    <row r="94" spans="1:3">
      <c r="A94" s="1" t="str">
        <v>pecuaria</v>
      </c>
      <c r="B94" s="1" t="str">
        <v>piscicultura_cachama_bocachico</v>
      </c>
      <c r="C94" t="str">
        <v>Piscicultura cachama bocachico</v>
      </c>
    </row>
    <row r="95" spans="1:3">
      <c r="A95" s="1" t="str">
        <v>pecuaria</v>
      </c>
      <c r="B95" s="1" t="str">
        <v>piscicultura_tilapia</v>
      </c>
      <c r="C95" t="str">
        <v>Piscicultura tilapia</v>
      </c>
    </row>
    <row r="96" spans="1:3">
      <c r="A96" s="1" t="str">
        <v>pecuaria</v>
      </c>
      <c r="B96" s="1" t="str">
        <v>piscicultura_tilapia_bocachico</v>
      </c>
      <c r="C96" t="str">
        <v>Piscicultura tilapia y bocachico</v>
      </c>
    </row>
    <row r="97" spans="1:3">
      <c r="A97" s="1" t="str">
        <v>pecuaria</v>
      </c>
      <c r="B97" s="1" t="str">
        <v>piscicultura_tilapia_cachama</v>
      </c>
      <c r="C97" t="str">
        <v>Piscicultura tilapia y cachama</v>
      </c>
    </row>
    <row r="98" spans="1:3">
      <c r="A98" s="1" t="str">
        <v>pecuaria</v>
      </c>
      <c r="B98" s="1" t="str">
        <v>piscicultura_trucha</v>
      </c>
      <c r="C98" t="str">
        <v>Piscicultura trucha</v>
      </c>
    </row>
    <row r="99" spans="1:3">
      <c r="A99" s="1" t="str">
        <v>agricola</v>
      </c>
      <c r="B99" s="1" t="str">
        <v>platano</v>
      </c>
      <c r="C99" t="str">
        <v>Plátano</v>
      </c>
    </row>
    <row r="100" spans="1:3">
      <c r="A100" s="1" t="str">
        <v>pecuaria</v>
      </c>
      <c r="B100" s="1" t="str">
        <v>porcicultura_ceba</v>
      </c>
      <c r="C100" t="str">
        <v>Posrcicultura de ceba</v>
      </c>
    </row>
    <row r="101" spans="1:3">
      <c r="A101" s="1" t="str">
        <v>pecuaria</v>
      </c>
      <c r="B101" s="1" t="str">
        <v>porcicultura_ciclo_completo</v>
      </c>
      <c r="C101" t="str">
        <v>Porcicultura de ciclo completo</v>
      </c>
    </row>
    <row r="102" spans="1:3">
      <c r="A102" s="1" t="str">
        <v>pecuaria</v>
      </c>
      <c r="B102" s="1" t="str">
        <v>porcicultura_cria</v>
      </c>
      <c r="C102" t="str">
        <v>Porcicultura de cría</v>
      </c>
    </row>
    <row r="103" spans="1:3">
      <c r="A103" s="1" t="str">
        <v>pecuaria</v>
      </c>
      <c r="B103" s="1" t="str">
        <v>porcicultura_cria_levante</v>
      </c>
      <c r="C103" t="str">
        <v>Porcicultura de cría y levante</v>
      </c>
    </row>
    <row r="104" spans="1:3">
      <c r="A104" s="1" t="str">
        <v>agricola</v>
      </c>
      <c r="B104" s="1" t="str">
        <v>sacha_inchi</v>
      </c>
      <c r="C104" t="str">
        <v>Sacha incho</v>
      </c>
    </row>
    <row r="105" spans="1:3">
      <c r="A105" s="1" t="str">
        <v>agricola</v>
      </c>
      <c r="B105" s="1" t="str">
        <v>sorgo</v>
      </c>
      <c r="C105" t="str">
        <v>Sorgo</v>
      </c>
    </row>
    <row r="106" spans="1:3">
      <c r="A106" s="1" t="str">
        <v>agricola</v>
      </c>
      <c r="B106" s="1" t="str">
        <v>stevia</v>
      </c>
      <c r="C106" t="str">
        <v>Stevia</v>
      </c>
    </row>
    <row r="107" spans="1:3">
      <c r="A107" s="1" t="str">
        <v>agricola</v>
      </c>
      <c r="B107" s="1" t="str">
        <v>tomate_arbol</v>
      </c>
      <c r="C107" t="str">
        <v>Tomate de árbol</v>
      </c>
    </row>
    <row r="108" spans="1:3">
      <c r="A108" s="1" t="str">
        <v>agricola</v>
      </c>
      <c r="B108" s="1" t="str">
        <v>tomate_cherry</v>
      </c>
      <c r="C108" t="str">
        <v>Tomate Cherry</v>
      </c>
    </row>
    <row r="109" spans="1:3">
      <c r="A109" s="1" t="str">
        <v>agricola</v>
      </c>
      <c r="B109" s="1" t="str">
        <v>tomate_mesa</v>
      </c>
      <c r="C109" t="str">
        <v>Tomate de mesa</v>
      </c>
    </row>
    <row r="110" spans="1:3">
      <c r="A110" s="1" t="str">
        <v>agricola</v>
      </c>
      <c r="B110" s="1" t="str">
        <v>uchuva</v>
      </c>
      <c r="C110" t="str">
        <v>Uchuva</v>
      </c>
    </row>
    <row r="111" spans="1:3">
      <c r="A111" s="1" t="str">
        <v>agricola</v>
      </c>
      <c r="B111" s="1" t="str">
        <v>yuca</v>
      </c>
      <c r="C111" t="str">
        <v>Yuca</v>
      </c>
    </row>
    <row r="112" spans="1:3">
      <c r="A112" s="1" t="str">
        <v>agricola</v>
      </c>
      <c r="B112" s="1" t="str">
        <v>yuca_industrial</v>
      </c>
      <c r="C112" t="str">
        <v>Yuca para uso industrial</v>
      </c>
    </row>
    <row r="113" spans="1:3">
      <c r="A113" s="1" t="str">
        <v>agricola</v>
      </c>
      <c r="B113" s="1" t="str">
        <v>yuca_maiz</v>
      </c>
      <c r="C113" t="str">
        <v>Yuca en asocio con maíz</v>
      </c>
    </row>
    <row r="114" spans="1:3">
      <c r="A114" s="1" t="str">
        <v>agricola</v>
      </c>
      <c r="B114" s="1" t="str">
        <v>yuca_maiz_ahuyama</v>
      </c>
      <c r="C114" t="str">
        <v>Yuca en asocio con maíz y ahuyama</v>
      </c>
    </row>
    <row r="115" spans="1:3">
      <c r="A115" s="1" t="str">
        <v>agricola</v>
      </c>
      <c r="B115" s="1" t="str">
        <v>yuca_maiz_name</v>
      </c>
      <c r="C115" t="str">
        <v>Yuca en asocio con maíz y ñame</v>
      </c>
    </row>
    <row r="116" spans="1:3">
      <c r="A116" s="1" t="str">
        <v>agricola</v>
      </c>
      <c r="B116" s="1" t="str">
        <v>yuca_maiz_name_patilla</v>
      </c>
      <c r="C116" t="str">
        <v>Yuca en asocio con maíz, ñame y patilla</v>
      </c>
    </row>
    <row r="117" spans="1:3">
      <c r="A117" s="1" t="str">
        <v>agricola</v>
      </c>
      <c r="B117" s="1" t="str">
        <v>yuca_maiz_patilla</v>
      </c>
      <c r="C117" t="str">
        <v>Yuca en asocio con maíz y patilla</v>
      </c>
    </row>
    <row r="118" spans="1:3">
      <c r="A118" s="1" t="str">
        <v>agricola</v>
      </c>
      <c r="B118" s="1" t="str">
        <v>zanahoria</v>
      </c>
      <c r="C118" t="str">
        <v>Zanahoria</v>
      </c>
    </row>
    <row r="119" spans="1:3">
      <c r="A119" s="1" t="str">
        <v>agricola</v>
      </c>
      <c r="B119" s="1" t="str">
        <v>patilla_melon</v>
      </c>
      <c r="C119" t="str">
        <v>Patilla en asocio con melón</v>
      </c>
    </row>
    <row r="120" spans="1:3">
      <c r="A120" s="1" t="str">
        <v>agricola</v>
      </c>
      <c r="B120" s="1" t="str">
        <v>tabaco</v>
      </c>
      <c r="C120" t="str">
        <v>Tabaco</v>
      </c>
    </row>
    <row r="121" spans="1:3">
      <c r="A121" s="1" t="str">
        <v>agricola</v>
      </c>
      <c r="B121" s="1" t="str">
        <v>ajonjoli</v>
      </c>
      <c r="C121" t="str">
        <v>Ajonjolí</v>
      </c>
    </row>
    <row r="122" spans="1:3">
      <c r="A122" s="1" t="str">
        <v>agricola</v>
      </c>
      <c r="B122" s="1" t="str">
        <v>mamoncillo</v>
      </c>
      <c r="C122" t="str">
        <v>Mamoncillo</v>
      </c>
    </row>
    <row r="123" spans="1:3">
      <c r="A123" s="1" t="str">
        <v>agricola</v>
      </c>
      <c r="B123" s="1" t="str">
        <v>yuca_name</v>
      </c>
      <c r="C123" t="str">
        <v>Yuca en asocio con ñame</v>
      </c>
    </row>
    <row r="124" spans="1:3">
      <c r="A124" s="1" t="str">
        <v>agricola</v>
      </c>
      <c r="B124" s="1" t="str">
        <v>hierbabuena</v>
      </c>
      <c r="C124" t="str">
        <v>Hierbabuena</v>
      </c>
    </row>
    <row r="125" spans="1:3">
      <c r="A125" s="1" t="str">
        <v>agricola</v>
      </c>
      <c r="B125" s="1">
        <v>0</v>
      </c>
      <c r="C125">
        <v>0</v>
      </c>
    </row>
    <row r="126" spans="1:3">
      <c r="A126" s="1" t="str">
        <v>agricola</v>
      </c>
      <c r="B126" s="1">
        <v>0</v>
      </c>
      <c r="C126">
        <v>0</v>
      </c>
    </row>
    <row r="127" spans="1:3">
      <c r="A127" s="1" t="str">
        <v>agricola</v>
      </c>
      <c r="B127" s="1">
        <v>0</v>
      </c>
      <c r="C127">
        <v>0</v>
      </c>
    </row>
    <row r="128" spans="1:3">
      <c r="A128" s="1" t="str">
        <v>agricola</v>
      </c>
      <c r="B128" s="1">
        <v>0</v>
      </c>
      <c r="C128">
        <v>0</v>
      </c>
    </row>
    <row r="129" spans="1:3">
      <c r="A129" s="1">
        <v>0</v>
      </c>
      <c r="B129" s="1">
        <v>0</v>
      </c>
      <c r="C129">
        <v>0</v>
      </c>
    </row>
    <row r="130" spans="1:3">
      <c r="A130" s="1">
        <v>0</v>
      </c>
      <c r="B130" s="1">
        <v>0</v>
      </c>
      <c r="C130">
        <v>0</v>
      </c>
    </row>
    <row r="131" spans="1:3">
      <c r="A131" s="1">
        <v>0</v>
      </c>
      <c r="B131" s="1">
        <v>0</v>
      </c>
      <c r="C131">
        <v>0</v>
      </c>
    </row>
    <row r="132" spans="1:3">
      <c r="A132" s="1">
        <v>0</v>
      </c>
      <c r="B132" s="1">
        <v>0</v>
      </c>
      <c r="C132">
        <v>0</v>
      </c>
    </row>
    <row r="133" spans="1:3">
      <c r="A133" s="1">
        <v>0</v>
      </c>
      <c r="B133" s="1">
        <v>0</v>
      </c>
      <c r="C133">
        <v>0</v>
      </c>
    </row>
    <row r="134" spans="1:3">
      <c r="A134" s="1">
        <v>0</v>
      </c>
      <c r="B134" s="1">
        <v>0</v>
      </c>
      <c r="C134">
        <v>0</v>
      </c>
    </row>
    <row r="135" spans="1:3">
      <c r="A135" s="1">
        <v>0</v>
      </c>
      <c r="B135" s="1">
        <v>0</v>
      </c>
      <c r="C135">
        <v>0</v>
      </c>
    </row>
    <row r="136" spans="1:3">
      <c r="A136" s="1">
        <v>0</v>
      </c>
      <c r="B136" s="1">
        <v>0</v>
      </c>
      <c r="C136">
        <v>0</v>
      </c>
    </row>
    <row r="137" spans="1:3">
      <c r="A137" s="1">
        <v>0</v>
      </c>
      <c r="B137" s="1">
        <v>0</v>
      </c>
      <c r="C137">
        <v>0</v>
      </c>
    </row>
    <row r="138" spans="1:3">
      <c r="A138" s="1">
        <v>0</v>
      </c>
      <c r="B138" s="1">
        <v>0</v>
      </c>
      <c r="C138">
        <v>0</v>
      </c>
    </row>
    <row r="139" spans="1:3">
      <c r="A139" s="1">
        <v>0</v>
      </c>
      <c r="B139" s="1">
        <v>0</v>
      </c>
      <c r="C139">
        <v>0</v>
      </c>
    </row>
    <row r="140" spans="1:3">
      <c r="A140" s="1">
        <v>0</v>
      </c>
      <c r="B140" s="1">
        <v>0</v>
      </c>
      <c r="C140">
        <v>0</v>
      </c>
    </row>
    <row r="141" spans="1:3">
      <c r="A141" s="1">
        <v>0</v>
      </c>
      <c r="B141" s="1">
        <v>0</v>
      </c>
      <c r="C141">
        <v>0</v>
      </c>
    </row>
    <row r="142" spans="1:3">
      <c r="A142" s="1">
        <v>0</v>
      </c>
      <c r="B142" s="1">
        <v>0</v>
      </c>
      <c r="C142">
        <v>0</v>
      </c>
    </row>
    <row r="143" spans="1:3">
      <c r="A143" s="1">
        <v>0</v>
      </c>
      <c r="B143" s="1">
        <v>0</v>
      </c>
      <c r="C143">
        <v>0</v>
      </c>
    </row>
    <row r="144" spans="1:3">
      <c r="A144" s="1">
        <v>0</v>
      </c>
      <c r="B144" s="1">
        <v>0</v>
      </c>
      <c r="C144">
        <v>0</v>
      </c>
    </row>
    <row r="145" spans="1:3">
      <c r="A145" s="1">
        <v>0</v>
      </c>
      <c r="B145" s="1">
        <v>0</v>
      </c>
      <c r="C145">
        <v>0</v>
      </c>
    </row>
    <row r="146" spans="1:3">
      <c r="A146" s="1">
        <v>0</v>
      </c>
      <c r="B146" s="1">
        <v>0</v>
      </c>
      <c r="C146">
        <v>0</v>
      </c>
    </row>
    <row r="147" spans="1:3">
      <c r="A147" s="1">
        <v>0</v>
      </c>
      <c r="B147" s="1">
        <v>0</v>
      </c>
      <c r="C147">
        <v>0</v>
      </c>
    </row>
    <row r="148" spans="1:3">
      <c r="A148" s="1">
        <v>0</v>
      </c>
      <c r="B148" s="1">
        <v>0</v>
      </c>
      <c r="C148">
        <v>0</v>
      </c>
    </row>
    <row r="149" spans="1:3">
      <c r="A149" s="1">
        <v>0</v>
      </c>
      <c r="B149" s="1">
        <v>0</v>
      </c>
      <c r="C149">
        <v>0</v>
      </c>
    </row>
    <row r="150" spans="1:3">
      <c r="A150" s="1">
        <v>0</v>
      </c>
      <c r="B150" s="1">
        <v>0</v>
      </c>
      <c r="C150">
        <v>0</v>
      </c>
    </row>
    <row r="151" spans="1:3">
      <c r="A151" s="1">
        <v>0</v>
      </c>
      <c r="B151" s="1">
        <v>0</v>
      </c>
      <c r="C151">
        <v>0</v>
      </c>
    </row>
    <row r="152" spans="1:3">
      <c r="A152" s="1">
        <v>0</v>
      </c>
      <c r="B152" s="1">
        <v>0</v>
      </c>
      <c r="C152">
        <v>0</v>
      </c>
    </row>
    <row r="153" spans="1:3">
      <c r="A153" s="1">
        <v>0</v>
      </c>
      <c r="B153" s="1">
        <v>0</v>
      </c>
      <c r="C153">
        <v>0</v>
      </c>
    </row>
    <row r="154" spans="1:3">
      <c r="A154" s="1">
        <v>0</v>
      </c>
      <c r="B154" s="1">
        <v>0</v>
      </c>
      <c r="C154">
        <v>0</v>
      </c>
    </row>
    <row r="155" spans="1:3">
      <c r="A155" s="1">
        <v>0</v>
      </c>
      <c r="B155" s="1">
        <v>0</v>
      </c>
      <c r="C155">
        <v>0</v>
      </c>
    </row>
    <row r="156" spans="1:3">
      <c r="A156" s="1">
        <v>0</v>
      </c>
      <c r="B156" s="1">
        <v>0</v>
      </c>
      <c r="C156">
        <v>0</v>
      </c>
    </row>
    <row r="157" spans="1:3">
      <c r="A157" s="1">
        <v>0</v>
      </c>
      <c r="B157" s="1">
        <v>0</v>
      </c>
      <c r="C157">
        <v>0</v>
      </c>
    </row>
    <row r="158" spans="1:3">
      <c r="A158" s="1">
        <v>0</v>
      </c>
      <c r="B158" s="1">
        <v>0</v>
      </c>
      <c r="C158">
        <v>0</v>
      </c>
    </row>
    <row r="159" spans="1:3">
      <c r="A159" s="1">
        <v>0</v>
      </c>
      <c r="B159" s="1">
        <v>0</v>
      </c>
      <c r="C159">
        <v>0</v>
      </c>
    </row>
    <row r="160" spans="1:3">
      <c r="A160" s="1">
        <v>0</v>
      </c>
      <c r="B160" s="1">
        <v>0</v>
      </c>
      <c r="C160">
        <v>0</v>
      </c>
    </row>
    <row r="161" spans="1:3">
      <c r="A161" s="1">
        <v>0</v>
      </c>
      <c r="B161" s="1">
        <v>0</v>
      </c>
      <c r="C161">
        <v>0</v>
      </c>
    </row>
    <row r="162" spans="1:3">
      <c r="A162" s="1">
        <v>0</v>
      </c>
      <c r="B162" s="1">
        <v>0</v>
      </c>
      <c r="C162">
        <v>0</v>
      </c>
    </row>
    <row r="163" spans="1:3">
      <c r="A163" s="1">
        <v>0</v>
      </c>
      <c r="B163" s="1">
        <v>0</v>
      </c>
      <c r="C163">
        <v>0</v>
      </c>
    </row>
    <row r="164" spans="1:3">
      <c r="A164" s="1">
        <v>0</v>
      </c>
      <c r="B164" s="1">
        <v>0</v>
      </c>
      <c r="C164">
        <v>0</v>
      </c>
    </row>
    <row r="165" spans="1:3">
      <c r="A165" s="1">
        <v>0</v>
      </c>
      <c r="B165" s="1">
        <v>0</v>
      </c>
      <c r="C165">
        <v>0</v>
      </c>
    </row>
    <row r="166" spans="1:3">
      <c r="A166" s="1">
        <v>0</v>
      </c>
      <c r="B166" s="1">
        <v>0</v>
      </c>
      <c r="C166">
        <v>0</v>
      </c>
    </row>
    <row r="167" spans="1:3">
      <c r="A167" s="1">
        <v>0</v>
      </c>
      <c r="B167" s="1">
        <v>0</v>
      </c>
      <c r="C167">
        <v>0</v>
      </c>
    </row>
    <row r="168" spans="1:3">
      <c r="A168" s="1">
        <v>0</v>
      </c>
      <c r="B168" s="1">
        <v>0</v>
      </c>
      <c r="C168">
        <v>0</v>
      </c>
    </row>
    <row r="169" spans="1:3">
      <c r="A169" s="1">
        <v>0</v>
      </c>
      <c r="B169" s="1">
        <v>0</v>
      </c>
      <c r="C169">
        <v>0</v>
      </c>
    </row>
    <row r="170" spans="1:3">
      <c r="A170" s="1">
        <v>0</v>
      </c>
      <c r="B170" s="1">
        <v>0</v>
      </c>
      <c r="C170">
        <v>0</v>
      </c>
    </row>
    <row r="171" spans="1:3">
      <c r="A171" s="1">
        <v>0</v>
      </c>
      <c r="B171" s="1">
        <v>0</v>
      </c>
      <c r="C171">
        <v>0</v>
      </c>
    </row>
    <row r="172" spans="1:3">
      <c r="A172" s="1">
        <v>0</v>
      </c>
      <c r="B172" s="1">
        <v>0</v>
      </c>
      <c r="C172">
        <v>0</v>
      </c>
    </row>
    <row r="173" spans="1:3">
      <c r="A173" s="1">
        <v>0</v>
      </c>
      <c r="B173" s="1">
        <v>0</v>
      </c>
      <c r="C173">
        <v>0</v>
      </c>
    </row>
    <row r="174" spans="1:3">
      <c r="A174" s="1">
        <v>0</v>
      </c>
      <c r="B174" s="1">
        <v>0</v>
      </c>
      <c r="C174">
        <v>0</v>
      </c>
    </row>
    <row r="175" spans="1:3">
      <c r="A175" s="1">
        <v>0</v>
      </c>
      <c r="B175" s="1">
        <v>0</v>
      </c>
      <c r="C175">
        <v>0</v>
      </c>
    </row>
    <row r="176" spans="1:3">
      <c r="A176" s="1">
        <v>0</v>
      </c>
      <c r="B176" s="1">
        <v>0</v>
      </c>
      <c r="C176">
        <v>0</v>
      </c>
    </row>
    <row r="177" spans="1:3">
      <c r="A177" s="1">
        <v>0</v>
      </c>
      <c r="B177" s="1">
        <v>0</v>
      </c>
      <c r="C177">
        <v>0</v>
      </c>
    </row>
    <row r="178" spans="1:3">
      <c r="A178" s="1">
        <v>0</v>
      </c>
      <c r="B178" s="1">
        <v>0</v>
      </c>
      <c r="C178">
        <v>0</v>
      </c>
    </row>
    <row r="179" spans="1:3">
      <c r="A179" s="1">
        <v>0</v>
      </c>
      <c r="B179" s="1">
        <v>0</v>
      </c>
      <c r="C179">
        <v>0</v>
      </c>
    </row>
    <row r="180" spans="1:3">
      <c r="A180" s="1">
        <v>0</v>
      </c>
      <c r="B180" s="1">
        <v>0</v>
      </c>
      <c r="C180">
        <v>0</v>
      </c>
    </row>
    <row r="181" spans="1:3">
      <c r="A181" s="1">
        <v>0</v>
      </c>
      <c r="B181" s="1">
        <v>0</v>
      </c>
      <c r="C181">
        <v>0</v>
      </c>
    </row>
    <row r="182" spans="1:3">
      <c r="A182" s="1">
        <v>0</v>
      </c>
      <c r="B182" s="1">
        <v>0</v>
      </c>
      <c r="C182">
        <v>0</v>
      </c>
    </row>
    <row r="183" spans="1:3">
      <c r="A183" s="1">
        <v>0</v>
      </c>
      <c r="B183" s="1">
        <v>0</v>
      </c>
      <c r="C183">
        <v>0</v>
      </c>
    </row>
    <row r="184" spans="1:3">
      <c r="A184" s="1">
        <v>0</v>
      </c>
      <c r="B184" s="1">
        <v>0</v>
      </c>
      <c r="C184">
        <v>0</v>
      </c>
    </row>
    <row r="185" spans="1:3">
      <c r="A185" s="1">
        <v>0</v>
      </c>
      <c r="B185" s="1">
        <v>0</v>
      </c>
      <c r="C185">
        <v>0</v>
      </c>
    </row>
    <row r="186" spans="1:3">
      <c r="A186" s="1">
        <v>0</v>
      </c>
      <c r="B186" s="1">
        <v>0</v>
      </c>
      <c r="C186">
        <v>0</v>
      </c>
    </row>
    <row r="187" spans="1:3">
      <c r="A187" s="1">
        <v>0</v>
      </c>
      <c r="B187" s="1">
        <v>0</v>
      </c>
      <c r="C187">
        <v>0</v>
      </c>
    </row>
    <row r="188" spans="1:3">
      <c r="A188" s="1">
        <v>0</v>
      </c>
      <c r="B188" s="1">
        <v>0</v>
      </c>
      <c r="C188">
        <v>0</v>
      </c>
    </row>
    <row r="189" spans="1:3">
      <c r="A189" s="1">
        <v>0</v>
      </c>
      <c r="B189" s="1">
        <v>0</v>
      </c>
      <c r="C189">
        <v>0</v>
      </c>
    </row>
    <row r="190" spans="1:3">
      <c r="A190" s="1">
        <v>0</v>
      </c>
      <c r="B190" s="1">
        <v>0</v>
      </c>
      <c r="C190">
        <v>0</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4.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Props1.xml><?xml version="1.0" encoding="utf-8"?>
<ds:datastoreItem xmlns:ds="http://schemas.openxmlformats.org/officeDocument/2006/customXml" ds:itemID="{CBBA4F3F-DD45-45E4-8E98-47EDFE49F06A}"/>
</file>

<file path=customXml/itemProps2.xml><?xml version="1.0" encoding="utf-8"?>
<ds:datastoreItem xmlns:ds="http://schemas.openxmlformats.org/officeDocument/2006/customXml" ds:itemID="{134234AB-F2E8-44F1-906E-9138585AE9DA}"/>
</file>

<file path=customXml/itemProps3.xml><?xml version="1.0" encoding="utf-8"?>
<ds:datastoreItem xmlns:ds="http://schemas.openxmlformats.org/officeDocument/2006/customXml" ds:itemID="{EEBA4B1D-7F38-43FC-9C9A-B27D87B4CA08}"/>
</file>

<file path=customXml/itemProps4.xml><?xml version="1.0" encoding="utf-8"?>
<ds:datastoreItem xmlns:ds="http://schemas.openxmlformats.org/officeDocument/2006/customXml" ds:itemID="{ACCF639F-047F-604C-8192-BC4D4AA0351E}"/>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Miryam Gonzalez Villamil</cp:lastModifiedBy>
  <cp:revision/>
  <dcterms:created xsi:type="dcterms:W3CDTF">2023-06-01T14:44:35Z</dcterms:created>
  <dcterms:modified xsi:type="dcterms:W3CDTF">2025-04-01T02:59:50Z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