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2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4ec5a96bdd7fb42b/Documents/ANT 2025/MUNICIPIOS ASIGNADOS 2025/SIMITÍ/"/>
    </mc:Choice>
  </mc:AlternateContent>
  <xr:revisionPtr revIDLastSave="57" documentId="8_{257E33FE-6333-45F8-BA8F-59CDFCBCDAA4}" xr6:coauthVersionLast="47" xr6:coauthVersionMax="47" xr10:uidLastSave="{882DCE2E-8030-4FD2-BD6D-16AD6579AC54}"/>
  <bookViews>
    <workbookView xWindow="5988" yWindow="3708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PRODUCTO'!$B$20:$E$28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6" l="1"/>
  <c r="I7" i="6"/>
  <c r="I8" i="6"/>
  <c r="I9" i="6"/>
  <c r="I10" i="6"/>
  <c r="I11" i="6"/>
  <c r="I12" i="6"/>
  <c r="I13" i="6"/>
  <c r="I14" i="6"/>
  <c r="I5" i="6"/>
  <c r="M14" i="7" l="1"/>
  <c r="M13" i="7"/>
  <c r="M12" i="7"/>
  <c r="M11" i="7"/>
  <c r="F24" i="9" l="1"/>
  <c r="F25" i="9"/>
  <c r="F26" i="9"/>
  <c r="F27" i="9"/>
  <c r="F28" i="9"/>
  <c r="F29" i="9"/>
  <c r="F30" i="9"/>
  <c r="E24" i="9"/>
  <c r="E25" i="9"/>
  <c r="E26" i="9"/>
  <c r="E27" i="9"/>
  <c r="E28" i="9"/>
  <c r="E29" i="9"/>
  <c r="E30" i="9"/>
  <c r="D24" i="9"/>
  <c r="D25" i="9"/>
  <c r="D26" i="9"/>
  <c r="D27" i="9"/>
  <c r="D28" i="9"/>
  <c r="D29" i="9"/>
  <c r="D30" i="9"/>
  <c r="D23" i="9"/>
  <c r="E23" i="9"/>
  <c r="F23" i="9"/>
  <c r="C24" i="9"/>
  <c r="C25" i="9"/>
  <c r="C26" i="9"/>
  <c r="C27" i="9"/>
  <c r="C28" i="9"/>
  <c r="C29" i="9"/>
  <c r="C30" i="9"/>
  <c r="C23" i="9"/>
  <c r="H10" i="9"/>
  <c r="H6" i="9"/>
  <c r="H5" i="9"/>
  <c r="H3" i="9"/>
  <c r="G10" i="8" l="1"/>
  <c r="G6" i="8" l="1"/>
  <c r="G5" i="8"/>
  <c r="H4" i="8"/>
  <c r="H5" i="8"/>
  <c r="H6" i="8"/>
  <c r="H7" i="8"/>
  <c r="H8" i="8"/>
  <c r="H9" i="8"/>
  <c r="H10" i="8"/>
  <c r="H3" i="8" l="1"/>
  <c r="G3" i="8"/>
  <c r="M6" i="7" l="1"/>
  <c r="M7" i="7"/>
  <c r="M8" i="7"/>
  <c r="M9" i="7"/>
  <c r="M10" i="7"/>
  <c r="M5" i="7"/>
  <c r="G24" i="9" l="1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23" i="9" a="1"/>
  <c r="G23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<sst xmlns="http://schemas.openxmlformats.org/spreadsheetml/2006/main" count="391" uniqueCount="160">
  <si>
    <t xml:space="preserve">Tabla 1. Organizaciones de la Agricultura Familiar (OAF) participantes de los encuentros territoriales en el municipio de Simití </t>
  </si>
  <si>
    <t>Nombre y sigla asociación</t>
  </si>
  <si>
    <t>Principales productos comercializados</t>
  </si>
  <si>
    <t>No. de familias asociadas</t>
  </si>
  <si>
    <t>Servicios que presta la OAF</t>
  </si>
  <si>
    <t>Asociación campesina para el Desarrollo Agropecuario de Simití-ASCADAS</t>
  </si>
  <si>
    <t>Palma</t>
  </si>
  <si>
    <t>Producción de palma, maíz, yuca, pecuarios, especies menores</t>
  </si>
  <si>
    <t>Asociación de Ganaderos y Agricultores de Las Brisas- ASOAGABRIS</t>
  </si>
  <si>
    <t>Res kg en pie</t>
  </si>
  <si>
    <t>Producción agropecuaria</t>
  </si>
  <si>
    <t>Leche</t>
  </si>
  <si>
    <t>Asociación de Productores Agroindustriales de Monterey-  APAMONTE</t>
  </si>
  <si>
    <t>Maíz</t>
  </si>
  <si>
    <t>Producción agricola</t>
  </si>
  <si>
    <t>Cerdo kg en pie</t>
  </si>
  <si>
    <t>Asociación de Productores Alternativos de Simití- ASPROA</t>
  </si>
  <si>
    <t>Yuca</t>
  </si>
  <si>
    <t>Plátano</t>
  </si>
  <si>
    <t>Cacao</t>
  </si>
  <si>
    <t>Asociación de Productores de Cacao del Sur de Bolivar- APROCASUR</t>
  </si>
  <si>
    <t>Asociación Productora y Comercializadora Piscicola de Piedracancela- APCOPICA</t>
  </si>
  <si>
    <t>Cachama</t>
  </si>
  <si>
    <t>Producción y comercilizacion piscicola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</si>
  <si>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Simití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</si>
  <si>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</si>
  <si>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</si>
  <si>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</si>
  <si>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</si>
  <si>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</si>
  <si>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</si>
  <si>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</si>
  <si>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Tonelada</t>
  </si>
  <si>
    <t>Agroindustria 100%</t>
  </si>
  <si>
    <t>No</t>
  </si>
  <si>
    <t>Crédito</t>
  </si>
  <si>
    <t>Municipio de San Pablo 100%</t>
  </si>
  <si>
    <t>kg en pie</t>
  </si>
  <si>
    <t>Intermediarios 100%</t>
  </si>
  <si>
    <t>Contado</t>
  </si>
  <si>
    <t>Finca 100%</t>
  </si>
  <si>
    <t>Caneca X 40 Litros</t>
  </si>
  <si>
    <t>Carga X 125 kg</t>
  </si>
  <si>
    <t>Con sumidor final 100%</t>
  </si>
  <si>
    <t>Corregimiento de Monterrey 100%</t>
  </si>
  <si>
    <t xml:space="preserve">Arroba </t>
  </si>
  <si>
    <t>Casco urbano 100%</t>
  </si>
  <si>
    <t>Corregimiento El Garzal 100%</t>
  </si>
  <si>
    <t>Bucaramanga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</si>
  <si>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</si>
  <si>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Simití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</si>
  <si>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</si>
  <si>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</si>
  <si>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</si>
  <si>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</si>
  <si>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</si>
  <si>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Adalberto Caballero</t>
  </si>
  <si>
    <t>Intermediarios</t>
  </si>
  <si>
    <t>Casco urbano</t>
  </si>
  <si>
    <t>Productores del municipio 100%</t>
  </si>
  <si>
    <t>Simití, Morales, San Pablo, Arenal, 100%</t>
  </si>
  <si>
    <t>Distrikely</t>
  </si>
  <si>
    <t>Supermercado</t>
  </si>
  <si>
    <t>Maíz amarillo</t>
  </si>
  <si>
    <t>Aguachica Cesar 100%</t>
  </si>
  <si>
    <t>Extractora Loma Fresca</t>
  </si>
  <si>
    <t>Procesador agroindustrial</t>
  </si>
  <si>
    <t>Km 6 via San Pablo- Simití</t>
  </si>
  <si>
    <t>Municipio de San Pablo 70%
Simití 30%</t>
  </si>
  <si>
    <t>Jorge Luis Torres Ortíz</t>
  </si>
  <si>
    <t>Marlon Guerrero</t>
  </si>
  <si>
    <t>Micromercado Frutilandia</t>
  </si>
  <si>
    <t>Quesos Villa Hermosa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</si>
  <si>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Simití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</si>
  <si>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</si>
  <si>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</si>
  <si>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</si>
  <si>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</si>
  <si>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</si>
  <si>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</si>
  <si>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Arroba</t>
  </si>
  <si>
    <t>Diario</t>
  </si>
  <si>
    <t>Centro de acopio</t>
  </si>
  <si>
    <t>Quincenal</t>
  </si>
  <si>
    <t>Planta</t>
  </si>
  <si>
    <t xml:space="preserve"> kg en pie</t>
  </si>
  <si>
    <t>Semanal</t>
  </si>
  <si>
    <t>Finca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</si>
  <si>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</si>
  <si>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</si>
  <si>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</si>
  <si>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</si>
  <si>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</si>
  <si>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</si>
  <si>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</si>
  <si>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%Precio Flete</t>
  </si>
  <si>
    <t>Tipo de cliente</t>
  </si>
  <si>
    <t>%</t>
  </si>
  <si>
    <t xml:space="preserve"> ($/kg)</t>
  </si>
  <si>
    <t>($/kg)</t>
  </si>
  <si>
    <t>02Wb-80</t>
  </si>
  <si>
    <t>04Vai-67</t>
  </si>
  <si>
    <t>Corregimiento Garzal 100%</t>
  </si>
  <si>
    <t>Platano</t>
  </si>
  <si>
    <t>Palma de Aceite</t>
  </si>
  <si>
    <t>Municipio San Pablo 100%</t>
  </si>
  <si>
    <t>06Vd-55</t>
  </si>
  <si>
    <t>Maíz amarillo tradicional</t>
  </si>
  <si>
    <t>Porcicultura ceba</t>
  </si>
  <si>
    <t>07VaiE-49</t>
  </si>
  <si>
    <t>Ganadería dp (Res kg en pie)</t>
  </si>
  <si>
    <t>Ganadería dp (Leche)</t>
  </si>
  <si>
    <t>Caneca X 40 lts</t>
  </si>
  <si>
    <t>Piscicultura (Cachama)</t>
  </si>
  <si>
    <t>Plátano Harton</t>
  </si>
  <si>
    <t>linea</t>
  </si>
  <si>
    <t>ufh</t>
  </si>
  <si>
    <t>poligono</t>
  </si>
  <si>
    <t>corregimiento_vereda</t>
  </si>
  <si>
    <t>yuca</t>
  </si>
  <si>
    <t>CARGADERO</t>
  </si>
  <si>
    <t>cacao_platano</t>
  </si>
  <si>
    <t>GARZAL</t>
  </si>
  <si>
    <t>palma_aceite</t>
  </si>
  <si>
    <t>BETEL</t>
  </si>
  <si>
    <t>maiz_amarillo_tradicional</t>
  </si>
  <si>
    <t>SABANA LARGA</t>
  </si>
  <si>
    <t>porcicultura_ceba</t>
  </si>
  <si>
    <t>HONDILA BAJA</t>
  </si>
  <si>
    <t>ganaderia_dp</t>
  </si>
  <si>
    <t>SABANA EL LUCERO</t>
  </si>
  <si>
    <t>piscicultura_cachama</t>
  </si>
  <si>
    <t>platano_harton</t>
  </si>
  <si>
    <t>TEIRRA LINDA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</si>
  <si>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</si>
  <si>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</si>
  <si>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</si>
  <si>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</si>
  <si>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Platano hartón</t>
  </si>
  <si>
    <t>Plátano hartón</t>
  </si>
  <si>
    <t>Caneca X 40 Lts</t>
  </si>
  <si>
    <t>Plátano Hartón</t>
  </si>
  <si>
    <t xml:space="preserve">Línea productiva </t>
  </si>
  <si>
    <t>Promedio</t>
  </si>
  <si>
    <t>Verificar</t>
  </si>
  <si>
    <t>Maiz Amarillo tradicional</t>
  </si>
  <si>
    <t>Cacao*</t>
  </si>
  <si>
    <t xml:space="preserve">Yuca </t>
  </si>
  <si>
    <t>Ganaderia dp (res kg en pie)**</t>
  </si>
  <si>
    <t>Ganadería dp (leche)</t>
  </si>
  <si>
    <t>Porcicultura (cerdo kg en pie)***</t>
  </si>
  <si>
    <t>NO HAY INFORMACION PARA PALMA DE ACEITE</t>
  </si>
  <si>
    <t>Precio a escala municipal</t>
  </si>
  <si>
    <t>Precio a escala departamental</t>
  </si>
  <si>
    <t>Precios a escala nacional</t>
  </si>
  <si>
    <t>Precios gremios (Fedecacao*, Fedegan**Porkcolombia***)</t>
  </si>
  <si>
    <t>Piscicultura (cachama)</t>
  </si>
  <si>
    <t>Porcicultura (cerdo kg en pie)</t>
  </si>
  <si>
    <t>Ganaderia dp (res kg en pie)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</si>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</sst>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  <numFmt numFmtId="171" formatCode="0.0%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9"/>
      <color rgb="FF000000"/>
      <name val="Arial"/>
    </font>
    <font>
      <sz val="11"/>
      <color rgb="FF000000"/>
      <name val="Calibri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5" fontId="0" fillId="0" borderId="0" xfId="0" applyNumberFormat="1"/>
    <xf numFmtId="0" fontId="9" fillId="0" borderId="1" xfId="0" applyFont="1" applyBorder="1" applyAlignment="1">
      <alignment horizontal="left"/>
    </xf>
    <xf numFmtId="170" fontId="4" fillId="5" borderId="3" xfId="0" applyNumberFormat="1" applyFont="1" applyFill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5" fillId="0" borderId="0" xfId="0" applyFont="1" applyAlignment="1" applyProtection="1">
      <alignment vertical="center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9" fillId="8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165" fontId="4" fillId="8" borderId="1" xfId="1" applyNumberFormat="1" applyFont="1" applyFill="1" applyBorder="1"/>
    <xf numFmtId="0" fontId="9" fillId="10" borderId="1" xfId="0" applyFont="1" applyFill="1" applyBorder="1" applyAlignment="1">
      <alignment horizontal="left"/>
    </xf>
    <xf numFmtId="165" fontId="4" fillId="0" borderId="1" xfId="1" applyNumberFormat="1" applyFont="1" applyFill="1" applyBorder="1"/>
    <xf numFmtId="0" fontId="9" fillId="0" borderId="0" xfId="0" applyFont="1" applyAlignment="1">
      <alignment horizontal="left"/>
    </xf>
    <xf numFmtId="165" fontId="4" fillId="0" borderId="0" xfId="1" applyNumberFormat="1" applyFont="1" applyFill="1" applyBorder="1"/>
    <xf numFmtId="0" fontId="18" fillId="1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1" fontId="4" fillId="0" borderId="1" xfId="8" applyNumberFormat="1" applyFont="1" applyBorder="1" applyAlignment="1">
      <alignment horizontal="center"/>
    </xf>
    <xf numFmtId="0" fontId="3" fillId="4" borderId="13" xfId="0" applyFont="1" applyFill="1" applyBorder="1" applyAlignment="1">
      <alignment horizontal="center" vertical="center" wrapText="1"/>
    </xf>
    <xf numFmtId="165" fontId="3" fillId="0" borderId="13" xfId="1" applyNumberFormat="1" applyFont="1" applyFill="1" applyBorder="1" applyAlignment="1">
      <alignment horizontal="center" vertical="center" wrapText="1"/>
    </xf>
    <xf numFmtId="165" fontId="3" fillId="0" borderId="13" xfId="6" applyNumberFormat="1" applyFont="1" applyFill="1" applyBorder="1" applyAlignment="1">
      <alignment horizontal="center" vertical="center" wrapText="1"/>
    </xf>
    <xf numFmtId="168" fontId="3" fillId="5" borderId="1" xfId="0" applyNumberFormat="1" applyFont="1" applyFill="1" applyBorder="1" applyAlignment="1">
      <alignment horizontal="center" vertical="center"/>
    </xf>
    <xf numFmtId="168" fontId="3" fillId="10" borderId="1" xfId="0" applyNumberFormat="1" applyFont="1" applyFill="1" applyBorder="1" applyAlignment="1">
      <alignment horizontal="center" vertical="center"/>
    </xf>
    <xf numFmtId="168" fontId="3" fillId="6" borderId="1" xfId="0" applyNumberFormat="1" applyFont="1" applyFill="1" applyBorder="1" applyAlignment="1">
      <alignment horizontal="center" vertical="center"/>
    </xf>
    <xf numFmtId="170" fontId="4" fillId="10" borderId="3" xfId="0" applyNumberFormat="1" applyFont="1" applyFill="1" applyBorder="1" applyAlignment="1">
      <alignment horizontal="center" vertical="center"/>
    </xf>
    <xf numFmtId="170" fontId="4" fillId="6" borderId="3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left" vertical="center" wrapText="1"/>
    </xf>
    <xf numFmtId="0" fontId="3" fillId="5" borderId="13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1" borderId="7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12978530145156"/>
          <c:y val="2.004008016032064E-2"/>
          <c:w val="0.7972341627759425"/>
          <c:h val="0.571786091868776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5555555555555558E-3"/>
                  <c:y val="1.91140280670334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6D-4584-AAD8-9208BF21E1C1}"/>
                </c:ext>
              </c:extLst>
            </c:dLbl>
            <c:dLbl>
              <c:idx val="1"/>
              <c:layout>
                <c:manualLayout>
                  <c:x val="8.3333333333332829E-3"/>
                  <c:y val="1.54271978594425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6D-4584-AAD8-9208BF21E1C1}"/>
                </c:ext>
              </c:extLst>
            </c:dLbl>
            <c:dLbl>
              <c:idx val="2"/>
              <c:layout>
                <c:manualLayout>
                  <c:x val="0"/>
                  <c:y val="1.03821816862070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6D-4584-AAD8-9208BF21E1C1}"/>
                </c:ext>
              </c:extLst>
            </c:dLbl>
            <c:dLbl>
              <c:idx val="3"/>
              <c:layout>
                <c:manualLayout>
                  <c:x val="5.0815653921290702E-4"/>
                  <c:y val="9.3362578174722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6D-4584-AAD8-9208BF21E1C1}"/>
                </c:ext>
              </c:extLst>
            </c:dLbl>
            <c:dLbl>
              <c:idx val="4"/>
              <c:layout>
                <c:manualLayout>
                  <c:x val="3.2859503877224754E-3"/>
                  <c:y val="6.47357707541066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6D-4584-AAD8-9208BF21E1C1}"/>
                </c:ext>
              </c:extLst>
            </c:dLbl>
            <c:dLbl>
              <c:idx val="5"/>
              <c:layout>
                <c:manualLayout>
                  <c:x val="5.0779012652808556E-3"/>
                  <c:y val="1.38126646994776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6D-4584-AAD8-9208BF21E1C1}"/>
                </c:ext>
              </c:extLst>
            </c:dLbl>
            <c:dLbl>
              <c:idx val="6"/>
              <c:layout>
                <c:manualLayout>
                  <c:x val="6.3923585598823496E-3"/>
                  <c:y val="1.22867782809713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6D-4584-AAD8-9208BF21E1C1}"/>
                </c:ext>
              </c:extLst>
            </c:dLbl>
            <c:dLbl>
              <c:idx val="7"/>
              <c:layout>
                <c:manualLayout>
                  <c:x val="0"/>
                  <c:y val="-3.62062708093358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6D-4584-AAD8-9208BF21E1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SIPSA'!$A$24:$A$31</c:f>
              <c:strCache>
                <c:ptCount val="8"/>
                <c:pt idx="0">
                  <c:v>Yuca </c:v>
                </c:pt>
                <c:pt idx="1">
                  <c:v>Maiz Amarillo tradicional</c:v>
                </c:pt>
                <c:pt idx="2">
                  <c:v>Plátano</c:v>
                </c:pt>
                <c:pt idx="3">
                  <c:v>Cacao</c:v>
                </c:pt>
                <c:pt idx="4">
                  <c:v>Piscicultura (cachama)</c:v>
                </c:pt>
                <c:pt idx="5">
                  <c:v>Porcicultura (cerdo kg en pie)</c:v>
                </c:pt>
                <c:pt idx="6">
                  <c:v>Ganaderia dp (res kg en pie)</c:v>
                </c:pt>
                <c:pt idx="7">
                  <c:v>Ganadería dp (leche)</c:v>
                </c:pt>
              </c:strCache>
            </c:strRef>
          </c:cat>
          <c:val>
            <c:numRef>
              <c:f>'4.3.3. PRECIOS PROMEDIO SIPSA'!$B$24:$B$31</c:f>
              <c:numCache>
                <c:formatCode>_-"$"\ * #,##0_-;\-"$"\ * #,##0_-;_-"$"\ * "-"??_-;_-@_-</c:formatCode>
                <c:ptCount val="8"/>
                <c:pt idx="0">
                  <c:v>1207.2150876691935</c:v>
                </c:pt>
                <c:pt idx="1">
                  <c:v>1553.7253356896697</c:v>
                </c:pt>
                <c:pt idx="2">
                  <c:v>2035.0040591086295</c:v>
                </c:pt>
                <c:pt idx="3">
                  <c:v>8649</c:v>
                </c:pt>
                <c:pt idx="4">
                  <c:v>8564.8835522975387</c:v>
                </c:pt>
                <c:pt idx="5">
                  <c:v>7303</c:v>
                </c:pt>
                <c:pt idx="6">
                  <c:v>6277</c:v>
                </c:pt>
                <c:pt idx="7">
                  <c:v>1235.0662037602647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6D-4584-AAD8-9208BF21E1C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39104864"/>
        <c:axId val="639103776"/>
      </c:barChart>
      <c:catAx>
        <c:axId val="639104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</a:t>
                </a:r>
                <a:r>
                  <a:rPr lang="es-CO" b="1" baseline="0"/>
                  <a:t> productiva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4821720943956217"/>
              <c:y val="0.879011508176862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9103776"/>
        <c:crosses val="autoZero"/>
        <c:auto val="1"/>
        <c:lblAlgn val="ctr"/>
        <c:lblOffset val="100"/>
        <c:noMultiLvlLbl val="0"/>
      </c:catAx>
      <c:valAx>
        <c:axId val="639103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910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Simitì</a:t>
            </a:r>
          </a:p>
          <a:p>
            <a:pPr>
              <a:defRPr/>
            </a:pP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207349081364"/>
          <c:y val="0.18837962962962962"/>
          <c:w val="0.8552823709536308"/>
          <c:h val="0.42313782941179923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MAYOR'!$B$23</c:f>
              <c:strCache>
                <c:ptCount val="1"/>
                <c:pt idx="0">
                  <c:v>Maiz Amarillo tradicional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11.951170161319453</c:v>
                </c:pt>
                <c:pt idx="1">
                  <c:v>16.197764663701236</c:v>
                </c:pt>
                <c:pt idx="2">
                  <c:v>22.04075405689801</c:v>
                </c:pt>
                <c:pt idx="3">
                  <c:v>-0.26587914209524399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9E-4A2B-9C1A-90FDA309833A}"/>
            </c:ext>
          </c:extLst>
        </c:ser>
        <c:ser>
          <c:idx val="1"/>
          <c:order val="1"/>
          <c:tx>
            <c:strRef>
              <c:f>'4.3.4. VARIACION $ PLAZAS MAYOR'!$B$24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9E-4A2B-9C1A-90FDA309833A}"/>
            </c:ext>
          </c:extLst>
        </c:ser>
        <c:ser>
          <c:idx val="2"/>
          <c:order val="2"/>
          <c:tx>
            <c:strRef>
              <c:f>'4.3.4. VARIACION $ PLAZAS MAYOR'!$B$25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-9.2083188265930573</c:v>
                </c:pt>
                <c:pt idx="1">
                  <c:v>-20.352474095796751</c:v>
                </c:pt>
                <c:pt idx="2">
                  <c:v>85.51165027895081</c:v>
                </c:pt>
                <c:pt idx="3">
                  <c:v>31.298989902499613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9E-4A2B-9C1A-90FDA309833A}"/>
            </c:ext>
          </c:extLst>
        </c:ser>
        <c:ser>
          <c:idx val="3"/>
          <c:order val="3"/>
          <c:tx>
            <c:strRef>
              <c:f>'4.3.4. VARIACION $ PLAZAS MAYOR'!$B$26</c:f>
              <c:strCache>
                <c:ptCount val="1"/>
                <c:pt idx="0">
                  <c:v>Yuca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-44.949142623705306</c:v>
                </c:pt>
                <c:pt idx="1">
                  <c:v>22.209098969122735</c:v>
                </c:pt>
                <c:pt idx="2">
                  <c:v>186.2024366177564</c:v>
                </c:pt>
                <c:pt idx="3">
                  <c:v>-19.250782779987688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9E-4A2B-9C1A-90FDA309833A}"/>
            </c:ext>
          </c:extLst>
        </c:ser>
        <c:ser>
          <c:idx val="4"/>
          <c:order val="4"/>
          <c:tx>
            <c:strRef>
              <c:f>'4.3.4. VARIACION $ PLAZAS MAYOR'!$B$27</c:f>
              <c:strCache>
                <c:ptCount val="1"/>
                <c:pt idx="0">
                  <c:v>Ganaderia dp (res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9E-4A2B-9C1A-90FDA309833A}"/>
            </c:ext>
          </c:extLst>
        </c:ser>
        <c:ser>
          <c:idx val="5"/>
          <c:order val="5"/>
          <c:tx>
            <c:strRef>
              <c:f>'4.3.4. VARIACION $ PLAZAS MAYOR'!$B$28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12.09193184887998</c:v>
                </c:pt>
                <c:pt idx="1">
                  <c:v>9.6925276198745962</c:v>
                </c:pt>
                <c:pt idx="2">
                  <c:v>39.544132799692647</c:v>
                </c:pt>
                <c:pt idx="3">
                  <c:v>23.428301326695959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9E-4A2B-9C1A-90FDA309833A}"/>
            </c:ext>
          </c:extLst>
        </c:ser>
        <c:ser>
          <c:idx val="6"/>
          <c:order val="6"/>
          <c:tx>
            <c:strRef>
              <c:f>'4.3.4. VARIACION $ PLAZAS MAYOR'!$B$29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9E-4A2B-9C1A-90FDA309833A}"/>
            </c:ext>
          </c:extLst>
        </c:ser>
        <c:ser>
          <c:idx val="7"/>
          <c:order val="7"/>
          <c:tx>
            <c:strRef>
              <c:f>'4.3.4. VARIACION $ PLAZAS MAYOR'!$B$30</c:f>
              <c:strCache>
                <c:ptCount val="1"/>
                <c:pt idx="0">
                  <c:v> Piscicultura (Cachama) 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6.7280817035854028</c:v>
                </c:pt>
                <c:pt idx="1">
                  <c:v>18.880729993427579</c:v>
                </c:pt>
                <c:pt idx="2">
                  <c:v>2.6795022305705629</c:v>
                </c:pt>
                <c:pt idx="3">
                  <c:v>13.975376847651148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F9E-4A2B-9C1A-90FDA3098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9105408"/>
        <c:axId val="639104320"/>
      </c:lineChart>
      <c:catAx>
        <c:axId val="63910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9104320"/>
        <c:crosses val="autoZero"/>
        <c:auto val="1"/>
        <c:lblAlgn val="ctr"/>
        <c:lblOffset val="100"/>
        <c:noMultiLvlLbl val="0"/>
      </c:catAx>
      <c:valAx>
        <c:axId val="63910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910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5249637205544511E-2"/>
          <c:y val="0.68127845096444206"/>
          <c:w val="0.92086136498700211"/>
          <c:h val="0.290943872236556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16</xdr:row>
      <xdr:rowOff>114300</xdr:rowOff>
    </xdr:from>
    <xdr:to>
      <xdr:col>8</xdr:col>
      <xdr:colOff>904875</xdr:colOff>
      <xdr:row>44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656164</xdr:colOff>
      <xdr:row>0</xdr:row>
      <xdr:rowOff>50801</xdr:rowOff>
    </xdr:from>
    <xdr:to>
      <xdr:col>14</xdr:col>
      <xdr:colOff>651931</xdr:colOff>
      <xdr:row>19</xdr:row>
      <xdr:rowOff>122768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26"/>
  <sheetViews>
    <sheetView workbookViewId="0">
      <selection activeCell="I13" sqref="I13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69" t="s">
        <v>0</v>
      </c>
      <c r="C3" s="69"/>
      <c r="D3" s="69"/>
      <c r="E3" s="69"/>
    </row>
    <row r="4" spans="2:5" ht="39.6">
      <c r="B4" s="27" t="s">
        <v>1</v>
      </c>
      <c r="C4" s="27" t="s">
        <v>2</v>
      </c>
      <c r="D4" s="27" t="s">
        <v>3</v>
      </c>
      <c r="E4" s="27" t="s">
        <v>4</v>
      </c>
    </row>
    <row r="5" spans="2:5" ht="39.6">
      <c r="B5" s="32" t="s">
        <v>5</v>
      </c>
      <c r="C5" s="28" t="s">
        <v>6</v>
      </c>
      <c r="D5" s="28">
        <v>35</v>
      </c>
      <c r="E5" s="28" t="s">
        <v>7</v>
      </c>
    </row>
    <row r="6" spans="2:5" ht="36" customHeight="1">
      <c r="B6" s="60" t="s">
        <v>8</v>
      </c>
      <c r="C6" s="12" t="s">
        <v>9</v>
      </c>
      <c r="D6" s="63">
        <v>23</v>
      </c>
      <c r="E6" s="66" t="s">
        <v>10</v>
      </c>
    </row>
    <row r="7" spans="2:5">
      <c r="B7" s="62"/>
      <c r="C7" s="11" t="s">
        <v>11</v>
      </c>
      <c r="D7" s="65"/>
      <c r="E7" s="68"/>
    </row>
    <row r="8" spans="2:5" ht="36" customHeight="1">
      <c r="B8" s="60" t="s">
        <v>12</v>
      </c>
      <c r="C8" s="12" t="s">
        <v>13</v>
      </c>
      <c r="D8" s="63">
        <v>20</v>
      </c>
      <c r="E8" s="66" t="s">
        <v>14</v>
      </c>
    </row>
    <row r="9" spans="2:5">
      <c r="B9" s="62"/>
      <c r="C9" s="11" t="s">
        <v>15</v>
      </c>
      <c r="D9" s="65"/>
      <c r="E9" s="68"/>
    </row>
    <row r="10" spans="2:5" ht="24" customHeight="1">
      <c r="B10" s="60" t="s">
        <v>16</v>
      </c>
      <c r="C10" s="12" t="s">
        <v>17</v>
      </c>
      <c r="D10" s="63">
        <v>100</v>
      </c>
      <c r="E10" s="66" t="s">
        <v>10</v>
      </c>
    </row>
    <row r="11" spans="2:5">
      <c r="B11" s="61"/>
      <c r="C11" s="11" t="s">
        <v>18</v>
      </c>
      <c r="D11" s="64"/>
      <c r="E11" s="67"/>
    </row>
    <row r="12" spans="2:5">
      <c r="B12" s="62"/>
      <c r="C12" s="12" t="s">
        <v>19</v>
      </c>
      <c r="D12" s="65"/>
      <c r="E12" s="68"/>
    </row>
    <row r="13" spans="2:5" ht="22.9">
      <c r="B13" s="23" t="s">
        <v>20</v>
      </c>
      <c r="C13" s="12" t="s">
        <v>19</v>
      </c>
      <c r="D13" s="12">
        <v>500</v>
      </c>
      <c r="E13" s="11" t="s">
        <v>10</v>
      </c>
    </row>
    <row r="14" spans="2:5" ht="34.15">
      <c r="B14" s="23" t="s">
        <v>21</v>
      </c>
      <c r="C14" s="12" t="s">
        <v>22</v>
      </c>
      <c r="D14" s="12">
        <v>10</v>
      </c>
      <c r="E14" s="11" t="s">
        <v>23</v>
      </c>
    </row>
    <row r="17" spans="2:6">
      <c r="B17" s="33"/>
      <c r="F17" s="33"/>
    </row>
    <row r="18" spans="2:6">
      <c r="B18" s="33"/>
      <c r="F18" s="33"/>
    </row>
    <row r="19" spans="2:6">
      <c r="B19" s="33"/>
      <c r="F19" s="33"/>
    </row>
    <row r="20" spans="2:6">
      <c r="B20" s="33"/>
      <c r="F20" s="33"/>
    </row>
    <row r="21" spans="2:6">
      <c r="B21" s="33"/>
      <c r="F21" s="33"/>
    </row>
    <row r="22" spans="2:6">
      <c r="B22" s="33"/>
      <c r="F22" s="33"/>
    </row>
    <row r="23" spans="2:6">
      <c r="B23" s="33"/>
      <c r="F23" s="33"/>
    </row>
    <row r="24" spans="2:6">
      <c r="B24" s="33"/>
      <c r="F24" s="33"/>
    </row>
    <row r="25" spans="2:6">
      <c r="B25" s="33"/>
      <c r="F25" s="33"/>
    </row>
    <row r="26" spans="2:6">
      <c r="B26" s="33"/>
      <c r="F26" s="33"/>
    </row>
  </sheetData>
  <mergeCells count="10">
    <mergeCell ref="B10:B12"/>
    <mergeCell ref="D10:D12"/>
    <mergeCell ref="E10:E12"/>
    <mergeCell ref="B3:E3"/>
    <mergeCell ref="B6:B7"/>
    <mergeCell ref="D6:D7"/>
    <mergeCell ref="E6:E7"/>
    <mergeCell ref="D8:D9"/>
    <mergeCell ref="E8:E9"/>
    <mergeCell ref="B8:B9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6"/>
  <sheetViews>
    <sheetView workbookViewId="0">
      <selection activeCell="F7" sqref="F7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74" t="s">
        <v>24</v>
      </c>
      <c r="B3" s="74"/>
      <c r="C3" s="74"/>
      <c r="D3" s="74"/>
      <c r="E3" s="74"/>
      <c r="F3" s="74"/>
      <c r="G3" s="74"/>
    </row>
    <row r="4" spans="1:7" ht="38.450000000000003" customHeight="1">
      <c r="A4" s="75" t="s">
        <v>1</v>
      </c>
      <c r="B4" s="75" t="s">
        <v>25</v>
      </c>
      <c r="C4" s="75" t="s">
        <v>26</v>
      </c>
      <c r="D4" s="27" t="s">
        <v>27</v>
      </c>
      <c r="E4" s="75" t="s">
        <v>28</v>
      </c>
      <c r="F4" s="75" t="s">
        <v>29</v>
      </c>
      <c r="G4" s="27" t="s">
        <v>30</v>
      </c>
    </row>
    <row r="5" spans="1:7">
      <c r="A5" s="75"/>
      <c r="B5" s="75"/>
      <c r="C5" s="75"/>
      <c r="D5" s="27" t="s">
        <v>31</v>
      </c>
      <c r="E5" s="75"/>
      <c r="F5" s="75"/>
      <c r="G5" s="27" t="s">
        <v>31</v>
      </c>
    </row>
    <row r="6" spans="1:7" ht="26.45">
      <c r="A6" s="32" t="s">
        <v>5</v>
      </c>
      <c r="B6" s="28" t="s">
        <v>6</v>
      </c>
      <c r="C6" s="14" t="s">
        <v>32</v>
      </c>
      <c r="D6" s="14" t="s">
        <v>33</v>
      </c>
      <c r="E6" s="14" t="s">
        <v>34</v>
      </c>
      <c r="F6" s="14" t="s">
        <v>35</v>
      </c>
      <c r="G6" s="14" t="s">
        <v>36</v>
      </c>
    </row>
    <row r="7" spans="1:7">
      <c r="A7" s="60" t="s">
        <v>8</v>
      </c>
      <c r="B7" s="12" t="s">
        <v>9</v>
      </c>
      <c r="C7" s="14" t="s">
        <v>37</v>
      </c>
      <c r="D7" s="71" t="s">
        <v>38</v>
      </c>
      <c r="E7" s="71" t="s">
        <v>34</v>
      </c>
      <c r="F7" s="14" t="s">
        <v>39</v>
      </c>
      <c r="G7" s="71" t="s">
        <v>40</v>
      </c>
    </row>
    <row r="8" spans="1:7">
      <c r="A8" s="62"/>
      <c r="B8" s="11" t="s">
        <v>11</v>
      </c>
      <c r="C8" s="14" t="s">
        <v>41</v>
      </c>
      <c r="D8" s="72"/>
      <c r="E8" s="72"/>
      <c r="F8" s="14" t="s">
        <v>35</v>
      </c>
      <c r="G8" s="72"/>
    </row>
    <row r="9" spans="1:7" ht="22.9">
      <c r="A9" s="60" t="s">
        <v>12</v>
      </c>
      <c r="B9" s="12" t="s">
        <v>13</v>
      </c>
      <c r="C9" s="14" t="s">
        <v>42</v>
      </c>
      <c r="D9" s="14" t="s">
        <v>43</v>
      </c>
      <c r="E9" s="71" t="s">
        <v>34</v>
      </c>
      <c r="F9" s="14" t="s">
        <v>39</v>
      </c>
      <c r="G9" s="14" t="s">
        <v>44</v>
      </c>
    </row>
    <row r="10" spans="1:7">
      <c r="A10" s="62"/>
      <c r="B10" s="11" t="s">
        <v>15</v>
      </c>
      <c r="C10" s="14" t="s">
        <v>37</v>
      </c>
      <c r="D10" s="14" t="s">
        <v>38</v>
      </c>
      <c r="E10" s="72"/>
      <c r="F10" s="14" t="s">
        <v>35</v>
      </c>
      <c r="G10" s="14" t="s">
        <v>40</v>
      </c>
    </row>
    <row r="11" spans="1:7">
      <c r="A11" s="60" t="s">
        <v>16</v>
      </c>
      <c r="B11" s="12" t="s">
        <v>17</v>
      </c>
      <c r="C11" s="71" t="s">
        <v>45</v>
      </c>
      <c r="D11" s="71" t="s">
        <v>38</v>
      </c>
      <c r="E11" s="71" t="s">
        <v>34</v>
      </c>
      <c r="F11" s="71" t="s">
        <v>39</v>
      </c>
      <c r="G11" s="14" t="s">
        <v>46</v>
      </c>
    </row>
    <row r="12" spans="1:7">
      <c r="A12" s="61"/>
      <c r="B12" s="11" t="s">
        <v>18</v>
      </c>
      <c r="C12" s="72"/>
      <c r="D12" s="73"/>
      <c r="E12" s="73"/>
      <c r="F12" s="73"/>
      <c r="G12" s="14" t="s">
        <v>40</v>
      </c>
    </row>
    <row r="13" spans="1:7" ht="22.9">
      <c r="A13" s="62"/>
      <c r="B13" s="12" t="s">
        <v>19</v>
      </c>
      <c r="C13" s="14" t="s">
        <v>42</v>
      </c>
      <c r="D13" s="72"/>
      <c r="E13" s="72"/>
      <c r="F13" s="72"/>
      <c r="G13" s="14" t="s">
        <v>47</v>
      </c>
    </row>
    <row r="14" spans="1:7" ht="22.9">
      <c r="A14" s="23" t="s">
        <v>20</v>
      </c>
      <c r="B14" s="12" t="s">
        <v>19</v>
      </c>
      <c r="C14" s="14" t="s">
        <v>42</v>
      </c>
      <c r="D14" s="14" t="s">
        <v>38</v>
      </c>
      <c r="E14" s="14" t="s">
        <v>34</v>
      </c>
      <c r="F14" s="14" t="s">
        <v>39</v>
      </c>
      <c r="G14" s="14" t="s">
        <v>48</v>
      </c>
    </row>
    <row r="15" spans="1:7" ht="22.9">
      <c r="A15" s="23" t="s">
        <v>21</v>
      </c>
      <c r="B15" s="12" t="s">
        <v>22</v>
      </c>
      <c r="C15" s="14" t="s">
        <v>45</v>
      </c>
      <c r="D15" s="14" t="s">
        <v>38</v>
      </c>
      <c r="E15" s="14" t="s">
        <v>34</v>
      </c>
      <c r="F15" s="14" t="s">
        <v>39</v>
      </c>
      <c r="G15" s="14" t="s">
        <v>40</v>
      </c>
    </row>
    <row r="16" spans="1:7">
      <c r="A16" s="70" t="s">
        <v>49</v>
      </c>
      <c r="B16" s="70"/>
      <c r="C16" s="70"/>
      <c r="D16" s="70"/>
      <c r="E16" s="70"/>
      <c r="F16" s="70"/>
      <c r="G16" s="70"/>
    </row>
  </sheetData>
  <mergeCells count="18">
    <mergeCell ref="A3:G3"/>
    <mergeCell ref="A4:A5"/>
    <mergeCell ref="B4:B5"/>
    <mergeCell ref="C4:C5"/>
    <mergeCell ref="E4:E5"/>
    <mergeCell ref="F4:F5"/>
    <mergeCell ref="A16:G16"/>
    <mergeCell ref="A7:A8"/>
    <mergeCell ref="A9:A10"/>
    <mergeCell ref="A11:A13"/>
    <mergeCell ref="D7:D8"/>
    <mergeCell ref="E7:E8"/>
    <mergeCell ref="G7:G8"/>
    <mergeCell ref="E9:E10"/>
    <mergeCell ref="D11:D13"/>
    <mergeCell ref="C11:C12"/>
    <mergeCell ref="E11:E13"/>
    <mergeCell ref="F11:F13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5"/>
  <sheetViews>
    <sheetView workbookViewId="0">
      <selection activeCell="D21" sqref="D21"/>
    </sheetView>
  </sheetViews>
  <sheetFormatPr defaultColWidth="11.42578125" defaultRowHeight="13.9"/>
  <cols>
    <col min="2" max="2" width="30.140625" customWidth="1"/>
    <col min="3" max="3" width="18.85546875" customWidth="1"/>
    <col min="4" max="4" width="17.140625" customWidth="1"/>
    <col min="5" max="5" width="21.140625" customWidth="1"/>
    <col min="6" max="6" width="29.42578125" customWidth="1"/>
  </cols>
  <sheetData>
    <row r="4" spans="2:6">
      <c r="B4" s="74" t="s">
        <v>50</v>
      </c>
      <c r="C4" s="74"/>
      <c r="D4" s="74"/>
      <c r="E4" s="74"/>
      <c r="F4" s="74"/>
    </row>
    <row r="5" spans="2:6" ht="24">
      <c r="B5" s="31" t="s">
        <v>51</v>
      </c>
      <c r="C5" s="31" t="s">
        <v>52</v>
      </c>
      <c r="D5" s="31" t="s">
        <v>53</v>
      </c>
      <c r="E5" s="31" t="s">
        <v>54</v>
      </c>
      <c r="F5" s="31" t="s">
        <v>55</v>
      </c>
    </row>
    <row r="6" spans="2:6">
      <c r="B6" s="34" t="s">
        <v>56</v>
      </c>
      <c r="C6" s="14" t="s">
        <v>57</v>
      </c>
      <c r="D6" s="14" t="s">
        <v>22</v>
      </c>
      <c r="E6" s="14" t="s">
        <v>58</v>
      </c>
      <c r="F6" s="14" t="s">
        <v>59</v>
      </c>
    </row>
    <row r="7" spans="2:6" ht="22.9">
      <c r="B7" s="34" t="s">
        <v>20</v>
      </c>
      <c r="C7" s="14" t="s">
        <v>57</v>
      </c>
      <c r="D7" s="14" t="s">
        <v>19</v>
      </c>
      <c r="E7" s="14" t="s">
        <v>58</v>
      </c>
      <c r="F7" s="14" t="s">
        <v>60</v>
      </c>
    </row>
    <row r="8" spans="2:6" ht="14.45" customHeight="1">
      <c r="B8" s="76" t="s">
        <v>61</v>
      </c>
      <c r="C8" s="71" t="s">
        <v>62</v>
      </c>
      <c r="D8" s="14" t="s">
        <v>18</v>
      </c>
      <c r="E8" s="71" t="s">
        <v>58</v>
      </c>
      <c r="F8" s="14" t="s">
        <v>59</v>
      </c>
    </row>
    <row r="9" spans="2:6" ht="14.45" customHeight="1">
      <c r="B9" s="77"/>
      <c r="C9" s="72"/>
      <c r="D9" s="14" t="s">
        <v>63</v>
      </c>
      <c r="E9" s="72"/>
      <c r="F9" s="14" t="s">
        <v>64</v>
      </c>
    </row>
    <row r="10" spans="2:6" ht="22.9">
      <c r="B10" s="34" t="s">
        <v>65</v>
      </c>
      <c r="C10" s="14" t="s">
        <v>66</v>
      </c>
      <c r="D10" s="14" t="s">
        <v>6</v>
      </c>
      <c r="E10" s="14" t="s">
        <v>67</v>
      </c>
      <c r="F10" s="14" t="s">
        <v>68</v>
      </c>
    </row>
    <row r="11" spans="2:6">
      <c r="B11" s="34" t="s">
        <v>69</v>
      </c>
      <c r="C11" s="14" t="s">
        <v>57</v>
      </c>
      <c r="D11" s="14" t="s">
        <v>9</v>
      </c>
      <c r="E11" s="14" t="s">
        <v>58</v>
      </c>
      <c r="F11" s="14" t="s">
        <v>59</v>
      </c>
    </row>
    <row r="12" spans="2:6">
      <c r="B12" s="34" t="s">
        <v>70</v>
      </c>
      <c r="C12" s="14" t="s">
        <v>57</v>
      </c>
      <c r="D12" s="14" t="s">
        <v>15</v>
      </c>
      <c r="E12" s="14" t="s">
        <v>58</v>
      </c>
      <c r="F12" s="14" t="s">
        <v>59</v>
      </c>
    </row>
    <row r="13" spans="2:6" ht="14.45" customHeight="1">
      <c r="B13" s="34" t="s">
        <v>71</v>
      </c>
      <c r="C13" s="14" t="s">
        <v>62</v>
      </c>
      <c r="D13" s="14" t="s">
        <v>17</v>
      </c>
      <c r="E13" s="14" t="s">
        <v>58</v>
      </c>
      <c r="F13" s="14" t="s">
        <v>59</v>
      </c>
    </row>
    <row r="14" spans="2:6">
      <c r="B14" s="34" t="s">
        <v>72</v>
      </c>
      <c r="C14" s="14" t="s">
        <v>66</v>
      </c>
      <c r="D14" s="14" t="s">
        <v>11</v>
      </c>
      <c r="E14" s="14" t="s">
        <v>58</v>
      </c>
      <c r="F14" s="14" t="s">
        <v>59</v>
      </c>
    </row>
    <row r="15" spans="2:6">
      <c r="B15" s="70" t="s">
        <v>49</v>
      </c>
      <c r="C15" s="70"/>
      <c r="D15" s="70"/>
      <c r="E15" s="70"/>
      <c r="F15" s="70"/>
    </row>
  </sheetData>
  <mergeCells count="5">
    <mergeCell ref="B15:F15"/>
    <mergeCell ref="B4:F4"/>
    <mergeCell ref="C8:C9"/>
    <mergeCell ref="B8:B9"/>
    <mergeCell ref="E8:E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5"/>
  <sheetViews>
    <sheetView zoomScaleNormal="100" workbookViewId="0">
      <selection activeCell="C5" sqref="C5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2.5703125" bestFit="1" customWidth="1"/>
    <col min="7" max="7" width="26.85546875" customWidth="1"/>
  </cols>
  <sheetData>
    <row r="4" spans="2:7">
      <c r="B4" s="78" t="s">
        <v>73</v>
      </c>
      <c r="C4" s="78"/>
      <c r="D4" s="78"/>
      <c r="E4" s="78"/>
      <c r="F4" s="78"/>
      <c r="G4" s="78"/>
    </row>
    <row r="5" spans="2:7" ht="39.6">
      <c r="B5" s="27" t="s">
        <v>74</v>
      </c>
      <c r="C5" s="27" t="s">
        <v>75</v>
      </c>
      <c r="D5" s="27" t="s">
        <v>76</v>
      </c>
      <c r="E5" s="27" t="s">
        <v>77</v>
      </c>
      <c r="F5" s="27" t="s">
        <v>78</v>
      </c>
      <c r="G5" s="27" t="s">
        <v>79</v>
      </c>
    </row>
    <row r="6" spans="2:7">
      <c r="B6" s="34" t="s">
        <v>56</v>
      </c>
      <c r="C6" s="14" t="s">
        <v>22</v>
      </c>
      <c r="D6" s="1" t="s">
        <v>80</v>
      </c>
      <c r="E6" s="1" t="s">
        <v>81</v>
      </c>
      <c r="F6" s="1" t="s">
        <v>39</v>
      </c>
      <c r="G6" s="1" t="s">
        <v>82</v>
      </c>
    </row>
    <row r="7" spans="2:7" ht="22.9">
      <c r="B7" s="34" t="s">
        <v>20</v>
      </c>
      <c r="C7" s="14" t="s">
        <v>19</v>
      </c>
      <c r="D7" s="11" t="s">
        <v>42</v>
      </c>
      <c r="E7" s="11" t="s">
        <v>81</v>
      </c>
      <c r="F7" s="11" t="s">
        <v>39</v>
      </c>
      <c r="G7" s="11" t="s">
        <v>82</v>
      </c>
    </row>
    <row r="8" spans="2:7">
      <c r="B8" s="76" t="s">
        <v>61</v>
      </c>
      <c r="C8" s="14" t="s">
        <v>18</v>
      </c>
      <c r="D8" s="35" t="s">
        <v>80</v>
      </c>
      <c r="E8" s="35" t="s">
        <v>83</v>
      </c>
      <c r="F8" s="35" t="s">
        <v>39</v>
      </c>
      <c r="G8" s="35" t="s">
        <v>58</v>
      </c>
    </row>
    <row r="9" spans="2:7">
      <c r="B9" s="77"/>
      <c r="C9" s="14" t="s">
        <v>63</v>
      </c>
      <c r="D9" s="35" t="s">
        <v>32</v>
      </c>
      <c r="E9" s="35" t="s">
        <v>83</v>
      </c>
      <c r="F9" s="35" t="s">
        <v>39</v>
      </c>
      <c r="G9" s="35" t="s">
        <v>82</v>
      </c>
    </row>
    <row r="10" spans="2:7">
      <c r="B10" s="34" t="s">
        <v>65</v>
      </c>
      <c r="C10" s="14" t="s">
        <v>6</v>
      </c>
      <c r="D10" s="35" t="s">
        <v>32</v>
      </c>
      <c r="E10" s="35" t="s">
        <v>81</v>
      </c>
      <c r="F10" s="35" t="s">
        <v>39</v>
      </c>
      <c r="G10" s="35" t="s">
        <v>84</v>
      </c>
    </row>
    <row r="11" spans="2:7">
      <c r="B11" s="34" t="s">
        <v>69</v>
      </c>
      <c r="C11" s="14" t="s">
        <v>9</v>
      </c>
      <c r="D11" s="35" t="s">
        <v>85</v>
      </c>
      <c r="E11" s="35" t="s">
        <v>86</v>
      </c>
      <c r="F11" s="35" t="s">
        <v>39</v>
      </c>
      <c r="G11" s="35" t="s">
        <v>87</v>
      </c>
    </row>
    <row r="12" spans="2:7">
      <c r="B12" s="34" t="s">
        <v>70</v>
      </c>
      <c r="C12" s="14" t="s">
        <v>15</v>
      </c>
      <c r="D12" s="35" t="s">
        <v>37</v>
      </c>
      <c r="E12" s="35" t="s">
        <v>86</v>
      </c>
      <c r="F12" s="35" t="s">
        <v>39</v>
      </c>
      <c r="G12" s="35" t="s">
        <v>87</v>
      </c>
    </row>
    <row r="13" spans="2:7">
      <c r="B13" s="34" t="s">
        <v>71</v>
      </c>
      <c r="C13" s="14" t="s">
        <v>17</v>
      </c>
      <c r="D13" s="35" t="s">
        <v>80</v>
      </c>
      <c r="E13" s="35" t="s">
        <v>81</v>
      </c>
      <c r="F13" s="35" t="s">
        <v>39</v>
      </c>
      <c r="G13" s="35" t="s">
        <v>58</v>
      </c>
    </row>
    <row r="14" spans="2:7">
      <c r="B14" s="34" t="s">
        <v>72</v>
      </c>
      <c r="C14" s="14" t="s">
        <v>11</v>
      </c>
      <c r="D14" s="35" t="s">
        <v>41</v>
      </c>
      <c r="E14" s="35" t="s">
        <v>81</v>
      </c>
      <c r="F14" s="35" t="s">
        <v>39</v>
      </c>
      <c r="G14" s="35" t="s">
        <v>82</v>
      </c>
    </row>
    <row r="15" spans="2:7">
      <c r="B15" s="78" t="s">
        <v>49</v>
      </c>
      <c r="C15" s="78"/>
      <c r="D15" s="78"/>
      <c r="E15" s="78"/>
      <c r="F15" s="78"/>
      <c r="G15" s="78"/>
    </row>
  </sheetData>
  <mergeCells count="3">
    <mergeCell ref="B4:G4"/>
    <mergeCell ref="B15:G15"/>
    <mergeCell ref="B8:B9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29"/>
  <sheetViews>
    <sheetView zoomScaleNormal="100" workbookViewId="0">
      <selection activeCell="B1" sqref="B1:I1048576"/>
    </sheetView>
  </sheetViews>
  <sheetFormatPr defaultColWidth="11.42578125" defaultRowHeight="13.9"/>
  <cols>
    <col min="1" max="1" width="8.85546875" customWidth="1"/>
    <col min="2" max="2" width="21.140625" bestFit="1" customWidth="1"/>
    <col min="3" max="3" width="26.140625" customWidth="1"/>
    <col min="4" max="4" width="11.140625" customWidth="1"/>
    <col min="5" max="5" width="12.85546875" customWidth="1"/>
    <col min="6" max="6" width="16" customWidth="1"/>
    <col min="7" max="7" width="9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78" t="s">
        <v>88</v>
      </c>
      <c r="B2" s="78"/>
      <c r="C2" s="78"/>
      <c r="D2" s="78"/>
      <c r="E2" s="78"/>
      <c r="F2" s="78"/>
      <c r="G2" s="78"/>
      <c r="H2" s="78"/>
    </row>
    <row r="3" spans="1:9" ht="33.6" customHeight="1">
      <c r="A3" s="79" t="s">
        <v>89</v>
      </c>
      <c r="B3" s="79" t="s">
        <v>90</v>
      </c>
      <c r="C3" s="79" t="s">
        <v>91</v>
      </c>
      <c r="D3" s="79" t="s">
        <v>92</v>
      </c>
      <c r="E3" s="79"/>
      <c r="F3" s="79" t="s">
        <v>30</v>
      </c>
      <c r="G3" s="31" t="s">
        <v>93</v>
      </c>
      <c r="H3" s="31" t="s">
        <v>94</v>
      </c>
      <c r="I3" s="31" t="s">
        <v>95</v>
      </c>
    </row>
    <row r="4" spans="1:9" ht="24">
      <c r="A4" s="79"/>
      <c r="B4" s="79"/>
      <c r="C4" s="79"/>
      <c r="D4" s="31" t="s">
        <v>96</v>
      </c>
      <c r="E4" s="31" t="s">
        <v>97</v>
      </c>
      <c r="F4" s="79"/>
      <c r="G4" s="31" t="s">
        <v>98</v>
      </c>
      <c r="H4" s="31" t="s">
        <v>98</v>
      </c>
      <c r="I4" s="31" t="s">
        <v>99</v>
      </c>
    </row>
    <row r="5" spans="1:9">
      <c r="A5" s="49" t="s">
        <v>100</v>
      </c>
      <c r="B5" s="14" t="s">
        <v>17</v>
      </c>
      <c r="C5" s="14" t="s">
        <v>80</v>
      </c>
      <c r="D5" s="14" t="s">
        <v>57</v>
      </c>
      <c r="E5" s="48">
        <v>1</v>
      </c>
      <c r="F5" s="14" t="s">
        <v>46</v>
      </c>
      <c r="G5" s="22">
        <v>200</v>
      </c>
      <c r="H5" s="22">
        <v>2000</v>
      </c>
      <c r="I5" s="51">
        <f>G5/H5</f>
        <v>0.1</v>
      </c>
    </row>
    <row r="6" spans="1:9" ht="22.9">
      <c r="A6" s="80" t="s">
        <v>101</v>
      </c>
      <c r="B6" s="14" t="s">
        <v>19</v>
      </c>
      <c r="C6" s="14" t="s">
        <v>42</v>
      </c>
      <c r="D6" s="14" t="s">
        <v>57</v>
      </c>
      <c r="E6" s="48">
        <v>1</v>
      </c>
      <c r="F6" s="14" t="s">
        <v>102</v>
      </c>
      <c r="G6" s="22">
        <v>160</v>
      </c>
      <c r="H6" s="22">
        <v>28000</v>
      </c>
      <c r="I6" s="51">
        <f t="shared" ref="I6:I14" si="0">G6/H6</f>
        <v>5.7142857142857143E-3</v>
      </c>
    </row>
    <row r="7" spans="1:9">
      <c r="A7" s="81"/>
      <c r="B7" s="14" t="s">
        <v>103</v>
      </c>
      <c r="C7" s="14" t="s">
        <v>80</v>
      </c>
      <c r="D7" s="14" t="s">
        <v>57</v>
      </c>
      <c r="E7" s="48">
        <v>1</v>
      </c>
      <c r="F7" s="14" t="s">
        <v>40</v>
      </c>
      <c r="G7" s="22">
        <v>0</v>
      </c>
      <c r="H7" s="22">
        <v>960</v>
      </c>
      <c r="I7" s="51">
        <f t="shared" si="0"/>
        <v>0</v>
      </c>
    </row>
    <row r="8" spans="1:9" ht="22.9">
      <c r="A8" s="81"/>
      <c r="B8" s="14" t="s">
        <v>104</v>
      </c>
      <c r="C8" s="14" t="s">
        <v>32</v>
      </c>
      <c r="D8" s="14" t="s">
        <v>57</v>
      </c>
      <c r="E8" s="48">
        <v>1</v>
      </c>
      <c r="F8" s="14" t="s">
        <v>105</v>
      </c>
      <c r="G8" s="22">
        <v>40</v>
      </c>
      <c r="H8" s="22">
        <v>814</v>
      </c>
      <c r="I8" s="51">
        <f t="shared" si="0"/>
        <v>4.9140049140049137E-2</v>
      </c>
    </row>
    <row r="9" spans="1:9" ht="15" customHeight="1">
      <c r="A9" s="80" t="s">
        <v>106</v>
      </c>
      <c r="B9" s="14" t="s">
        <v>107</v>
      </c>
      <c r="C9" s="14" t="s">
        <v>42</v>
      </c>
      <c r="D9" s="14" t="s">
        <v>57</v>
      </c>
      <c r="E9" s="48">
        <v>1</v>
      </c>
      <c r="F9" s="14" t="s">
        <v>40</v>
      </c>
      <c r="G9" s="22">
        <v>0</v>
      </c>
      <c r="H9" s="22">
        <v>1600</v>
      </c>
      <c r="I9" s="51">
        <f t="shared" si="0"/>
        <v>0</v>
      </c>
    </row>
    <row r="10" spans="1:9">
      <c r="A10" s="81"/>
      <c r="B10" s="14" t="s">
        <v>108</v>
      </c>
      <c r="C10" s="14" t="s">
        <v>15</v>
      </c>
      <c r="D10" s="14" t="s">
        <v>57</v>
      </c>
      <c r="E10" s="48">
        <v>1</v>
      </c>
      <c r="F10" s="14" t="s">
        <v>40</v>
      </c>
      <c r="G10" s="22">
        <v>0</v>
      </c>
      <c r="H10" s="22">
        <v>10500</v>
      </c>
      <c r="I10" s="51">
        <f t="shared" si="0"/>
        <v>0</v>
      </c>
    </row>
    <row r="11" spans="1:9">
      <c r="A11" s="80" t="s">
        <v>109</v>
      </c>
      <c r="B11" s="14" t="s">
        <v>110</v>
      </c>
      <c r="C11" s="14" t="s">
        <v>9</v>
      </c>
      <c r="D11" s="14" t="s">
        <v>57</v>
      </c>
      <c r="E11" s="48">
        <v>1</v>
      </c>
      <c r="F11" s="14" t="s">
        <v>40</v>
      </c>
      <c r="G11" s="22">
        <v>0</v>
      </c>
      <c r="H11" s="22">
        <v>8000</v>
      </c>
      <c r="I11" s="51">
        <f t="shared" si="0"/>
        <v>0</v>
      </c>
    </row>
    <row r="12" spans="1:9">
      <c r="A12" s="81"/>
      <c r="B12" s="14" t="s">
        <v>111</v>
      </c>
      <c r="C12" s="14" t="s">
        <v>112</v>
      </c>
      <c r="D12" s="14" t="s">
        <v>57</v>
      </c>
      <c r="E12" s="48">
        <v>1</v>
      </c>
      <c r="F12" s="14" t="s">
        <v>40</v>
      </c>
      <c r="G12" s="22">
        <v>0</v>
      </c>
      <c r="H12" s="22">
        <v>1300</v>
      </c>
      <c r="I12" s="51">
        <f t="shared" si="0"/>
        <v>0</v>
      </c>
    </row>
    <row r="13" spans="1:9">
      <c r="A13" s="81"/>
      <c r="B13" s="14" t="s">
        <v>113</v>
      </c>
      <c r="C13" s="14" t="s">
        <v>80</v>
      </c>
      <c r="D13" s="14" t="s">
        <v>57</v>
      </c>
      <c r="E13" s="48">
        <v>1</v>
      </c>
      <c r="F13" s="14" t="s">
        <v>40</v>
      </c>
      <c r="G13" s="22">
        <v>0</v>
      </c>
      <c r="H13" s="22">
        <v>16000</v>
      </c>
      <c r="I13" s="51">
        <f t="shared" si="0"/>
        <v>0</v>
      </c>
    </row>
    <row r="14" spans="1:9">
      <c r="A14" s="82"/>
      <c r="B14" s="14" t="s">
        <v>114</v>
      </c>
      <c r="C14" s="14" t="s">
        <v>80</v>
      </c>
      <c r="D14" s="14" t="s">
        <v>57</v>
      </c>
      <c r="E14" s="48">
        <v>1</v>
      </c>
      <c r="F14" s="14" t="s">
        <v>40</v>
      </c>
      <c r="G14" s="22">
        <v>0</v>
      </c>
      <c r="H14" s="22">
        <v>960</v>
      </c>
      <c r="I14" s="51">
        <f t="shared" si="0"/>
        <v>0</v>
      </c>
    </row>
    <row r="15" spans="1:9">
      <c r="A15" s="78" t="s">
        <v>49</v>
      </c>
      <c r="B15" s="78"/>
      <c r="C15" s="78"/>
      <c r="D15" s="78"/>
      <c r="E15" s="78"/>
      <c r="F15" s="78"/>
      <c r="G15" s="78"/>
      <c r="H15" s="78"/>
    </row>
    <row r="19" spans="2:5" ht="24">
      <c r="B19" s="43" t="s">
        <v>115</v>
      </c>
      <c r="C19" s="43" t="s">
        <v>116</v>
      </c>
      <c r="D19" s="43" t="s">
        <v>117</v>
      </c>
      <c r="E19" s="43" t="s">
        <v>118</v>
      </c>
    </row>
    <row r="20" spans="2:5">
      <c r="B20" s="43"/>
      <c r="C20" s="43"/>
      <c r="D20" s="43"/>
      <c r="E20" s="43"/>
    </row>
    <row r="21" spans="2:5" ht="14.45">
      <c r="B21" s="44" t="s">
        <v>119</v>
      </c>
      <c r="C21" s="44" t="s">
        <v>100</v>
      </c>
      <c r="D21" s="44">
        <v>141272</v>
      </c>
      <c r="E21" s="44" t="s">
        <v>120</v>
      </c>
    </row>
    <row r="22" spans="2:5" ht="14.45">
      <c r="B22" s="44" t="s">
        <v>121</v>
      </c>
      <c r="C22" s="44" t="s">
        <v>101</v>
      </c>
      <c r="D22" s="44">
        <v>141213</v>
      </c>
      <c r="E22" s="44" t="s">
        <v>122</v>
      </c>
    </row>
    <row r="23" spans="2:5" ht="14.45">
      <c r="B23" s="44" t="s">
        <v>123</v>
      </c>
      <c r="C23" s="44" t="s">
        <v>101</v>
      </c>
      <c r="D23" s="44">
        <v>141212</v>
      </c>
      <c r="E23" s="44" t="s">
        <v>124</v>
      </c>
    </row>
    <row r="24" spans="2:5" ht="14.45">
      <c r="B24" s="44" t="s">
        <v>125</v>
      </c>
      <c r="C24" s="44" t="s">
        <v>106</v>
      </c>
      <c r="D24" s="44">
        <v>141122</v>
      </c>
      <c r="E24" s="44" t="s">
        <v>126</v>
      </c>
    </row>
    <row r="25" spans="2:5" ht="14.45">
      <c r="B25" s="44" t="s">
        <v>127</v>
      </c>
      <c r="C25" s="44" t="s">
        <v>106</v>
      </c>
      <c r="D25" s="44">
        <v>141123</v>
      </c>
      <c r="E25" s="44" t="s">
        <v>128</v>
      </c>
    </row>
    <row r="26" spans="2:5" ht="14.45">
      <c r="B26" s="44" t="s">
        <v>129</v>
      </c>
      <c r="C26" s="44" t="s">
        <v>109</v>
      </c>
      <c r="D26" s="44">
        <v>141225</v>
      </c>
      <c r="E26" s="44" t="s">
        <v>130</v>
      </c>
    </row>
    <row r="27" spans="2:5" ht="14.45">
      <c r="B27" s="44" t="s">
        <v>131</v>
      </c>
      <c r="C27" s="44" t="s">
        <v>109</v>
      </c>
      <c r="D27" s="44">
        <v>141225</v>
      </c>
      <c r="E27" s="44" t="s">
        <v>130</v>
      </c>
    </row>
    <row r="28" spans="2:5" ht="14.45">
      <c r="B28" s="44" t="s">
        <v>132</v>
      </c>
      <c r="C28" s="44" t="s">
        <v>109</v>
      </c>
      <c r="D28" s="44">
        <v>141237</v>
      </c>
      <c r="E28" s="44" t="s">
        <v>133</v>
      </c>
    </row>
    <row r="29" spans="2:5">
      <c r="B29" s="45"/>
      <c r="C29" s="45"/>
      <c r="D29" s="45"/>
      <c r="E29" s="45"/>
    </row>
  </sheetData>
  <autoFilter ref="B20:E28" xr:uid="{00000000-0009-0000-0000-000004000000}"/>
  <mergeCells count="10">
    <mergeCell ref="A3:A4"/>
    <mergeCell ref="D3:E3"/>
    <mergeCell ref="F3:F4"/>
    <mergeCell ref="A2:H2"/>
    <mergeCell ref="A15:H15"/>
    <mergeCell ref="B3:B4"/>
    <mergeCell ref="C3:C4"/>
    <mergeCell ref="A6:A8"/>
    <mergeCell ref="A9:A10"/>
    <mergeCell ref="A11:A1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topLeftCell="G1" zoomScaleNormal="100" workbookViewId="0">
      <selection activeCell="P12" sqref="P12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84" t="s">
        <v>134</v>
      </c>
      <c r="C2" s="85"/>
      <c r="D2" s="85"/>
      <c r="E2" s="85"/>
      <c r="F2" s="85"/>
      <c r="G2" s="85"/>
    </row>
    <row r="3" spans="2:13" ht="28.5" customHeight="1">
      <c r="B3" s="75" t="s">
        <v>89</v>
      </c>
      <c r="C3" s="75" t="s">
        <v>90</v>
      </c>
      <c r="D3" s="75" t="s">
        <v>91</v>
      </c>
      <c r="E3" s="27" t="s">
        <v>135</v>
      </c>
      <c r="F3" s="27" t="s">
        <v>136</v>
      </c>
      <c r="G3" s="27" t="s">
        <v>94</v>
      </c>
      <c r="I3" s="86" t="s">
        <v>90</v>
      </c>
      <c r="J3" s="29" t="s">
        <v>135</v>
      </c>
      <c r="K3" s="29" t="s">
        <v>136</v>
      </c>
      <c r="L3" s="29" t="s">
        <v>94</v>
      </c>
      <c r="M3" s="86" t="s">
        <v>137</v>
      </c>
    </row>
    <row r="4" spans="2:13" ht="15.75" customHeight="1" thickBot="1">
      <c r="B4" s="75"/>
      <c r="C4" s="75"/>
      <c r="D4" s="75"/>
      <c r="E4" s="27" t="s">
        <v>98</v>
      </c>
      <c r="F4" s="27" t="s">
        <v>98</v>
      </c>
      <c r="G4" s="27" t="s">
        <v>98</v>
      </c>
      <c r="I4" s="87"/>
      <c r="J4" s="30" t="s">
        <v>98</v>
      </c>
      <c r="K4" s="30" t="s">
        <v>98</v>
      </c>
      <c r="L4" s="30" t="s">
        <v>98</v>
      </c>
      <c r="M4" s="87"/>
    </row>
    <row r="5" spans="2:13">
      <c r="B5" s="50" t="s">
        <v>100</v>
      </c>
      <c r="C5" s="47" t="s">
        <v>17</v>
      </c>
      <c r="D5" s="52" t="s">
        <v>80</v>
      </c>
      <c r="E5" s="53">
        <v>1600</v>
      </c>
      <c r="F5" s="53">
        <v>2400</v>
      </c>
      <c r="G5" s="54">
        <v>2000</v>
      </c>
      <c r="I5" s="34" t="s">
        <v>17</v>
      </c>
      <c r="J5" s="4">
        <v>1600</v>
      </c>
      <c r="K5" s="4">
        <v>2400</v>
      </c>
      <c r="L5" s="3">
        <v>2000</v>
      </c>
      <c r="M5" s="55">
        <f>K5/J5*100-100</f>
        <v>50</v>
      </c>
    </row>
    <row r="6" spans="2:13">
      <c r="B6" s="83" t="s">
        <v>101</v>
      </c>
      <c r="C6" s="14" t="s">
        <v>19</v>
      </c>
      <c r="D6" s="1" t="s">
        <v>42</v>
      </c>
      <c r="E6" s="4">
        <v>20000</v>
      </c>
      <c r="F6" s="4">
        <v>35000</v>
      </c>
      <c r="G6" s="3">
        <v>28000</v>
      </c>
      <c r="I6" s="34" t="s">
        <v>19</v>
      </c>
      <c r="J6" s="4">
        <v>20000</v>
      </c>
      <c r="K6" s="4">
        <v>35000</v>
      </c>
      <c r="L6" s="3">
        <v>28000</v>
      </c>
      <c r="M6" s="56">
        <f t="shared" ref="M6:M10" si="0">K6/J6*100-100</f>
        <v>75</v>
      </c>
    </row>
    <row r="7" spans="2:13">
      <c r="B7" s="83"/>
      <c r="C7" s="14" t="s">
        <v>138</v>
      </c>
      <c r="D7" s="1" t="s">
        <v>80</v>
      </c>
      <c r="E7" s="3">
        <v>960</v>
      </c>
      <c r="F7" s="3">
        <v>2800</v>
      </c>
      <c r="G7" s="3">
        <v>960</v>
      </c>
      <c r="I7" s="34" t="s">
        <v>139</v>
      </c>
      <c r="J7" s="3">
        <v>960</v>
      </c>
      <c r="K7" s="3">
        <v>2800</v>
      </c>
      <c r="L7" s="3">
        <v>960</v>
      </c>
      <c r="M7" s="56">
        <f t="shared" si="0"/>
        <v>191.66666666666663</v>
      </c>
    </row>
    <row r="8" spans="2:13">
      <c r="B8" s="83"/>
      <c r="C8" s="46" t="s">
        <v>104</v>
      </c>
      <c r="D8" s="2" t="s">
        <v>32</v>
      </c>
      <c r="E8" s="5">
        <v>714</v>
      </c>
      <c r="F8" s="5">
        <v>960</v>
      </c>
      <c r="G8" s="3">
        <v>814</v>
      </c>
      <c r="I8" s="34" t="s">
        <v>104</v>
      </c>
      <c r="J8" s="5">
        <v>714</v>
      </c>
      <c r="K8" s="5">
        <v>960</v>
      </c>
      <c r="L8" s="3">
        <v>814</v>
      </c>
      <c r="M8" s="57">
        <f t="shared" si="0"/>
        <v>34.453781512605048</v>
      </c>
    </row>
    <row r="9" spans="2:13">
      <c r="B9" s="83" t="s">
        <v>106</v>
      </c>
      <c r="C9" s="14" t="s">
        <v>107</v>
      </c>
      <c r="D9" s="1" t="s">
        <v>42</v>
      </c>
      <c r="E9" s="4">
        <v>560</v>
      </c>
      <c r="F9" s="4">
        <v>1600</v>
      </c>
      <c r="G9" s="3">
        <v>1600</v>
      </c>
      <c r="I9" s="34" t="s">
        <v>107</v>
      </c>
      <c r="J9" s="4">
        <v>560</v>
      </c>
      <c r="K9" s="4">
        <v>1600</v>
      </c>
      <c r="L9" s="3">
        <v>1600</v>
      </c>
      <c r="M9" s="56">
        <f t="shared" si="0"/>
        <v>185.71428571428572</v>
      </c>
    </row>
    <row r="10" spans="2:13">
      <c r="B10" s="83"/>
      <c r="C10" s="14" t="s">
        <v>108</v>
      </c>
      <c r="D10" s="2" t="s">
        <v>15</v>
      </c>
      <c r="E10" s="4">
        <v>8000</v>
      </c>
      <c r="F10" s="22">
        <v>10500</v>
      </c>
      <c r="G10" s="3">
        <v>10500</v>
      </c>
      <c r="I10" s="34" t="s">
        <v>108</v>
      </c>
      <c r="J10" s="4">
        <v>8000</v>
      </c>
      <c r="K10" s="22">
        <v>10500</v>
      </c>
      <c r="L10" s="3">
        <v>10500</v>
      </c>
      <c r="M10" s="57">
        <f t="shared" si="0"/>
        <v>31.25</v>
      </c>
    </row>
    <row r="11" spans="2:13">
      <c r="B11" s="83" t="s">
        <v>109</v>
      </c>
      <c r="C11" s="14" t="s">
        <v>110</v>
      </c>
      <c r="D11" s="2" t="s">
        <v>9</v>
      </c>
      <c r="E11" s="4">
        <v>7000</v>
      </c>
      <c r="F11" s="22">
        <v>8500</v>
      </c>
      <c r="G11" s="3">
        <v>8000</v>
      </c>
      <c r="I11" s="34" t="s">
        <v>110</v>
      </c>
      <c r="J11" s="4">
        <v>7000</v>
      </c>
      <c r="K11" s="22">
        <v>8500</v>
      </c>
      <c r="L11" s="3">
        <v>8000</v>
      </c>
      <c r="M11" s="57">
        <f t="shared" ref="M11:M14" si="1">K11/J11*100-100</f>
        <v>21.428571428571416</v>
      </c>
    </row>
    <row r="12" spans="2:13">
      <c r="B12" s="83"/>
      <c r="C12" s="14" t="s">
        <v>111</v>
      </c>
      <c r="D12" s="2" t="s">
        <v>140</v>
      </c>
      <c r="E12" s="4">
        <v>1200</v>
      </c>
      <c r="F12" s="22">
        <v>1700</v>
      </c>
      <c r="G12" s="3">
        <v>1300</v>
      </c>
      <c r="I12" s="34" t="s">
        <v>111</v>
      </c>
      <c r="J12" s="4">
        <v>1200</v>
      </c>
      <c r="K12" s="22">
        <v>1700</v>
      </c>
      <c r="L12" s="3">
        <v>1300</v>
      </c>
      <c r="M12" s="55">
        <f t="shared" si="1"/>
        <v>41.666666666666686</v>
      </c>
    </row>
    <row r="13" spans="2:13">
      <c r="B13" s="83"/>
      <c r="C13" s="46" t="s">
        <v>113</v>
      </c>
      <c r="D13" s="2" t="s">
        <v>80</v>
      </c>
      <c r="E13" s="4">
        <v>10000</v>
      </c>
      <c r="F13" s="22">
        <v>16000</v>
      </c>
      <c r="G13" s="3">
        <v>16000</v>
      </c>
      <c r="I13" s="34" t="s">
        <v>113</v>
      </c>
      <c r="J13" s="4">
        <v>10000</v>
      </c>
      <c r="K13" s="22">
        <v>16000</v>
      </c>
      <c r="L13" s="3">
        <v>16000</v>
      </c>
      <c r="M13" s="55">
        <f t="shared" si="1"/>
        <v>60</v>
      </c>
    </row>
    <row r="14" spans="2:13">
      <c r="B14" s="83"/>
      <c r="C14" s="46" t="s">
        <v>141</v>
      </c>
      <c r="D14" s="1" t="s">
        <v>80</v>
      </c>
      <c r="E14" s="3">
        <v>960</v>
      </c>
      <c r="F14" s="3">
        <v>2800</v>
      </c>
      <c r="G14" s="3">
        <v>960</v>
      </c>
      <c r="I14" s="34" t="s">
        <v>141</v>
      </c>
      <c r="J14" s="4">
        <v>960</v>
      </c>
      <c r="K14" s="22">
        <v>2800</v>
      </c>
      <c r="L14" s="3">
        <v>960</v>
      </c>
      <c r="M14" s="55">
        <f t="shared" si="1"/>
        <v>191.66666666666663</v>
      </c>
    </row>
  </sheetData>
  <mergeCells count="9">
    <mergeCell ref="B6:B8"/>
    <mergeCell ref="B9:B10"/>
    <mergeCell ref="B11:B14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1"/>
  <sheetViews>
    <sheetView zoomScaleNormal="100" workbookViewId="0"/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5" t="s">
        <v>142</v>
      </c>
      <c r="B2" s="13">
        <v>2019</v>
      </c>
      <c r="C2" s="13">
        <v>2020</v>
      </c>
      <c r="D2" s="13">
        <v>2021</v>
      </c>
      <c r="E2" s="13">
        <v>2022</v>
      </c>
      <c r="F2" s="13">
        <v>2023</v>
      </c>
      <c r="G2" s="13" t="s">
        <v>143</v>
      </c>
      <c r="H2" s="13" t="s">
        <v>144</v>
      </c>
    </row>
    <row r="3" spans="1:9">
      <c r="A3" s="36" t="s">
        <v>145</v>
      </c>
      <c r="B3" s="7">
        <v>1178.624245812802</v>
      </c>
      <c r="C3" s="7">
        <v>1319.4836349924581</v>
      </c>
      <c r="D3" s="7">
        <v>1533.2104889645871</v>
      </c>
      <c r="E3" s="7">
        <v>1871.1416420118351</v>
      </c>
      <c r="F3" s="7">
        <v>1866.166666666667</v>
      </c>
      <c r="G3" s="7">
        <f t="shared" ref="G3" si="0">AVERAGE(B3:F3)</f>
        <v>1553.7253356896697</v>
      </c>
      <c r="H3" s="7">
        <f>SUM(B3:F3)/5</f>
        <v>1553.7253356896697</v>
      </c>
      <c r="I3" s="24"/>
    </row>
    <row r="4" spans="1:9">
      <c r="A4" s="37" t="s">
        <v>146</v>
      </c>
      <c r="B4" s="7">
        <v>6578</v>
      </c>
      <c r="C4" s="7">
        <v>8083</v>
      </c>
      <c r="D4" s="7">
        <v>7795</v>
      </c>
      <c r="E4" s="7">
        <v>8802</v>
      </c>
      <c r="F4" s="7">
        <v>11985</v>
      </c>
      <c r="G4" s="7">
        <v>8649</v>
      </c>
      <c r="H4" s="7">
        <f t="shared" ref="H4:H10" si="1">SUM(B4:F4)/5</f>
        <v>8648.6</v>
      </c>
      <c r="I4" s="24"/>
    </row>
    <row r="5" spans="1:9">
      <c r="A5" s="36" t="s">
        <v>103</v>
      </c>
      <c r="B5" s="40">
        <v>1774.5319148936171</v>
      </c>
      <c r="C5" s="40">
        <v>1611.1273584905659</v>
      </c>
      <c r="D5" s="40">
        <v>1283.223080203479</v>
      </c>
      <c r="E5" s="40">
        <v>2380.5283128458582</v>
      </c>
      <c r="F5" s="40">
        <v>3125.6096291096278</v>
      </c>
      <c r="G5" s="40">
        <f t="shared" ref="G5" si="2">AVERAGE(B5:F5)</f>
        <v>2035.0040591086295</v>
      </c>
      <c r="H5" s="7">
        <f t="shared" si="1"/>
        <v>2035.0040591086295</v>
      </c>
      <c r="I5" s="24"/>
    </row>
    <row r="6" spans="1:9">
      <c r="A6" s="36" t="s">
        <v>147</v>
      </c>
      <c r="B6" s="7">
        <v>1058.294852323691</v>
      </c>
      <c r="C6" s="7">
        <v>582.60038977338365</v>
      </c>
      <c r="D6" s="7">
        <v>711.99068693264928</v>
      </c>
      <c r="E6" s="7">
        <v>2037.734694492744</v>
      </c>
      <c r="F6" s="7">
        <v>1645.4548148235001</v>
      </c>
      <c r="G6" s="7">
        <f t="shared" ref="G6" si="3">AVERAGE(B6:F6)</f>
        <v>1207.2150876691935</v>
      </c>
      <c r="H6" s="7">
        <f t="shared" si="1"/>
        <v>1207.2150876691935</v>
      </c>
      <c r="I6" s="24"/>
    </row>
    <row r="7" spans="1:9">
      <c r="A7" s="37" t="s">
        <v>148</v>
      </c>
      <c r="B7" s="7">
        <v>4383.916666666667</v>
      </c>
      <c r="C7" s="7">
        <v>4667.416666666667</v>
      </c>
      <c r="D7" s="7">
        <v>6470.166666666667</v>
      </c>
      <c r="E7" s="7">
        <v>8027.166666666667</v>
      </c>
      <c r="F7" s="7">
        <v>7834.25</v>
      </c>
      <c r="G7" s="7">
        <v>6277</v>
      </c>
      <c r="H7" s="7">
        <f t="shared" si="1"/>
        <v>6276.5833333333339</v>
      </c>
      <c r="I7" s="24"/>
    </row>
    <row r="8" spans="1:9">
      <c r="A8" s="39" t="s">
        <v>149</v>
      </c>
      <c r="B8" s="7">
        <v>859.5909680992645</v>
      </c>
      <c r="C8" s="7">
        <v>963.53212214095515</v>
      </c>
      <c r="D8" s="7">
        <v>1056.922739205831</v>
      </c>
      <c r="E8" s="7">
        <v>1474.8736707875339</v>
      </c>
      <c r="F8" s="7">
        <v>1820.411518567739</v>
      </c>
      <c r="G8" s="7">
        <v>1235.0662037602647</v>
      </c>
      <c r="H8" s="7">
        <f t="shared" si="1"/>
        <v>1235.0662037602647</v>
      </c>
      <c r="I8" s="24"/>
    </row>
    <row r="9" spans="1:9">
      <c r="A9" s="37" t="s">
        <v>150</v>
      </c>
      <c r="B9" s="7">
        <v>5174</v>
      </c>
      <c r="C9" s="7">
        <v>5481</v>
      </c>
      <c r="D9" s="7">
        <v>7564</v>
      </c>
      <c r="E9" s="7">
        <v>8609</v>
      </c>
      <c r="F9" s="7">
        <v>9687</v>
      </c>
      <c r="G9" s="7">
        <v>7303</v>
      </c>
      <c r="H9" s="7">
        <f t="shared" si="1"/>
        <v>7303</v>
      </c>
      <c r="I9" s="24"/>
    </row>
    <row r="10" spans="1:9" ht="16.149999999999999" customHeight="1">
      <c r="A10" s="38" t="s">
        <v>113</v>
      </c>
      <c r="B10" s="7">
        <v>6993.2046204620456</v>
      </c>
      <c r="C10" s="7">
        <v>7463.7131410256416</v>
      </c>
      <c r="D10" s="7">
        <v>8872.9166666666661</v>
      </c>
      <c r="E10" s="7">
        <v>9110.6666666666661</v>
      </c>
      <c r="F10" s="7">
        <v>10383.91666666667</v>
      </c>
      <c r="G10" s="7">
        <f t="shared" ref="G10" si="4">AVERAGE(B10:F10)</f>
        <v>8564.8835522975387</v>
      </c>
      <c r="H10" s="7">
        <f t="shared" si="1"/>
        <v>8564.8835522975387</v>
      </c>
      <c r="I10" s="24"/>
    </row>
    <row r="11" spans="1:9">
      <c r="A11" s="9"/>
      <c r="B11" s="9"/>
      <c r="C11" s="9"/>
      <c r="D11" s="9"/>
      <c r="E11" s="9"/>
      <c r="F11" s="9"/>
      <c r="G11" s="9"/>
      <c r="H11" s="9"/>
    </row>
    <row r="12" spans="1:9">
      <c r="A12" s="16" t="s">
        <v>151</v>
      </c>
      <c r="B12" s="9"/>
      <c r="C12" s="9"/>
      <c r="D12" s="9"/>
      <c r="E12" s="9"/>
      <c r="F12" s="9"/>
      <c r="G12" s="9"/>
      <c r="H12" s="9"/>
    </row>
    <row r="13" spans="1:9" ht="14.45" thickBot="1">
      <c r="A13" s="9"/>
      <c r="B13" s="9"/>
      <c r="C13" s="9"/>
      <c r="D13" s="9"/>
      <c r="E13" s="9"/>
      <c r="F13" s="9"/>
      <c r="G13" s="9"/>
      <c r="H13" s="9"/>
    </row>
    <row r="14" spans="1:9">
      <c r="A14" s="20" t="s">
        <v>152</v>
      </c>
      <c r="B14" s="9"/>
      <c r="C14" s="9"/>
      <c r="D14" s="9"/>
      <c r="E14" s="9"/>
      <c r="F14" s="9"/>
      <c r="G14" s="9"/>
      <c r="H14" s="9"/>
    </row>
    <row r="15" spans="1:9">
      <c r="A15" s="21" t="s">
        <v>153</v>
      </c>
      <c r="B15" s="9"/>
      <c r="C15" s="9"/>
      <c r="D15" s="9"/>
      <c r="E15" s="9"/>
      <c r="F15" s="9"/>
      <c r="G15" s="9"/>
      <c r="H15" s="9"/>
    </row>
    <row r="16" spans="1:9">
      <c r="A16" s="18" t="s">
        <v>154</v>
      </c>
      <c r="C16" s="9"/>
      <c r="D16" s="9"/>
      <c r="E16" s="9"/>
      <c r="F16" s="9"/>
      <c r="G16" s="9"/>
      <c r="H16" s="9"/>
    </row>
    <row r="17" spans="1:8" ht="23.45" thickBot="1">
      <c r="A17" s="19" t="s">
        <v>155</v>
      </c>
      <c r="C17" s="9"/>
      <c r="D17" s="9"/>
      <c r="E17" s="9"/>
      <c r="F17" s="9"/>
      <c r="G17" s="9"/>
      <c r="H17" s="9"/>
    </row>
    <row r="18" spans="1:8">
      <c r="C18" s="9"/>
      <c r="D18" s="9"/>
      <c r="E18" s="9"/>
      <c r="F18" s="9"/>
      <c r="G18" s="9"/>
      <c r="H18" s="9"/>
    </row>
    <row r="19" spans="1:8">
      <c r="C19" s="9"/>
      <c r="D19" s="9"/>
      <c r="E19" s="9"/>
      <c r="F19" s="9"/>
      <c r="G19" s="9"/>
      <c r="H19" s="9"/>
    </row>
    <row r="20" spans="1:8">
      <c r="C20" s="9"/>
      <c r="D20" s="9"/>
      <c r="E20" s="9"/>
      <c r="F20" s="9"/>
      <c r="G20" s="9"/>
      <c r="H20" s="9"/>
    </row>
    <row r="23" spans="1:8">
      <c r="A23" s="13" t="s">
        <v>90</v>
      </c>
      <c r="B23" s="13" t="s">
        <v>143</v>
      </c>
    </row>
    <row r="24" spans="1:8">
      <c r="A24" s="25" t="s">
        <v>147</v>
      </c>
      <c r="B24" s="7">
        <v>1207.2150876691935</v>
      </c>
    </row>
    <row r="25" spans="1:8">
      <c r="A25" s="25" t="s">
        <v>145</v>
      </c>
      <c r="B25" s="7">
        <v>1553.7253356896697</v>
      </c>
    </row>
    <row r="26" spans="1:8">
      <c r="A26" s="25" t="s">
        <v>18</v>
      </c>
      <c r="B26" s="7">
        <v>2035.0040591086295</v>
      </c>
    </row>
    <row r="27" spans="1:8">
      <c r="A27" s="25" t="s">
        <v>19</v>
      </c>
      <c r="B27" s="7">
        <v>8649</v>
      </c>
      <c r="G27" s="41"/>
      <c r="H27" s="42"/>
    </row>
    <row r="28" spans="1:8">
      <c r="A28" s="25" t="s">
        <v>156</v>
      </c>
      <c r="B28" s="7">
        <v>8564.8835522975387</v>
      </c>
      <c r="G28" s="41"/>
      <c r="H28" s="42"/>
    </row>
    <row r="29" spans="1:8">
      <c r="A29" s="25" t="s">
        <v>157</v>
      </c>
      <c r="B29" s="7">
        <v>7303</v>
      </c>
      <c r="G29" s="41"/>
      <c r="H29" s="42"/>
    </row>
    <row r="30" spans="1:8">
      <c r="A30" s="25" t="s">
        <v>158</v>
      </c>
      <c r="B30" s="7">
        <v>6277</v>
      </c>
      <c r="G30" s="41"/>
      <c r="H30" s="42"/>
    </row>
    <row r="31" spans="1:8">
      <c r="A31" s="25" t="s">
        <v>149</v>
      </c>
      <c r="B31" s="7">
        <v>1235.0662037602647</v>
      </c>
      <c r="G31" s="41"/>
      <c r="H31" s="42"/>
    </row>
  </sheetData>
  <sortState xmlns:xlrd2="http://schemas.microsoft.com/office/spreadsheetml/2017/richdata2" ref="G28:H30">
    <sortCondition descending="1" ref="H27"/>
  </sortState>
  <pageMargins left="0.7" right="0.7" top="0.75" bottom="0.75" header="0.3" footer="0.3"/>
  <pageSetup paperSize="9" orientation="portrait" horizontalDpi="300" verticalDpi="300" r:id="rId1"/>
  <ignoredErrors>
    <ignoredError sqref="H4 H7:H9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42"/>
  <sheetViews>
    <sheetView tabSelected="1" topLeftCell="A10" zoomScale="90" zoomScaleNormal="90" workbookViewId="0">
      <selection activeCell="G29" sqref="G29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6" t="s">
        <v>142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143</v>
      </c>
    </row>
    <row r="3" spans="2:8">
      <c r="B3" s="36" t="s">
        <v>145</v>
      </c>
      <c r="C3" s="7">
        <v>1178.624245812802</v>
      </c>
      <c r="D3" s="7">
        <v>1319.4836349924581</v>
      </c>
      <c r="E3" s="7">
        <v>1533.2104889645871</v>
      </c>
      <c r="F3" s="7">
        <v>1871.1416420118351</v>
      </c>
      <c r="G3" s="7">
        <v>1866.166666666667</v>
      </c>
      <c r="H3" s="7">
        <f t="shared" ref="H3" si="0">AVERAGE(C3:G3)</f>
        <v>1553.7253356896697</v>
      </c>
    </row>
    <row r="4" spans="2:8">
      <c r="B4" s="37" t="s">
        <v>146</v>
      </c>
      <c r="C4" s="7">
        <v>6578</v>
      </c>
      <c r="D4" s="7">
        <v>8083</v>
      </c>
      <c r="E4" s="7">
        <v>7795</v>
      </c>
      <c r="F4" s="7">
        <v>8802</v>
      </c>
      <c r="G4" s="7">
        <v>11985</v>
      </c>
      <c r="H4" s="7">
        <v>8649</v>
      </c>
    </row>
    <row r="5" spans="2:8">
      <c r="B5" s="36" t="s">
        <v>103</v>
      </c>
      <c r="C5" s="40">
        <v>1774.5319148936171</v>
      </c>
      <c r="D5" s="40">
        <v>1611.1273584905659</v>
      </c>
      <c r="E5" s="40">
        <v>1283.223080203479</v>
      </c>
      <c r="F5" s="40">
        <v>2380.5283128458582</v>
      </c>
      <c r="G5" s="40">
        <v>3125.6096291096278</v>
      </c>
      <c r="H5" s="40">
        <f t="shared" ref="H5:H6" si="1">AVERAGE(C5:G5)</f>
        <v>2035.0040591086295</v>
      </c>
    </row>
    <row r="6" spans="2:8">
      <c r="B6" s="36" t="s">
        <v>147</v>
      </c>
      <c r="C6" s="7">
        <v>1058.294852323691</v>
      </c>
      <c r="D6" s="7">
        <v>582.60038977338365</v>
      </c>
      <c r="E6" s="7">
        <v>711.99068693264928</v>
      </c>
      <c r="F6" s="7">
        <v>2037.734694492744</v>
      </c>
      <c r="G6" s="7">
        <v>1645.4548148235001</v>
      </c>
      <c r="H6" s="7">
        <f t="shared" si="1"/>
        <v>1207.2150876691935</v>
      </c>
    </row>
    <row r="7" spans="2:8">
      <c r="B7" s="37" t="s">
        <v>148</v>
      </c>
      <c r="C7" s="7">
        <v>4383.916666666667</v>
      </c>
      <c r="D7" s="7">
        <v>4667.416666666667</v>
      </c>
      <c r="E7" s="7">
        <v>6470.166666666667</v>
      </c>
      <c r="F7" s="7">
        <v>8027.166666666667</v>
      </c>
      <c r="G7" s="7">
        <v>7834.25</v>
      </c>
      <c r="H7" s="7">
        <v>6277</v>
      </c>
    </row>
    <row r="8" spans="2:8">
      <c r="B8" s="39" t="s">
        <v>149</v>
      </c>
      <c r="C8" s="7">
        <v>859.5909680992645</v>
      </c>
      <c r="D8" s="7">
        <v>963.53212214095515</v>
      </c>
      <c r="E8" s="7">
        <v>1056.922739205831</v>
      </c>
      <c r="F8" s="7">
        <v>1474.8736707875339</v>
      </c>
      <c r="G8" s="7">
        <v>1820.411518567739</v>
      </c>
      <c r="H8" s="7">
        <v>1235.0662037602647</v>
      </c>
    </row>
    <row r="9" spans="2:8">
      <c r="B9" s="37" t="s">
        <v>150</v>
      </c>
      <c r="C9" s="7">
        <v>5174</v>
      </c>
      <c r="D9" s="7">
        <v>5481</v>
      </c>
      <c r="E9" s="7">
        <v>7564</v>
      </c>
      <c r="F9" s="7">
        <v>8609</v>
      </c>
      <c r="G9" s="7">
        <v>9687</v>
      </c>
      <c r="H9" s="7">
        <v>7303</v>
      </c>
    </row>
    <row r="10" spans="2:8">
      <c r="B10" s="38" t="s">
        <v>113</v>
      </c>
      <c r="C10" s="7">
        <v>6993.2046204620456</v>
      </c>
      <c r="D10" s="7">
        <v>7463.7131410256416</v>
      </c>
      <c r="E10" s="7">
        <v>8872.9166666666661</v>
      </c>
      <c r="F10" s="7">
        <v>9110.6666666666661</v>
      </c>
      <c r="G10" s="7">
        <v>10383.91666666667</v>
      </c>
      <c r="H10" s="7">
        <f t="shared" ref="H10" si="2">AVERAGE(C10:G10)</f>
        <v>8564.8835522975387</v>
      </c>
    </row>
    <row r="11" spans="2:8">
      <c r="B11" s="9"/>
      <c r="C11" s="9"/>
      <c r="D11" s="9"/>
      <c r="E11" s="10"/>
      <c r="H11" s="10"/>
    </row>
    <row r="12" spans="2:8">
      <c r="B12" s="9"/>
      <c r="C12" s="9"/>
      <c r="D12" s="9"/>
      <c r="E12" s="10"/>
      <c r="H12" s="10"/>
    </row>
    <row r="13" spans="2:8" ht="14.45" thickBot="1">
      <c r="B13" s="9"/>
      <c r="C13" s="9"/>
      <c r="D13" s="9"/>
      <c r="E13" s="10"/>
      <c r="H13" s="10"/>
    </row>
    <row r="14" spans="2:8">
      <c r="B14" s="20" t="s">
        <v>152</v>
      </c>
      <c r="C14" s="9"/>
      <c r="D14" s="9"/>
      <c r="E14" s="10"/>
      <c r="H14" s="10"/>
    </row>
    <row r="15" spans="2:8">
      <c r="B15" s="21" t="s">
        <v>153</v>
      </c>
      <c r="C15" s="9"/>
      <c r="D15" s="9"/>
      <c r="E15" s="10"/>
      <c r="H15" s="10"/>
    </row>
    <row r="16" spans="2:8">
      <c r="B16" s="18" t="s">
        <v>154</v>
      </c>
      <c r="C16" s="9"/>
      <c r="D16" s="9"/>
      <c r="E16" s="10"/>
      <c r="H16" s="10"/>
    </row>
    <row r="17" spans="2:8" ht="23.45" thickBot="1">
      <c r="B17" s="19" t="s">
        <v>159</v>
      </c>
      <c r="C17" s="9"/>
      <c r="D17" s="9"/>
      <c r="E17" s="10"/>
      <c r="H17" s="10"/>
    </row>
    <row r="18" spans="2:8">
      <c r="B18" s="9"/>
      <c r="C18" s="9"/>
      <c r="D18" s="9"/>
      <c r="E18" s="10"/>
      <c r="H18" s="10"/>
    </row>
    <row r="19" spans="2:8">
      <c r="B19" s="8"/>
      <c r="C19" s="8"/>
      <c r="D19" s="9"/>
      <c r="E19" s="9"/>
      <c r="F19" s="9"/>
      <c r="G19" s="9"/>
      <c r="H19" s="10"/>
    </row>
    <row r="20" spans="2:8">
      <c r="B20" s="8"/>
      <c r="C20" s="8"/>
      <c r="D20" s="9"/>
      <c r="E20" s="9"/>
      <c r="F20" s="9"/>
      <c r="G20" s="9"/>
      <c r="H20" s="10"/>
    </row>
    <row r="21" spans="2:8">
      <c r="B21" s="8"/>
      <c r="C21" s="8"/>
      <c r="D21" s="9"/>
      <c r="E21" s="9"/>
      <c r="F21" s="9"/>
      <c r="G21" s="9"/>
      <c r="H21" s="10"/>
    </row>
    <row r="22" spans="2:8">
      <c r="B22" s="6" t="s">
        <v>142</v>
      </c>
      <c r="C22" s="6">
        <v>2020</v>
      </c>
      <c r="D22" s="6">
        <v>2021</v>
      </c>
      <c r="E22" s="6">
        <v>2022</v>
      </c>
      <c r="F22" s="6">
        <v>2023</v>
      </c>
      <c r="G22" s="9"/>
      <c r="H22" s="10"/>
    </row>
    <row r="23" spans="2:8">
      <c r="B23" s="36" t="s">
        <v>145</v>
      </c>
      <c r="C23" s="17">
        <f>D3/C3*100-100</f>
        <v>11.951170161319453</v>
      </c>
      <c r="D23" s="17">
        <f t="shared" ref="D23:F23" si="3">E3/D3*100-100</f>
        <v>16.197764663701236</v>
      </c>
      <c r="E23" s="17">
        <f t="shared" si="3"/>
        <v>22.04075405689801</v>
      </c>
      <c r="F23" s="17">
        <f t="shared" si="3"/>
        <v>-0.26587914209524399</v>
      </c>
      <c r="G23" s="59" cm="1">
        <f t="array" ref="G23">+AVERAGE(ABS(C23:F23))</f>
        <v>12.613892006003486</v>
      </c>
      <c r="H23" s="10"/>
    </row>
    <row r="24" spans="2:8">
      <c r="B24" s="37" t="s">
        <v>19</v>
      </c>
      <c r="C24" s="17">
        <f t="shared" ref="C24:F30" si="4">D4/C4*100-100</f>
        <v>22.879294618425064</v>
      </c>
      <c r="D24" s="17">
        <f t="shared" si="4"/>
        <v>-3.5630335271557527</v>
      </c>
      <c r="E24" s="17">
        <f t="shared" si="4"/>
        <v>12.918537524053875</v>
      </c>
      <c r="F24" s="17">
        <f t="shared" si="4"/>
        <v>36.162235855487381</v>
      </c>
      <c r="G24" s="26" cm="1">
        <f t="array" ref="G24">+AVERAGE(ABS(C24:F24))</f>
        <v>18.880775381280518</v>
      </c>
      <c r="H24" s="10"/>
    </row>
    <row r="25" spans="2:8">
      <c r="B25" s="36" t="s">
        <v>103</v>
      </c>
      <c r="C25" s="17">
        <f t="shared" si="4"/>
        <v>-9.2083188265930573</v>
      </c>
      <c r="D25" s="17">
        <f t="shared" si="4"/>
        <v>-20.352474095796751</v>
      </c>
      <c r="E25" s="17">
        <f t="shared" si="4"/>
        <v>85.51165027895081</v>
      </c>
      <c r="F25" s="17">
        <f t="shared" si="4"/>
        <v>31.298989902499613</v>
      </c>
      <c r="G25" s="58" cm="1">
        <f t="array" ref="G25">+AVERAGE(ABS(C25:F25))</f>
        <v>36.592858275960054</v>
      </c>
      <c r="H25" s="10"/>
    </row>
    <row r="26" spans="2:8">
      <c r="B26" s="36" t="s">
        <v>147</v>
      </c>
      <c r="C26" s="17">
        <f t="shared" si="4"/>
        <v>-44.949142623705306</v>
      </c>
      <c r="D26" s="17">
        <f t="shared" si="4"/>
        <v>22.209098969122735</v>
      </c>
      <c r="E26" s="17">
        <f t="shared" si="4"/>
        <v>186.2024366177564</v>
      </c>
      <c r="F26" s="17">
        <f t="shared" si="4"/>
        <v>-19.250782779987688</v>
      </c>
      <c r="G26" s="58" cm="1">
        <f t="array" ref="G26">+AVERAGE(ABS(C26:F26))</f>
        <v>68.152865247643035</v>
      </c>
      <c r="H26" s="10"/>
    </row>
    <row r="27" spans="2:8">
      <c r="B27" s="37" t="s">
        <v>158</v>
      </c>
      <c r="C27" s="17">
        <f t="shared" si="4"/>
        <v>6.4668200049422921</v>
      </c>
      <c r="D27" s="17">
        <f t="shared" si="4"/>
        <v>38.624149690228364</v>
      </c>
      <c r="E27" s="17">
        <f t="shared" si="4"/>
        <v>24.064295098013957</v>
      </c>
      <c r="F27" s="17">
        <f t="shared" si="4"/>
        <v>-2.4032971368062732</v>
      </c>
      <c r="G27" s="26" cm="1">
        <f t="array" ref="G27">+AVERAGE(ABS(C27:F27))</f>
        <v>17.889640482497722</v>
      </c>
      <c r="H27" s="10"/>
    </row>
    <row r="28" spans="2:8">
      <c r="B28" s="39" t="s">
        <v>149</v>
      </c>
      <c r="C28" s="17">
        <f t="shared" si="4"/>
        <v>12.09193184887998</v>
      </c>
      <c r="D28" s="17">
        <f t="shared" si="4"/>
        <v>9.6925276198745962</v>
      </c>
      <c r="E28" s="17">
        <f t="shared" si="4"/>
        <v>39.544132799692647</v>
      </c>
      <c r="F28" s="17">
        <f t="shared" si="4"/>
        <v>23.428301326695959</v>
      </c>
      <c r="G28" s="58" cm="1">
        <f t="array" ref="G28">+AVERAGE(ABS(C28:F28))</f>
        <v>21.189223398785796</v>
      </c>
    </row>
    <row r="29" spans="2:8" ht="15" customHeight="1">
      <c r="B29" s="37" t="s">
        <v>157</v>
      </c>
      <c r="C29" s="17">
        <f t="shared" si="4"/>
        <v>5.9335137224584571</v>
      </c>
      <c r="D29" s="17">
        <f t="shared" si="4"/>
        <v>38.004013866082829</v>
      </c>
      <c r="E29" s="17">
        <f t="shared" si="4"/>
        <v>13.815441565309357</v>
      </c>
      <c r="F29" s="17">
        <f t="shared" si="4"/>
        <v>12.521779533046811</v>
      </c>
      <c r="G29" s="59" cm="1">
        <f t="array" ref="G29">+AVERAGE(ABS(C29:F29))</f>
        <v>17.568687171724363</v>
      </c>
    </row>
    <row r="30" spans="2:8">
      <c r="B30" s="38" t="s">
        <v>113</v>
      </c>
      <c r="C30" s="17">
        <f t="shared" si="4"/>
        <v>6.7280817035854028</v>
      </c>
      <c r="D30" s="17">
        <f t="shared" si="4"/>
        <v>18.880729993427579</v>
      </c>
      <c r="E30" s="17">
        <f t="shared" si="4"/>
        <v>2.6795022305705629</v>
      </c>
      <c r="F30" s="17">
        <f t="shared" si="4"/>
        <v>13.975376847651148</v>
      </c>
      <c r="G30" s="59" cm="1">
        <f t="array" ref="G30">+AVERAGE(ABS(C30:F30))</f>
        <v>10.565922693808673</v>
      </c>
    </row>
    <row r="36" spans="14:20" ht="14.25" customHeight="1"/>
    <row r="37" spans="14:20">
      <c r="N37" s="88"/>
      <c r="O37" s="88"/>
      <c r="P37" s="88"/>
      <c r="Q37" s="88"/>
      <c r="R37" s="88"/>
      <c r="S37" s="88"/>
      <c r="T37" s="88"/>
    </row>
    <row r="38" spans="14:20">
      <c r="N38" s="88"/>
      <c r="O38" s="88"/>
      <c r="P38" s="88"/>
      <c r="Q38" s="88"/>
      <c r="R38" s="88"/>
      <c r="S38" s="88"/>
      <c r="T38" s="88"/>
    </row>
    <row r="39" spans="14:20">
      <c r="N39" s="88"/>
      <c r="O39" s="88"/>
      <c r="P39" s="88"/>
      <c r="Q39" s="88"/>
      <c r="R39" s="88"/>
      <c r="S39" s="88"/>
      <c r="T39" s="88"/>
    </row>
    <row r="40" spans="14:20">
      <c r="N40" s="88"/>
      <c r="O40" s="88"/>
      <c r="P40" s="88"/>
      <c r="Q40" s="88"/>
      <c r="R40" s="88"/>
      <c r="S40" s="88"/>
      <c r="T40" s="88"/>
    </row>
    <row r="41" spans="14:20">
      <c r="N41" s="88"/>
      <c r="O41" s="88"/>
      <c r="P41" s="88"/>
      <c r="Q41" s="88"/>
      <c r="R41" s="88"/>
      <c r="S41" s="88"/>
      <c r="T41" s="88"/>
    </row>
    <row r="42" spans="14:20">
      <c r="N42" s="88"/>
      <c r="O42" s="88"/>
      <c r="P42" s="88"/>
      <c r="Q42" s="88"/>
      <c r="R42" s="88"/>
      <c r="S42" s="88"/>
      <c r="T42" s="88"/>
    </row>
  </sheetData>
  <mergeCells count="1">
    <mergeCell ref="N37:T4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2025-07-01T20:36:22+00:00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540B927C-0BDE-466C-BCAE-7271D168F1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Isabel Cristina Laiseca Carrion</cp:lastModifiedBy>
  <cp:revision/>
  <dcterms:created xsi:type="dcterms:W3CDTF">2024-08-23T00:06:32Z</dcterms:created>
  <dcterms:modified xsi:type="dcterms:W3CDTF">2025-07-01T21:05:58Z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