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BUENAVISTA BOYACÁ\"/>
    </mc:Choice>
  </mc:AlternateContent>
  <xr:revisionPtr revIDLastSave="0" documentId="13_ncr:1_{3B0038A7-FE5C-4E2C-B2BB-361F2077144C}" xr6:coauthVersionLast="47" xr6:coauthVersionMax="47" xr10:uidLastSave="{00000000-0000-0000-0000-000000000000}"/>
  <bookViews>
    <workbookView xWindow="-108" yWindow="-108" windowWidth="23256" windowHeight="1245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PRODUCTO'!$B$22:$C$34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7" l="1"/>
  <c r="M7" i="7"/>
  <c r="M8" i="7"/>
  <c r="M9" i="7"/>
  <c r="M10" i="7"/>
  <c r="M11" i="7"/>
  <c r="M12" i="7"/>
  <c r="M13" i="7"/>
  <c r="M14" i="7"/>
  <c r="M15" i="7"/>
  <c r="M16" i="7"/>
  <c r="M17" i="7"/>
  <c r="I15" i="6"/>
  <c r="I9" i="6"/>
  <c r="G31" i="9" a="1"/>
  <c r="G31" i="9" s="1"/>
  <c r="F21" i="9"/>
  <c r="F22" i="9"/>
  <c r="F23" i="9"/>
  <c r="F24" i="9"/>
  <c r="F25" i="9"/>
  <c r="F26" i="9"/>
  <c r="F27" i="9"/>
  <c r="F28" i="9"/>
  <c r="F29" i="9"/>
  <c r="F30" i="9"/>
  <c r="F31" i="9"/>
  <c r="E21" i="9"/>
  <c r="E22" i="9"/>
  <c r="E23" i="9"/>
  <c r="E24" i="9"/>
  <c r="E25" i="9"/>
  <c r="E26" i="9"/>
  <c r="E27" i="9"/>
  <c r="E28" i="9"/>
  <c r="E29" i="9"/>
  <c r="E30" i="9"/>
  <c r="E31" i="9"/>
  <c r="D21" i="9"/>
  <c r="D22" i="9"/>
  <c r="D23" i="9"/>
  <c r="D24" i="9"/>
  <c r="D25" i="9"/>
  <c r="D26" i="9"/>
  <c r="D27" i="9"/>
  <c r="D28" i="9"/>
  <c r="D29" i="9"/>
  <c r="D30" i="9"/>
  <c r="D31" i="9"/>
  <c r="D20" i="9"/>
  <c r="E20" i="9"/>
  <c r="F20" i="9"/>
  <c r="C21" i="9"/>
  <c r="G21" i="9" s="1" a="1"/>
  <c r="G21" i="9" s="1"/>
  <c r="C22" i="9"/>
  <c r="G22" i="9" s="1" a="1"/>
  <c r="G22" i="9" s="1"/>
  <c r="C23" i="9"/>
  <c r="G23" i="9" s="1" a="1"/>
  <c r="G23" i="9" s="1"/>
  <c r="C24" i="9"/>
  <c r="G24" i="9" s="1" a="1"/>
  <c r="G24" i="9" s="1"/>
  <c r="C25" i="9"/>
  <c r="G25" i="9" s="1" a="1"/>
  <c r="G25" i="9" s="1"/>
  <c r="C26" i="9"/>
  <c r="G26" i="9" s="1" a="1"/>
  <c r="G26" i="9" s="1"/>
  <c r="C27" i="9"/>
  <c r="G27" i="9" s="1" a="1"/>
  <c r="G27" i="9" s="1"/>
  <c r="C28" i="9"/>
  <c r="G28" i="9" s="1" a="1"/>
  <c r="G28" i="9" s="1"/>
  <c r="C29" i="9"/>
  <c r="G29" i="9" s="1" a="1"/>
  <c r="G29" i="9" s="1"/>
  <c r="C30" i="9"/>
  <c r="G30" i="9" s="1" a="1"/>
  <c r="G30" i="9" s="1"/>
  <c r="C31" i="9"/>
  <c r="C20" i="9"/>
  <c r="H4" i="8" l="1"/>
  <c r="H5" i="8"/>
  <c r="H6" i="8"/>
  <c r="H7" i="8"/>
  <c r="H8" i="8"/>
  <c r="H9" i="8"/>
  <c r="H10" i="8"/>
  <c r="H11" i="8"/>
  <c r="H12" i="8"/>
  <c r="H13" i="8"/>
  <c r="H14" i="8"/>
  <c r="H3" i="8"/>
  <c r="I10" i="6"/>
  <c r="I6" i="6"/>
  <c r="I7" i="6"/>
  <c r="I8" i="6"/>
  <c r="I11" i="6"/>
  <c r="I16" i="6"/>
  <c r="I17" i="6"/>
  <c r="I14" i="6"/>
  <c r="I12" i="6"/>
  <c r="I13" i="6"/>
  <c r="I5" i="6"/>
  <c r="M5" i="7"/>
  <c r="G20" i="9" l="1" a="1"/>
  <c r="G20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<sst xmlns="http://schemas.openxmlformats.org/spreadsheetml/2006/main" count="402" uniqueCount="166">
  <si>
    <t>Tabla 1. Organizaciones de la Agricultura Familiar (OAF) participantes de los encuentros territoriales en el municipio de Buenavista Boyacá</t>
  </si>
  <si>
    <t>Nombre y sigla asociación</t>
  </si>
  <si>
    <t>Principales productos comercializados</t>
  </si>
  <si>
    <t>No. de familias asociadas</t>
  </si>
  <si>
    <t>Servicios que presta la OAF</t>
  </si>
  <si>
    <t>ASOBUEN CACAO</t>
  </si>
  <si>
    <t>Res kg en pie</t>
  </si>
  <si>
    <t>Asociatividad, impulso de proyectos</t>
  </si>
  <si>
    <t>Asociación de Cafeteros Capacapi Municipio de Buenavista - ASOBUENCAPI</t>
  </si>
  <si>
    <t>Mandarina</t>
  </si>
  <si>
    <t xml:space="preserve">Asociación de Cafeteros de Coper La Orquidea </t>
  </si>
  <si>
    <t>Café</t>
  </si>
  <si>
    <t>Asociación de Productores de Aguacate y Frutas de Buenavista Boyacá - PROCOAGUAFRUT</t>
  </si>
  <si>
    <t>Aguacate</t>
  </si>
  <si>
    <t>Asociación de Productores de Caña de Buenavista - ASOBUENA CAÑA</t>
  </si>
  <si>
    <t>Panela</t>
  </si>
  <si>
    <t xml:space="preserve">Asociación de Productores y Comercializadores de Leche de Buenavista - ASOBUEANALECHE 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</si>
  <si>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Buenavista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</si>
  <si>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</si>
  <si>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</si>
  <si>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</si>
  <si>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</si>
  <si>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</si>
  <si>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</si>
  <si>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</si>
  <si>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Cacao</t>
  </si>
  <si>
    <t>Kilogramo</t>
  </si>
  <si>
    <t>Intermediarios 30%
Consumidor final 1%
Bogotá 69%</t>
  </si>
  <si>
    <t>No</t>
  </si>
  <si>
    <t>Contado</t>
  </si>
  <si>
    <t>Buenavista 100%</t>
  </si>
  <si>
    <t>Canastilla X 20 kg</t>
  </si>
  <si>
    <t>Intermediarios 70%
Mayoristas 30%</t>
  </si>
  <si>
    <t>Carga X 125 kg</t>
  </si>
  <si>
    <t>Buenavista 50%
Bogotá 50%</t>
  </si>
  <si>
    <t>Canastilla X 25 kg</t>
  </si>
  <si>
    <t>Intermediarios 75%
Coinsumidor final 5%
Plaza mercado local 20%</t>
  </si>
  <si>
    <t>Unidad X 3 kg</t>
  </si>
  <si>
    <t xml:space="preserve">Intermediarios 50%
Consmidor final 10%
Almacén de cadena 20%
Mayoristas 20%
</t>
  </si>
  <si>
    <t>Buenavista 80%
Bogotá 20%</t>
  </si>
  <si>
    <t>kg en pie</t>
  </si>
  <si>
    <t>Intermediarios 80%
Mayoristas 20%</t>
  </si>
  <si>
    <t>Buenavista, Ubaté, Chiquinquinquirá 80%
Bogotá 20%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</si>
  <si>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</si>
  <si>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Buenavista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</si>
  <si>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</si>
  <si>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</si>
  <si>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</si>
  <si>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</si>
  <si>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</si>
  <si>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Carnes San Martín</t>
  </si>
  <si>
    <t>Intermediario</t>
  </si>
  <si>
    <t>Cabecera municipal</t>
  </si>
  <si>
    <t>Productores municipio 100%</t>
  </si>
  <si>
    <t>Cooperativa Cafetera del Norte Oriente Cafetero - COPECAFENOR</t>
  </si>
  <si>
    <t>Cacao
Café</t>
  </si>
  <si>
    <t>Frutas Comerciales S.A.S. - Frutas FC</t>
  </si>
  <si>
    <t>Exportador/Grandes Superficies/Cadenas</t>
  </si>
  <si>
    <t>Naranja  Valencia
Granadilla
Aguacate Hass
Tomate de árbol
Uchuva
Mandarina</t>
  </si>
  <si>
    <t>Mercados Buenavista/Autoservicio El Porvenir</t>
  </si>
  <si>
    <t>Supermercado</t>
  </si>
  <si>
    <t>Panela
Frijol
Leche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</si>
  <si>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Buenavista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</si>
  <si>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</si>
  <si>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</si>
  <si>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</si>
  <si>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</si>
  <si>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</si>
  <si>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</si>
  <si>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Mensual</t>
  </si>
  <si>
    <t>Finca 100%</t>
  </si>
  <si>
    <t>Anual</t>
  </si>
  <si>
    <t>Naranja valencua</t>
  </si>
  <si>
    <t xml:space="preserve">Canastilla X 25 kg </t>
  </si>
  <si>
    <t>Granadilla</t>
  </si>
  <si>
    <t>Agacate Hass</t>
  </si>
  <si>
    <t>Tomate de árbol</t>
  </si>
  <si>
    <t>Uchuva</t>
  </si>
  <si>
    <t>Centro de acopio !00%</t>
  </si>
  <si>
    <t>Frijol</t>
  </si>
  <si>
    <t>Leche</t>
  </si>
  <si>
    <t>Litro</t>
  </si>
  <si>
    <t>Diario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</si>
  <si>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</si>
  <si>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</si>
  <si>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</si>
  <si>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</si>
  <si>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</si>
  <si>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</si>
  <si>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</si>
  <si>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</si>
  <si>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</si>
  <si>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</si>
  <si>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</si>
  <si>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</si>
  <si>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06Ld-55</t>
  </si>
  <si>
    <t>Aguacate Hass</t>
  </si>
  <si>
    <t>Interrmediarios</t>
  </si>
  <si>
    <t>Cabecera municipal 50%
Coper 50%</t>
  </si>
  <si>
    <t>Café sombrío</t>
  </si>
  <si>
    <t>Intermediarios
Mayoristas</t>
  </si>
  <si>
    <t>70%
30%</t>
  </si>
  <si>
    <t>Cabecera municipal 100%</t>
  </si>
  <si>
    <t>Frijol voluble</t>
  </si>
  <si>
    <t>Intermediarios</t>
  </si>
  <si>
    <t>Ganadería ceba</t>
  </si>
  <si>
    <t>Cabecera municipal 90%
Ubaté 10%</t>
  </si>
  <si>
    <t>Ganadería dp (Carne bovina)</t>
  </si>
  <si>
    <t>Ganadería dp (leche)</t>
  </si>
  <si>
    <t>Agroindustria
Intermediarios</t>
  </si>
  <si>
    <t>Cabecera municipal100%</t>
  </si>
  <si>
    <t>10Lf-30</t>
  </si>
  <si>
    <t xml:space="preserve">Intermediarios
Almacén de cadena
Exportador
</t>
  </si>
  <si>
    <t>70%
20%
10%</t>
  </si>
  <si>
    <t>Cabecera municipal 90%
Bogotá 10%</t>
  </si>
  <si>
    <t>Tomate árbol</t>
  </si>
  <si>
    <t>Intermediarios
Almacén de cadena
Minoristas</t>
  </si>
  <si>
    <t>60%
20%
20%</t>
  </si>
  <si>
    <t>Cabecera municipal 60%
Bogotá 20%
Chiquinquirá 20%</t>
  </si>
  <si>
    <t>10Lfs1-30</t>
  </si>
  <si>
    <t>Caña panelera</t>
  </si>
  <si>
    <t>Panela X 6 kg</t>
  </si>
  <si>
    <t>Intermediarios
Almacén de cadena</t>
  </si>
  <si>
    <t>80%
20%</t>
  </si>
  <si>
    <t>Cabecera municipal 70%
Chiquinquirá 30%</t>
  </si>
  <si>
    <t>10QepL-30</t>
  </si>
  <si>
    <t>Interrmediarios
Almacén de cadena</t>
  </si>
  <si>
    <t xml:space="preserve">Intermediarios
Almacén de cadena
</t>
  </si>
  <si>
    <t>Cabecera municipal 70%
Bogotá 30%</t>
  </si>
  <si>
    <t xml:space="preserve">Naranja </t>
  </si>
  <si>
    <t>linea</t>
  </si>
  <si>
    <t>ufh</t>
  </si>
  <si>
    <t>aguacate_hass</t>
  </si>
  <si>
    <t>cafe_sombrio</t>
  </si>
  <si>
    <t>frijol_voluble</t>
  </si>
  <si>
    <t>ganaderia_ceba</t>
  </si>
  <si>
    <t>ganaderia_doble_proposito</t>
  </si>
  <si>
    <t>granadilla</t>
  </si>
  <si>
    <t>tomate_arbol</t>
  </si>
  <si>
    <t>uchuva</t>
  </si>
  <si>
    <t>cana_panelera</t>
  </si>
  <si>
    <t>cacao_sombrio</t>
  </si>
  <si>
    <t>mandarina</t>
  </si>
  <si>
    <t>naranja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</si>
  <si>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</si>
  <si>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</si>
  <si>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</si>
  <si>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</si>
  <si>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Frijol rojo</t>
  </si>
  <si>
    <t>Ganadería dp (carne bovina)</t>
  </si>
  <si>
    <t>Naranja valencia</t>
  </si>
  <si>
    <t xml:space="preserve">Línea productiva </t>
  </si>
  <si>
    <t>Promedio</t>
  </si>
  <si>
    <t>Verificar</t>
  </si>
  <si>
    <t>Naranaja valencia</t>
  </si>
  <si>
    <t>Cacao*</t>
  </si>
  <si>
    <t>Mandarina arrayana</t>
  </si>
  <si>
    <t>Caña penelera</t>
  </si>
  <si>
    <t>Ganadería dp (carne bovina)**</t>
  </si>
  <si>
    <t>Ganadería dp (Leche)</t>
  </si>
  <si>
    <t>Precio a escala municipal</t>
  </si>
  <si>
    <t>Precio a escala departamental</t>
  </si>
  <si>
    <t>Precios a escala nacional</t>
  </si>
  <si>
    <t>Precios gremios Fedecacao*, Fedegan**)</t>
  </si>
  <si>
    <t>Caña penelera (Panela)</t>
  </si>
  <si>
    <t xml:space="preserve">Naranaja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</si>
</sst>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</numFmts>
  <fonts count="2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9"/>
      <color rgb="FF000000"/>
      <name val="Arial"/>
    </font>
    <font>
      <sz val="11"/>
      <color rgb="FF000000"/>
      <name val="Calibri"/>
    </font>
    <font>
      <b/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D0CECE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6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2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9" fillId="4" borderId="1" xfId="0" applyFont="1" applyFill="1" applyBorder="1" applyAlignment="1">
      <alignment horizontal="left"/>
    </xf>
    <xf numFmtId="0" fontId="13" fillId="1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3" fillId="4" borderId="1" xfId="9" applyFont="1" applyFill="1" applyBorder="1" applyAlignment="1">
      <alignment horizontal="center" vertical="center" wrapText="1"/>
    </xf>
    <xf numFmtId="10" fontId="4" fillId="0" borderId="1" xfId="9" applyNumberFormat="1" applyFont="1" applyBorder="1" applyAlignment="1">
      <alignment horizontal="center" vertical="center"/>
    </xf>
    <xf numFmtId="10" fontId="0" fillId="0" borderId="0" xfId="9" applyNumberFormat="1" applyFont="1" applyAlignment="1">
      <alignment horizontal="center"/>
    </xf>
    <xf numFmtId="0" fontId="3" fillId="0" borderId="1" xfId="0" applyFont="1" applyBorder="1" applyAlignment="1">
      <alignment vertical="center"/>
    </xf>
    <xf numFmtId="10" fontId="4" fillId="9" borderId="1" xfId="9" applyNumberFormat="1" applyFont="1" applyFill="1" applyBorder="1" applyAlignment="1">
      <alignment horizontal="center" vertical="center"/>
    </xf>
    <xf numFmtId="10" fontId="4" fillId="5" borderId="1" xfId="9" applyNumberFormat="1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left"/>
    </xf>
    <xf numFmtId="0" fontId="9" fillId="9" borderId="1" xfId="0" applyFont="1" applyFill="1" applyBorder="1" applyAlignment="1">
      <alignment horizontal="left"/>
    </xf>
    <xf numFmtId="0" fontId="9" fillId="5" borderId="1" xfId="0" applyFont="1" applyFill="1" applyBorder="1" applyAlignment="1">
      <alignment horizontal="left"/>
    </xf>
    <xf numFmtId="0" fontId="9" fillId="8" borderId="1" xfId="0" applyFont="1" applyFill="1" applyBorder="1" applyAlignment="1">
      <alignment horizontal="left"/>
    </xf>
    <xf numFmtId="0" fontId="18" fillId="11" borderId="1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4" borderId="9" xfId="0" applyFont="1" applyFill="1" applyBorder="1" applyAlignment="1">
      <alignment horizontal="center" vertical="center" wrapText="1"/>
    </xf>
    <xf numFmtId="165" fontId="3" fillId="0" borderId="9" xfId="1" applyNumberFormat="1" applyFont="1" applyFill="1" applyBorder="1" applyAlignment="1">
      <alignment horizontal="center" vertical="center" wrapText="1"/>
    </xf>
    <xf numFmtId="165" fontId="3" fillId="4" borderId="9" xfId="1" applyNumberFormat="1" applyFont="1" applyFill="1" applyBorder="1" applyAlignment="1">
      <alignment horizontal="center" vertical="center" wrapText="1"/>
    </xf>
    <xf numFmtId="43" fontId="3" fillId="4" borderId="9" xfId="8" applyFont="1" applyFill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43" fontId="3" fillId="9" borderId="9" xfId="8" applyFont="1" applyFill="1" applyBorder="1" applyAlignment="1">
      <alignment horizontal="center" vertical="center"/>
    </xf>
    <xf numFmtId="43" fontId="3" fillId="5" borderId="9" xfId="8" applyFont="1" applyFill="1" applyBorder="1" applyAlignment="1">
      <alignment horizontal="center" vertical="center"/>
    </xf>
    <xf numFmtId="43" fontId="4" fillId="5" borderId="3" xfId="8" applyFont="1" applyFill="1" applyBorder="1" applyAlignment="1">
      <alignment horizontal="center" vertical="center"/>
    </xf>
    <xf numFmtId="43" fontId="4" fillId="4" borderId="3" xfId="8" applyFont="1" applyFill="1" applyBorder="1" applyAlignment="1">
      <alignment horizontal="center" vertical="center"/>
    </xf>
    <xf numFmtId="43" fontId="4" fillId="9" borderId="3" xfId="8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4" borderId="8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SIPSA'!$B$26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SIPSA'!$A$27:$A$38</c:f>
              <c:strCache>
                <c:ptCount val="12"/>
                <c:pt idx="0">
                  <c:v>Naranaja valencia</c:v>
                </c:pt>
                <c:pt idx="1">
                  <c:v>Tomate de árbol</c:v>
                </c:pt>
                <c:pt idx="2">
                  <c:v>Mandarina arrayana</c:v>
                </c:pt>
                <c:pt idx="3">
                  <c:v>Caña penelera (Panela)</c:v>
                </c:pt>
                <c:pt idx="4">
                  <c:v>Uchuva</c:v>
                </c:pt>
                <c:pt idx="5">
                  <c:v>Aguacate Hass</c:v>
                </c:pt>
                <c:pt idx="6">
                  <c:v>Granadilla</c:v>
                </c:pt>
                <c:pt idx="7">
                  <c:v>Frijol</c:v>
                </c:pt>
                <c:pt idx="8">
                  <c:v>Cacao</c:v>
                </c:pt>
                <c:pt idx="9">
                  <c:v>Café</c:v>
                </c:pt>
                <c:pt idx="10">
                  <c:v>Ganadería dp (carne bovina)</c:v>
                </c:pt>
                <c:pt idx="11">
                  <c:v>Ganadería dp (Leche)</c:v>
                </c:pt>
              </c:strCache>
            </c:strRef>
          </c:cat>
          <c:val>
            <c:numRef>
              <c:f>'4.3.3. PRECIOS PROMEDIO SIPSA'!$B$27:$B$38</c:f>
              <c:numCache>
                <c:formatCode>_-"$"\ * #,##0_-;\-"$"\ * #,##0_-;_-"$"\ * "-"??_-;_-@_-</c:formatCode>
                <c:ptCount val="12"/>
                <c:pt idx="0">
                  <c:v>1444</c:v>
                </c:pt>
                <c:pt idx="1">
                  <c:v>2352</c:v>
                </c:pt>
                <c:pt idx="2">
                  <c:v>2623</c:v>
                </c:pt>
                <c:pt idx="3">
                  <c:v>3035</c:v>
                </c:pt>
                <c:pt idx="4">
                  <c:v>3072</c:v>
                </c:pt>
                <c:pt idx="5">
                  <c:v>5144</c:v>
                </c:pt>
                <c:pt idx="6">
                  <c:v>5414</c:v>
                </c:pt>
                <c:pt idx="7">
                  <c:v>7738</c:v>
                </c:pt>
                <c:pt idx="8">
                  <c:v>8649</c:v>
                </c:pt>
                <c:pt idx="9">
                  <c:v>21410</c:v>
                </c:pt>
                <c:pt idx="10">
                  <c:v>6277</c:v>
                </c:pt>
                <c:pt idx="11">
                  <c:v>1422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1C-4600-A64A-2B4EE5385B8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227285199"/>
        <c:axId val="1227285615"/>
      </c:barChart>
      <c:catAx>
        <c:axId val="122728519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layout>
            <c:manualLayout>
              <c:xMode val="edge"/>
              <c:yMode val="edge"/>
              <c:x val="0.42125590551181097"/>
              <c:y val="0.9203470399533392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227285615"/>
        <c:crosses val="autoZero"/>
        <c:auto val="1"/>
        <c:lblAlgn val="ctr"/>
        <c:lblOffset val="100"/>
        <c:noMultiLvlLbl val="0"/>
      </c:catAx>
      <c:valAx>
        <c:axId val="1227285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Precioi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272851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Buenavista</a:t>
            </a:r>
            <a:endParaRPr lang="es-CO" sz="900" b="1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5153105861767284E-2"/>
          <c:y val="0.15051784993391071"/>
          <c:w val="0.87429133858267716"/>
          <c:h val="0.37526338140656884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MAYOR'!$B$20</c:f>
              <c:strCache>
                <c:ptCount val="1"/>
                <c:pt idx="0">
                  <c:v>Aguacate Hass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-7.1444129819211497</c:v>
                </c:pt>
                <c:pt idx="1">
                  <c:v>24.935491437954482</c:v>
                </c:pt>
                <c:pt idx="2">
                  <c:v>0.18775816748029683</c:v>
                </c:pt>
                <c:pt idx="3">
                  <c:v>16.266866566716629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F8-4085-807A-C6B0300FCB7E}"/>
            </c:ext>
          </c:extLst>
        </c:ser>
        <c:ser>
          <c:idx val="1"/>
          <c:order val="1"/>
          <c:tx>
            <c:strRef>
              <c:f>'4.3.4. VARIACION $ PLAZAS MAYOR'!$B$21</c:f>
              <c:strCache>
                <c:ptCount val="1"/>
                <c:pt idx="0">
                  <c:v>Naranaja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-0.18034265103696612</c:v>
                </c:pt>
                <c:pt idx="1">
                  <c:v>19.241192411924118</c:v>
                </c:pt>
                <c:pt idx="2">
                  <c:v>30.681818181818187</c:v>
                </c:pt>
                <c:pt idx="3">
                  <c:v>13.507246376811594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F8-4085-807A-C6B0300FCB7E}"/>
            </c:ext>
          </c:extLst>
        </c:ser>
        <c:ser>
          <c:idx val="2"/>
          <c:order val="2"/>
          <c:tx>
            <c:strRef>
              <c:f>'4.3.4. VARIACION $ PLAZAS MAYOR'!$B$22</c:f>
              <c:strCache>
                <c:ptCount val="1"/>
                <c:pt idx="0">
                  <c:v>Granadilla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-5.0795880149812689</c:v>
                </c:pt>
                <c:pt idx="1">
                  <c:v>19.975339087546232</c:v>
                </c:pt>
                <c:pt idx="2">
                  <c:v>37.985611510791358</c:v>
                </c:pt>
                <c:pt idx="3">
                  <c:v>6.7481007001340743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F8-4085-807A-C6B0300FCB7E}"/>
            </c:ext>
          </c:extLst>
        </c:ser>
        <c:ser>
          <c:idx val="3"/>
          <c:order val="3"/>
          <c:tx>
            <c:strRef>
              <c:f>'4.3.4. VARIACION $ PLAZAS MAYOR'!$B$23</c:f>
              <c:strCache>
                <c:ptCount val="1"/>
                <c:pt idx="0">
                  <c:v>Uchuva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0.42535091450446316</c:v>
                </c:pt>
                <c:pt idx="1">
                  <c:v>41.211351122405773</c:v>
                </c:pt>
                <c:pt idx="2">
                  <c:v>-0.77984403119376111</c:v>
                </c:pt>
                <c:pt idx="3">
                  <c:v>21.03990326481258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CF8-4085-807A-C6B0300FCB7E}"/>
            </c:ext>
          </c:extLst>
        </c:ser>
        <c:ser>
          <c:idx val="4"/>
          <c:order val="4"/>
          <c:tx>
            <c:strRef>
              <c:f>'4.3.4. VARIACION $ PLAZAS MAYOR'!$B$24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CF8-4085-807A-C6B0300FCB7E}"/>
            </c:ext>
          </c:extLst>
        </c:ser>
        <c:ser>
          <c:idx val="5"/>
          <c:order val="5"/>
          <c:tx>
            <c:strRef>
              <c:f>'4.3.4. VARIACION $ PLAZAS MAYOR'!$B$25</c:f>
              <c:strCache>
                <c:ptCount val="1"/>
                <c:pt idx="0">
                  <c:v>Mandarina arrayana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0.73664825046040505</c:v>
                </c:pt>
                <c:pt idx="1">
                  <c:v>10.648994515539314</c:v>
                </c:pt>
                <c:pt idx="2">
                  <c:v>21.189591078066911</c:v>
                </c:pt>
                <c:pt idx="3">
                  <c:v>15.848670756646214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CF8-4085-807A-C6B0300FCB7E}"/>
            </c:ext>
          </c:extLst>
        </c:ser>
        <c:ser>
          <c:idx val="6"/>
          <c:order val="6"/>
          <c:tx>
            <c:strRef>
              <c:f>'4.3.4. VARIACION $ PLAZAS MAYOR'!$B$26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11.577946768060826</c:v>
                </c:pt>
                <c:pt idx="1">
                  <c:v>-0.68154711194411277</c:v>
                </c:pt>
                <c:pt idx="2">
                  <c:v>37.187625092926169</c:v>
                </c:pt>
                <c:pt idx="3">
                  <c:v>34.168403501458926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CF8-4085-807A-C6B0300FCB7E}"/>
            </c:ext>
          </c:extLst>
        </c:ser>
        <c:ser>
          <c:idx val="7"/>
          <c:order val="7"/>
          <c:tx>
            <c:strRef>
              <c:f>'4.3.4. VARIACION $ PLAZAS MAYOR'!$B$27</c:f>
              <c:strCache>
                <c:ptCount val="1"/>
                <c:pt idx="0">
                  <c:v>Caña penelera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37.468608739326982</c:v>
                </c:pt>
                <c:pt idx="1">
                  <c:v>27.219583485568137</c:v>
                </c:pt>
                <c:pt idx="2">
                  <c:v>-2.8719126938540285E-2</c:v>
                </c:pt>
                <c:pt idx="3">
                  <c:v>0.1149095087618548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CF8-4085-807A-C6B0300FCB7E}"/>
            </c:ext>
          </c:extLst>
        </c:ser>
        <c:ser>
          <c:idx val="8"/>
          <c:order val="8"/>
          <c:tx>
            <c:strRef>
              <c:f>'4.3.4. VARIACION $ PLAZAS MAYOR'!$B$28</c:f>
              <c:strCache>
                <c:ptCount val="1"/>
                <c:pt idx="0">
                  <c:v>Frijol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9.1320754716981156</c:v>
                </c:pt>
                <c:pt idx="1">
                  <c:v>0.57053941908714023</c:v>
                </c:pt>
                <c:pt idx="2">
                  <c:v>94.155062747120496</c:v>
                </c:pt>
                <c:pt idx="3">
                  <c:v>-7.0745528599256176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CF8-4085-807A-C6B0300FCB7E}"/>
            </c:ext>
          </c:extLst>
        </c:ser>
        <c:ser>
          <c:idx val="9"/>
          <c:order val="9"/>
          <c:tx>
            <c:strRef>
              <c:f>'4.3.4. VARIACION $ PLAZAS MAYOR'!$B$29</c:f>
              <c:strCache>
                <c:ptCount val="1"/>
                <c:pt idx="0">
                  <c:v>Tomate árbol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-0.53276505061268153</c:v>
                </c:pt>
                <c:pt idx="1">
                  <c:v>21.531869309051956</c:v>
                </c:pt>
                <c:pt idx="2">
                  <c:v>23.358307624504192</c:v>
                </c:pt>
                <c:pt idx="3">
                  <c:v>5.3947838513754789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CF8-4085-807A-C6B0300FCB7E}"/>
            </c:ext>
          </c:extLst>
        </c:ser>
        <c:ser>
          <c:idx val="10"/>
          <c:order val="10"/>
          <c:tx>
            <c:strRef>
              <c:f>'4.3.4. VARIACION $ PLAZAS MAYOR'!$B$30</c:f>
              <c:strCache>
                <c:ptCount val="1"/>
                <c:pt idx="0">
                  <c:v>Ganadería dp (carne bovina)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CF8-4085-807A-C6B0300FCB7E}"/>
            </c:ext>
          </c:extLst>
        </c:ser>
        <c:ser>
          <c:idx val="11"/>
          <c:order val="11"/>
          <c:tx>
            <c:strRef>
              <c:f>'4.3.4. VARIACION $ PLAZAS MAYOR'!$B$31</c:f>
              <c:strCache>
                <c:ptCount val="1"/>
                <c:pt idx="0">
                  <c:v>Ganadería dp (Leche)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MAYOR'!$C$19:$F$19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7.3099415204678451</c:v>
                </c:pt>
                <c:pt idx="1">
                  <c:v>5.7220708446866553</c:v>
                </c:pt>
                <c:pt idx="2">
                  <c:v>50.601374570446723</c:v>
                </c:pt>
                <c:pt idx="3">
                  <c:v>17.741015402167704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CF8-4085-807A-C6B0300FC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2508528"/>
        <c:axId val="312508944"/>
      </c:lineChart>
      <c:catAx>
        <c:axId val="312508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12508944"/>
        <c:crosses val="autoZero"/>
        <c:auto val="1"/>
        <c:lblAlgn val="ctr"/>
        <c:lblOffset val="100"/>
        <c:noMultiLvlLbl val="0"/>
      </c:catAx>
      <c:valAx>
        <c:axId val="312508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312508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0400699912510931E-2"/>
          <c:y val="0.53612423447069113"/>
          <c:w val="0.95586526684164475"/>
          <c:h val="0.436097987751531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902970</xdr:colOff>
      <xdr:row>20</xdr:row>
      <xdr:rowOff>144780</xdr:rowOff>
    </xdr:from>
    <xdr:to>
      <xdr:col>9</xdr:col>
      <xdr:colOff>777240</xdr:colOff>
      <xdr:row>45</xdr:row>
      <xdr:rowOff>83820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71E2606-35ED-4CC0-9EF6-686F07448F9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524933</xdr:colOff>
      <xdr:row>1</xdr:row>
      <xdr:rowOff>139699</xdr:rowOff>
    </xdr:from>
    <xdr:to>
      <xdr:col>14</xdr:col>
      <xdr:colOff>736599</xdr:colOff>
      <xdr:row>21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F65792C-0334-4592-905D-F8A0C4A29C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0"/>
  <sheetViews>
    <sheetView topLeftCell="B1" workbookViewId="0">
      <selection activeCell="D5" sqref="D5:D10"/>
    </sheetView>
  </sheetViews>
  <sheetFormatPr defaultColWidth="11.42578125" defaultRowHeight="13.9"/>
  <cols>
    <col min="2" max="2" width="30.140625" customWidth="1"/>
    <col min="3" max="3" width="16.42578125" customWidth="1"/>
    <col min="4" max="4" width="11" customWidth="1"/>
    <col min="5" max="5" width="31.5703125" customWidth="1"/>
  </cols>
  <sheetData>
    <row r="3" spans="2:5">
      <c r="B3" s="54" t="s">
        <v>0</v>
      </c>
      <c r="C3" s="54"/>
      <c r="D3" s="54"/>
      <c r="E3" s="54"/>
    </row>
    <row r="4" spans="2:5" ht="39.6">
      <c r="B4" s="24" t="s">
        <v>1</v>
      </c>
      <c r="C4" s="24" t="s">
        <v>2</v>
      </c>
      <c r="D4" s="24" t="s">
        <v>3</v>
      </c>
      <c r="E4" s="24" t="s">
        <v>4</v>
      </c>
    </row>
    <row r="5" spans="2:5">
      <c r="B5" s="25" t="s">
        <v>5</v>
      </c>
      <c r="C5" s="25" t="s">
        <v>6</v>
      </c>
      <c r="D5" s="25">
        <v>33</v>
      </c>
      <c r="E5" s="1" t="s">
        <v>7</v>
      </c>
    </row>
    <row r="6" spans="2:5" ht="22.9">
      <c r="B6" s="11" t="s">
        <v>8</v>
      </c>
      <c r="C6" s="11" t="s">
        <v>9</v>
      </c>
      <c r="D6" s="11">
        <v>116</v>
      </c>
      <c r="E6" s="10" t="s">
        <v>7</v>
      </c>
    </row>
    <row r="7" spans="2:5" ht="22.9">
      <c r="B7" s="11" t="s">
        <v>10</v>
      </c>
      <c r="C7" s="10" t="s">
        <v>11</v>
      </c>
      <c r="D7" s="11">
        <v>75</v>
      </c>
      <c r="E7" s="10" t="s">
        <v>7</v>
      </c>
    </row>
    <row r="8" spans="2:5" ht="34.15">
      <c r="B8" s="11" t="s">
        <v>12</v>
      </c>
      <c r="C8" s="11" t="s">
        <v>13</v>
      </c>
      <c r="D8" s="11">
        <v>25</v>
      </c>
      <c r="E8" s="10" t="s">
        <v>7</v>
      </c>
    </row>
    <row r="9" spans="2:5" ht="22.9">
      <c r="B9" s="13" t="s">
        <v>14</v>
      </c>
      <c r="C9" s="10" t="s">
        <v>15</v>
      </c>
      <c r="D9" s="11">
        <v>26</v>
      </c>
      <c r="E9" s="10" t="s">
        <v>7</v>
      </c>
    </row>
    <row r="10" spans="2:5" ht="34.15">
      <c r="B10" s="13" t="s">
        <v>16</v>
      </c>
      <c r="C10" s="11" t="s">
        <v>6</v>
      </c>
      <c r="D10" s="11">
        <v>62</v>
      </c>
      <c r="E10" s="10" t="s">
        <v>7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2"/>
  <sheetViews>
    <sheetView topLeftCell="B1" workbookViewId="0">
      <selection activeCell="B11" sqref="B11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56" t="s">
        <v>17</v>
      </c>
      <c r="B3" s="56"/>
      <c r="C3" s="56"/>
      <c r="D3" s="56"/>
      <c r="E3" s="56"/>
      <c r="F3" s="56"/>
      <c r="G3" s="56"/>
    </row>
    <row r="4" spans="1:7" ht="38.450000000000003" customHeight="1">
      <c r="A4" s="57" t="s">
        <v>1</v>
      </c>
      <c r="B4" s="57" t="s">
        <v>18</v>
      </c>
      <c r="C4" s="57" t="s">
        <v>19</v>
      </c>
      <c r="D4" s="24" t="s">
        <v>20</v>
      </c>
      <c r="E4" s="57" t="s">
        <v>21</v>
      </c>
      <c r="F4" s="57" t="s">
        <v>22</v>
      </c>
      <c r="G4" s="24" t="s">
        <v>23</v>
      </c>
    </row>
    <row r="5" spans="1:7">
      <c r="A5" s="57"/>
      <c r="B5" s="57"/>
      <c r="C5" s="57"/>
      <c r="D5" s="24" t="s">
        <v>24</v>
      </c>
      <c r="E5" s="57"/>
      <c r="F5" s="57"/>
      <c r="G5" s="24" t="s">
        <v>24</v>
      </c>
    </row>
    <row r="6" spans="1:7" ht="34.15">
      <c r="A6" s="1" t="s">
        <v>5</v>
      </c>
      <c r="B6" s="1" t="s">
        <v>25</v>
      </c>
      <c r="C6" s="13" t="s">
        <v>26</v>
      </c>
      <c r="D6" s="13" t="s">
        <v>27</v>
      </c>
      <c r="E6" s="13" t="s">
        <v>28</v>
      </c>
      <c r="F6" s="13" t="s">
        <v>29</v>
      </c>
      <c r="G6" s="13" t="s">
        <v>30</v>
      </c>
    </row>
    <row r="7" spans="1:7" ht="22.9">
      <c r="A7" s="11" t="s">
        <v>8</v>
      </c>
      <c r="B7" s="11" t="s">
        <v>9</v>
      </c>
      <c r="C7" s="13" t="s">
        <v>31</v>
      </c>
      <c r="D7" s="13" t="s">
        <v>32</v>
      </c>
      <c r="E7" s="13" t="s">
        <v>28</v>
      </c>
      <c r="F7" s="13" t="s">
        <v>29</v>
      </c>
      <c r="G7" s="13" t="s">
        <v>30</v>
      </c>
    </row>
    <row r="8" spans="1:7" ht="22.9">
      <c r="A8" s="11" t="s">
        <v>10</v>
      </c>
      <c r="B8" s="10" t="s">
        <v>11</v>
      </c>
      <c r="C8" s="13" t="s">
        <v>33</v>
      </c>
      <c r="D8" s="13" t="s">
        <v>32</v>
      </c>
      <c r="E8" s="13" t="s">
        <v>28</v>
      </c>
      <c r="F8" s="13" t="s">
        <v>29</v>
      </c>
      <c r="G8" s="13" t="s">
        <v>34</v>
      </c>
    </row>
    <row r="9" spans="1:7" ht="34.15">
      <c r="A9" s="11" t="s">
        <v>12</v>
      </c>
      <c r="B9" s="13" t="s">
        <v>13</v>
      </c>
      <c r="C9" s="13" t="s">
        <v>35</v>
      </c>
      <c r="D9" s="13" t="s">
        <v>36</v>
      </c>
      <c r="E9" s="13" t="s">
        <v>28</v>
      </c>
      <c r="F9" s="13" t="s">
        <v>29</v>
      </c>
      <c r="G9" s="13" t="s">
        <v>30</v>
      </c>
    </row>
    <row r="10" spans="1:7" ht="57">
      <c r="A10" s="13" t="s">
        <v>14</v>
      </c>
      <c r="B10" s="13" t="s">
        <v>15</v>
      </c>
      <c r="C10" s="13" t="s">
        <v>37</v>
      </c>
      <c r="D10" s="13" t="s">
        <v>38</v>
      </c>
      <c r="E10" s="13" t="s">
        <v>28</v>
      </c>
      <c r="F10" s="13" t="s">
        <v>29</v>
      </c>
      <c r="G10" s="13" t="s">
        <v>39</v>
      </c>
    </row>
    <row r="11" spans="1:7" ht="34.15">
      <c r="A11" s="13" t="s">
        <v>16</v>
      </c>
      <c r="B11" s="13" t="s">
        <v>6</v>
      </c>
      <c r="C11" s="13" t="s">
        <v>40</v>
      </c>
      <c r="D11" s="13" t="s">
        <v>41</v>
      </c>
      <c r="E11" s="13" t="s">
        <v>28</v>
      </c>
      <c r="F11" s="13" t="s">
        <v>29</v>
      </c>
      <c r="G11" s="13" t="s">
        <v>42</v>
      </c>
    </row>
    <row r="12" spans="1:7">
      <c r="A12" s="55" t="s">
        <v>43</v>
      </c>
      <c r="B12" s="55"/>
      <c r="C12" s="55"/>
      <c r="D12" s="55"/>
      <c r="E12" s="55"/>
      <c r="F12" s="55"/>
      <c r="G12" s="55"/>
    </row>
  </sheetData>
  <mergeCells count="7">
    <mergeCell ref="A12:G12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0"/>
  <sheetViews>
    <sheetView workbookViewId="0">
      <selection activeCell="D12" sqref="D12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4" spans="2:6">
      <c r="B4" s="56" t="s">
        <v>44</v>
      </c>
      <c r="C4" s="56"/>
      <c r="D4" s="56"/>
      <c r="E4" s="56"/>
      <c r="F4" s="56"/>
    </row>
    <row r="5" spans="2:6" ht="26.45">
      <c r="B5" s="24" t="s">
        <v>45</v>
      </c>
      <c r="C5" s="24" t="s">
        <v>46</v>
      </c>
      <c r="D5" s="24" t="s">
        <v>47</v>
      </c>
      <c r="E5" s="24" t="s">
        <v>48</v>
      </c>
      <c r="F5" s="24" t="s">
        <v>49</v>
      </c>
    </row>
    <row r="6" spans="2:6" ht="14.45" customHeight="1">
      <c r="B6" s="28" t="s">
        <v>50</v>
      </c>
      <c r="C6" s="28" t="s">
        <v>51</v>
      </c>
      <c r="D6" s="28" t="s">
        <v>6</v>
      </c>
      <c r="E6" s="28" t="s">
        <v>52</v>
      </c>
      <c r="F6" s="28" t="s">
        <v>53</v>
      </c>
    </row>
    <row r="7" spans="2:6" ht="26.45">
      <c r="B7" s="28" t="s">
        <v>54</v>
      </c>
      <c r="C7" s="28" t="s">
        <v>51</v>
      </c>
      <c r="D7" s="28" t="s">
        <v>55</v>
      </c>
      <c r="E7" s="28" t="s">
        <v>52</v>
      </c>
      <c r="F7" s="28" t="s">
        <v>53</v>
      </c>
    </row>
    <row r="8" spans="2:6" ht="87" customHeight="1">
      <c r="B8" s="28" t="s">
        <v>56</v>
      </c>
      <c r="C8" s="28" t="s">
        <v>57</v>
      </c>
      <c r="D8" s="28" t="s">
        <v>58</v>
      </c>
      <c r="E8" s="28" t="s">
        <v>52</v>
      </c>
      <c r="F8" s="28" t="s">
        <v>53</v>
      </c>
    </row>
    <row r="9" spans="2:6" ht="42" customHeight="1">
      <c r="B9" s="28" t="s">
        <v>59</v>
      </c>
      <c r="C9" s="28" t="s">
        <v>60</v>
      </c>
      <c r="D9" s="28" t="s">
        <v>61</v>
      </c>
      <c r="E9" s="28" t="s">
        <v>52</v>
      </c>
      <c r="F9" s="28" t="s">
        <v>53</v>
      </c>
    </row>
    <row r="10" spans="2:6">
      <c r="B10" s="55" t="s">
        <v>43</v>
      </c>
      <c r="C10" s="55"/>
      <c r="D10" s="55"/>
      <c r="E10" s="55"/>
      <c r="F10" s="55"/>
    </row>
  </sheetData>
  <mergeCells count="2">
    <mergeCell ref="B10:F10"/>
    <mergeCell ref="B4:F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8"/>
  <sheetViews>
    <sheetView topLeftCell="B1" zoomScale="77" zoomScaleNormal="77" workbookViewId="0">
      <selection activeCell="B5" sqref="B5:G17"/>
    </sheetView>
  </sheetViews>
  <sheetFormatPr defaultColWidth="11.42578125" defaultRowHeight="13.9"/>
  <cols>
    <col min="2" max="2" width="33" customWidth="1"/>
    <col min="3" max="3" width="14.5703125" customWidth="1"/>
    <col min="4" max="4" width="18" customWidth="1"/>
    <col min="5" max="5" width="11.140625" customWidth="1"/>
    <col min="7" max="7" width="26.85546875" customWidth="1"/>
  </cols>
  <sheetData>
    <row r="4" spans="2:7">
      <c r="B4" s="58" t="s">
        <v>62</v>
      </c>
      <c r="C4" s="58"/>
      <c r="D4" s="58"/>
      <c r="E4" s="58"/>
      <c r="F4" s="58"/>
      <c r="G4" s="58"/>
    </row>
    <row r="5" spans="2:7" ht="39.6">
      <c r="B5" s="24" t="s">
        <v>63</v>
      </c>
      <c r="C5" s="24" t="s">
        <v>64</v>
      </c>
      <c r="D5" s="24" t="s">
        <v>65</v>
      </c>
      <c r="E5" s="24" t="s">
        <v>66</v>
      </c>
      <c r="F5" s="24" t="s">
        <v>67</v>
      </c>
      <c r="G5" s="24" t="s">
        <v>68</v>
      </c>
    </row>
    <row r="6" spans="2:7">
      <c r="B6" s="25" t="s">
        <v>50</v>
      </c>
      <c r="C6" s="25" t="s">
        <v>6</v>
      </c>
      <c r="D6" s="25" t="s">
        <v>40</v>
      </c>
      <c r="E6" s="25" t="s">
        <v>69</v>
      </c>
      <c r="F6" s="25" t="s">
        <v>29</v>
      </c>
      <c r="G6" s="25" t="s">
        <v>70</v>
      </c>
    </row>
    <row r="7" spans="2:7" ht="26.45" customHeight="1">
      <c r="B7" s="59" t="s">
        <v>54</v>
      </c>
      <c r="C7" s="29" t="s">
        <v>25</v>
      </c>
      <c r="D7" s="29" t="s">
        <v>26</v>
      </c>
      <c r="E7" s="29" t="s">
        <v>69</v>
      </c>
      <c r="F7" s="25" t="s">
        <v>29</v>
      </c>
      <c r="G7" s="29" t="s">
        <v>70</v>
      </c>
    </row>
    <row r="8" spans="2:7">
      <c r="B8" s="60"/>
      <c r="C8" s="29" t="s">
        <v>11</v>
      </c>
      <c r="D8" s="29" t="s">
        <v>26</v>
      </c>
      <c r="E8" s="29" t="s">
        <v>71</v>
      </c>
      <c r="F8" s="25" t="s">
        <v>29</v>
      </c>
      <c r="G8" s="29" t="s">
        <v>70</v>
      </c>
    </row>
    <row r="9" spans="2:7">
      <c r="B9" s="59" t="s">
        <v>56</v>
      </c>
      <c r="C9" s="29" t="s">
        <v>72</v>
      </c>
      <c r="D9" s="29" t="s">
        <v>73</v>
      </c>
      <c r="E9" s="29" t="s">
        <v>69</v>
      </c>
      <c r="F9" s="25" t="s">
        <v>29</v>
      </c>
      <c r="G9" s="29" t="s">
        <v>70</v>
      </c>
    </row>
    <row r="10" spans="2:7">
      <c r="B10" s="61"/>
      <c r="C10" s="29" t="s">
        <v>74</v>
      </c>
      <c r="D10" s="29" t="s">
        <v>31</v>
      </c>
      <c r="E10" s="29" t="s">
        <v>69</v>
      </c>
      <c r="F10" s="25" t="s">
        <v>29</v>
      </c>
      <c r="G10" s="29" t="s">
        <v>70</v>
      </c>
    </row>
    <row r="11" spans="2:7">
      <c r="B11" s="61"/>
      <c r="C11" s="29" t="s">
        <v>75</v>
      </c>
      <c r="D11" s="29" t="s">
        <v>26</v>
      </c>
      <c r="E11" s="29" t="s">
        <v>69</v>
      </c>
      <c r="F11" s="25" t="s">
        <v>29</v>
      </c>
      <c r="G11" s="29" t="s">
        <v>70</v>
      </c>
    </row>
    <row r="12" spans="2:7">
      <c r="B12" s="61"/>
      <c r="C12" s="29" t="s">
        <v>76</v>
      </c>
      <c r="D12" s="29" t="s">
        <v>26</v>
      </c>
      <c r="E12" s="29" t="s">
        <v>69</v>
      </c>
      <c r="F12" s="25" t="s">
        <v>29</v>
      </c>
      <c r="G12" s="29" t="s">
        <v>70</v>
      </c>
    </row>
    <row r="13" spans="2:7">
      <c r="B13" s="61"/>
      <c r="C13" s="29" t="s">
        <v>77</v>
      </c>
      <c r="D13" s="29" t="s">
        <v>26</v>
      </c>
      <c r="E13" s="29" t="s">
        <v>69</v>
      </c>
      <c r="F13" s="25" t="s">
        <v>29</v>
      </c>
      <c r="G13" s="29" t="s">
        <v>78</v>
      </c>
    </row>
    <row r="14" spans="2:7">
      <c r="B14" s="60"/>
      <c r="C14" s="29" t="s">
        <v>9</v>
      </c>
      <c r="D14" s="29" t="s">
        <v>26</v>
      </c>
      <c r="E14" s="29" t="s">
        <v>69</v>
      </c>
      <c r="F14" s="25" t="s">
        <v>29</v>
      </c>
      <c r="G14" s="29" t="s">
        <v>70</v>
      </c>
    </row>
    <row r="15" spans="2:7" ht="26.45" customHeight="1">
      <c r="B15" s="59" t="s">
        <v>59</v>
      </c>
      <c r="C15" s="29" t="s">
        <v>15</v>
      </c>
      <c r="D15" s="29" t="s">
        <v>26</v>
      </c>
      <c r="E15" s="29" t="s">
        <v>69</v>
      </c>
      <c r="F15" s="25" t="s">
        <v>29</v>
      </c>
      <c r="G15" s="29" t="s">
        <v>70</v>
      </c>
    </row>
    <row r="16" spans="2:7">
      <c r="B16" s="61"/>
      <c r="C16" s="29" t="s">
        <v>79</v>
      </c>
      <c r="D16" s="29" t="s">
        <v>26</v>
      </c>
      <c r="E16" s="29" t="s">
        <v>69</v>
      </c>
      <c r="F16" s="25" t="s">
        <v>29</v>
      </c>
      <c r="G16" s="29" t="s">
        <v>70</v>
      </c>
    </row>
    <row r="17" spans="2:7">
      <c r="B17" s="60"/>
      <c r="C17" s="29" t="s">
        <v>80</v>
      </c>
      <c r="D17" s="29" t="s">
        <v>81</v>
      </c>
      <c r="E17" s="29" t="s">
        <v>82</v>
      </c>
      <c r="F17" s="25" t="s">
        <v>29</v>
      </c>
      <c r="G17" s="29" t="s">
        <v>78</v>
      </c>
    </row>
    <row r="18" spans="2:7">
      <c r="B18" s="58" t="s">
        <v>43</v>
      </c>
      <c r="C18" s="58"/>
      <c r="D18" s="58"/>
      <c r="E18" s="58"/>
      <c r="F18" s="58"/>
      <c r="G18" s="58"/>
    </row>
  </sheetData>
  <mergeCells count="5">
    <mergeCell ref="B4:G4"/>
    <mergeCell ref="B18:G18"/>
    <mergeCell ref="B7:B8"/>
    <mergeCell ref="B9:B14"/>
    <mergeCell ref="B15:B17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2:J34"/>
  <sheetViews>
    <sheetView topLeftCell="D8" zoomScaleNormal="100" workbookViewId="0">
      <selection activeCell="J10" sqref="J10"/>
    </sheetView>
  </sheetViews>
  <sheetFormatPr defaultColWidth="11.42578125" defaultRowHeight="13.9"/>
  <cols>
    <col min="1" max="1" width="8.85546875" customWidth="1"/>
    <col min="2" max="2" width="19.7109375" customWidth="1"/>
    <col min="3" max="3" width="15.42578125" customWidth="1"/>
    <col min="4" max="4" width="17.42578125" customWidth="1"/>
    <col min="5" max="5" width="10" customWidth="1"/>
    <col min="6" max="6" width="18.140625" customWidth="1"/>
    <col min="7" max="7" width="12.285156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10">
      <c r="A2" s="58" t="s">
        <v>83</v>
      </c>
      <c r="B2" s="58"/>
      <c r="C2" s="58"/>
      <c r="D2" s="58"/>
      <c r="E2" s="58"/>
      <c r="F2" s="58"/>
      <c r="G2" s="58"/>
      <c r="H2" s="58"/>
    </row>
    <row r="3" spans="1:10" ht="33.6" customHeight="1">
      <c r="A3" s="62" t="s">
        <v>84</v>
      </c>
      <c r="B3" s="62" t="s">
        <v>85</v>
      </c>
      <c r="C3" s="62" t="s">
        <v>86</v>
      </c>
      <c r="D3" s="62" t="s">
        <v>87</v>
      </c>
      <c r="E3" s="62"/>
      <c r="F3" s="62" t="s">
        <v>23</v>
      </c>
      <c r="G3" s="26" t="s">
        <v>88</v>
      </c>
      <c r="H3" s="26" t="s">
        <v>89</v>
      </c>
      <c r="I3" s="26" t="s">
        <v>90</v>
      </c>
    </row>
    <row r="4" spans="1:10">
      <c r="A4" s="62"/>
      <c r="B4" s="62"/>
      <c r="C4" s="62"/>
      <c r="D4" s="26" t="s">
        <v>91</v>
      </c>
      <c r="E4" s="26" t="s">
        <v>92</v>
      </c>
      <c r="F4" s="62"/>
      <c r="G4" s="26" t="s">
        <v>93</v>
      </c>
      <c r="H4" s="26" t="s">
        <v>93</v>
      </c>
      <c r="I4" s="27" t="s">
        <v>94</v>
      </c>
    </row>
    <row r="5" spans="1:10" ht="22.9">
      <c r="A5" s="63" t="s">
        <v>95</v>
      </c>
      <c r="B5" s="33" t="s">
        <v>96</v>
      </c>
      <c r="C5" s="13" t="s">
        <v>26</v>
      </c>
      <c r="D5" s="13" t="s">
        <v>97</v>
      </c>
      <c r="E5" s="30">
        <v>0.5</v>
      </c>
      <c r="F5" s="13" t="s">
        <v>98</v>
      </c>
      <c r="G5" s="21">
        <v>220</v>
      </c>
      <c r="H5" s="21">
        <v>800</v>
      </c>
      <c r="I5" s="34">
        <f>G5/H5</f>
        <v>0.27500000000000002</v>
      </c>
      <c r="J5" s="32"/>
    </row>
    <row r="6" spans="1:10" ht="22.9">
      <c r="A6" s="63"/>
      <c r="B6" s="33" t="s">
        <v>99</v>
      </c>
      <c r="C6" s="13" t="s">
        <v>26</v>
      </c>
      <c r="D6" s="13" t="s">
        <v>100</v>
      </c>
      <c r="E6" s="30" t="s">
        <v>101</v>
      </c>
      <c r="F6" s="13" t="s">
        <v>102</v>
      </c>
      <c r="G6" s="21">
        <v>150</v>
      </c>
      <c r="H6" s="21">
        <v>8000</v>
      </c>
      <c r="I6" s="31">
        <f>G6/H6</f>
        <v>1.8749999999999999E-2</v>
      </c>
      <c r="J6" s="32"/>
    </row>
    <row r="7" spans="1:10">
      <c r="A7" s="63"/>
      <c r="B7" s="33" t="s">
        <v>103</v>
      </c>
      <c r="C7" s="13" t="s">
        <v>26</v>
      </c>
      <c r="D7" s="13" t="s">
        <v>104</v>
      </c>
      <c r="E7" s="30">
        <v>1</v>
      </c>
      <c r="F7" s="13" t="s">
        <v>102</v>
      </c>
      <c r="G7" s="21">
        <v>80</v>
      </c>
      <c r="H7" s="21">
        <v>5700</v>
      </c>
      <c r="I7" s="35">
        <f>G7/H7</f>
        <v>1.4035087719298246E-2</v>
      </c>
      <c r="J7" s="32"/>
    </row>
    <row r="8" spans="1:10" ht="22.9">
      <c r="A8" s="63"/>
      <c r="B8" s="33" t="s">
        <v>105</v>
      </c>
      <c r="C8" s="13" t="s">
        <v>40</v>
      </c>
      <c r="D8" s="13" t="s">
        <v>104</v>
      </c>
      <c r="E8" s="30">
        <v>1</v>
      </c>
      <c r="F8" s="13" t="s">
        <v>106</v>
      </c>
      <c r="G8" s="21">
        <v>267</v>
      </c>
      <c r="H8" s="21">
        <v>14400</v>
      </c>
      <c r="I8" s="35">
        <f>G8/H8</f>
        <v>1.8541666666666668E-2</v>
      </c>
      <c r="J8" s="32"/>
    </row>
    <row r="9" spans="1:10" ht="22.9">
      <c r="A9" s="63"/>
      <c r="B9" s="33" t="s">
        <v>107</v>
      </c>
      <c r="C9" s="13" t="s">
        <v>40</v>
      </c>
      <c r="D9" s="13" t="s">
        <v>104</v>
      </c>
      <c r="E9" s="30">
        <v>1</v>
      </c>
      <c r="F9" s="13" t="s">
        <v>106</v>
      </c>
      <c r="G9" s="21">
        <v>267</v>
      </c>
      <c r="H9" s="21">
        <v>14400</v>
      </c>
      <c r="I9" s="35">
        <f>G9/H9</f>
        <v>1.8541666666666668E-2</v>
      </c>
      <c r="J9" s="32"/>
    </row>
    <row r="10" spans="1:10" ht="22.9">
      <c r="A10" s="63"/>
      <c r="B10" s="33" t="s">
        <v>108</v>
      </c>
      <c r="C10" s="13" t="s">
        <v>81</v>
      </c>
      <c r="D10" s="13" t="s">
        <v>109</v>
      </c>
      <c r="E10" s="30" t="s">
        <v>101</v>
      </c>
      <c r="F10" s="13" t="s">
        <v>110</v>
      </c>
      <c r="G10" s="21">
        <v>100</v>
      </c>
      <c r="H10" s="21">
        <v>1100</v>
      </c>
      <c r="I10" s="31">
        <f>G10/H10</f>
        <v>9.0909090909090912E-2</v>
      </c>
      <c r="J10" s="32"/>
    </row>
    <row r="11" spans="1:10" ht="45.6">
      <c r="A11" s="63" t="s">
        <v>111</v>
      </c>
      <c r="B11" s="33" t="s">
        <v>74</v>
      </c>
      <c r="C11" s="13" t="s">
        <v>26</v>
      </c>
      <c r="D11" s="13" t="s">
        <v>112</v>
      </c>
      <c r="E11" s="30" t="s">
        <v>113</v>
      </c>
      <c r="F11" s="13" t="s">
        <v>114</v>
      </c>
      <c r="G11" s="21">
        <v>250</v>
      </c>
      <c r="H11" s="21">
        <v>11000</v>
      </c>
      <c r="I11" s="31">
        <f>G11/H11</f>
        <v>2.2727272727272728E-2</v>
      </c>
      <c r="J11" s="32"/>
    </row>
    <row r="12" spans="1:10" ht="34.15">
      <c r="A12" s="63"/>
      <c r="B12" s="33" t="s">
        <v>115</v>
      </c>
      <c r="C12" s="13" t="s">
        <v>26</v>
      </c>
      <c r="D12" s="13" t="s">
        <v>116</v>
      </c>
      <c r="E12" s="30" t="s">
        <v>117</v>
      </c>
      <c r="F12" s="13" t="s">
        <v>118</v>
      </c>
      <c r="G12" s="21">
        <v>213.33333333333334</v>
      </c>
      <c r="H12" s="21">
        <v>9000</v>
      </c>
      <c r="I12" s="31">
        <f>G12/H12</f>
        <v>2.3703703703703706E-2</v>
      </c>
      <c r="J12" s="32"/>
    </row>
    <row r="13" spans="1:10" ht="34.15">
      <c r="A13" s="63"/>
      <c r="B13" s="33" t="s">
        <v>77</v>
      </c>
      <c r="C13" s="13" t="s">
        <v>26</v>
      </c>
      <c r="D13" s="13" t="s">
        <v>116</v>
      </c>
      <c r="E13" s="30" t="s">
        <v>113</v>
      </c>
      <c r="F13" s="13" t="s">
        <v>118</v>
      </c>
      <c r="G13" s="21">
        <v>200</v>
      </c>
      <c r="H13" s="21">
        <v>5200</v>
      </c>
      <c r="I13" s="31">
        <f>G13/H13</f>
        <v>3.8461538461538464E-2</v>
      </c>
      <c r="J13" s="32"/>
    </row>
    <row r="14" spans="1:10" ht="22.9">
      <c r="A14" s="42" t="s">
        <v>119</v>
      </c>
      <c r="B14" s="33" t="s">
        <v>120</v>
      </c>
      <c r="C14" s="13" t="s">
        <v>121</v>
      </c>
      <c r="D14" s="13" t="s">
        <v>122</v>
      </c>
      <c r="E14" s="30" t="s">
        <v>123</v>
      </c>
      <c r="F14" s="13" t="s">
        <v>124</v>
      </c>
      <c r="G14" s="21">
        <v>500</v>
      </c>
      <c r="H14" s="21">
        <v>4000</v>
      </c>
      <c r="I14" s="34">
        <f>G14/H14</f>
        <v>0.125</v>
      </c>
      <c r="J14" s="32"/>
    </row>
    <row r="15" spans="1:10" ht="22.9">
      <c r="A15" s="63" t="s">
        <v>125</v>
      </c>
      <c r="B15" s="33" t="s">
        <v>25</v>
      </c>
      <c r="C15" s="13" t="s">
        <v>26</v>
      </c>
      <c r="D15" s="13" t="s">
        <v>126</v>
      </c>
      <c r="E15" s="30" t="s">
        <v>101</v>
      </c>
      <c r="F15" s="13" t="s">
        <v>102</v>
      </c>
      <c r="G15" s="21">
        <v>250</v>
      </c>
      <c r="H15" s="21">
        <v>30000</v>
      </c>
      <c r="I15" s="35">
        <f>G15/H15</f>
        <v>8.3333333333333332E-3</v>
      </c>
      <c r="J15" s="32"/>
    </row>
    <row r="16" spans="1:10" ht="34.15">
      <c r="A16" s="63"/>
      <c r="B16" s="33" t="s">
        <v>9</v>
      </c>
      <c r="C16" s="13" t="s">
        <v>26</v>
      </c>
      <c r="D16" s="13" t="s">
        <v>127</v>
      </c>
      <c r="E16" s="30" t="s">
        <v>101</v>
      </c>
      <c r="F16" s="13" t="s">
        <v>128</v>
      </c>
      <c r="G16" s="21">
        <v>250</v>
      </c>
      <c r="H16" s="21">
        <v>1200</v>
      </c>
      <c r="I16" s="34">
        <f t="shared" ref="I16:I17" si="0">G16/H16</f>
        <v>0.20833333333333334</v>
      </c>
      <c r="J16" s="32"/>
    </row>
    <row r="17" spans="1:10" ht="34.15">
      <c r="A17" s="63"/>
      <c r="B17" s="33" t="s">
        <v>129</v>
      </c>
      <c r="C17" s="13" t="s">
        <v>26</v>
      </c>
      <c r="D17" s="13" t="s">
        <v>127</v>
      </c>
      <c r="E17" s="30" t="s">
        <v>101</v>
      </c>
      <c r="F17" s="13" t="s">
        <v>128</v>
      </c>
      <c r="G17" s="21">
        <v>250</v>
      </c>
      <c r="H17" s="21">
        <v>4000</v>
      </c>
      <c r="I17" s="31">
        <f t="shared" si="0"/>
        <v>6.25E-2</v>
      </c>
      <c r="J17" s="32"/>
    </row>
    <row r="18" spans="1:10">
      <c r="A18" s="58" t="s">
        <v>43</v>
      </c>
      <c r="B18" s="58"/>
      <c r="C18" s="58"/>
      <c r="D18" s="58"/>
      <c r="E18" s="58"/>
      <c r="F18" s="58"/>
      <c r="G18" s="58"/>
      <c r="H18" s="58"/>
    </row>
    <row r="22" spans="1:10">
      <c r="B22" s="40" t="s">
        <v>130</v>
      </c>
      <c r="C22" s="40" t="s">
        <v>131</v>
      </c>
    </row>
    <row r="23" spans="1:10" ht="14.45" hidden="1">
      <c r="B23" s="41" t="s">
        <v>132</v>
      </c>
      <c r="C23" s="41" t="s">
        <v>95</v>
      </c>
    </row>
    <row r="24" spans="1:10" ht="14.45" hidden="1">
      <c r="B24" s="41" t="s">
        <v>133</v>
      </c>
      <c r="C24" s="41" t="s">
        <v>95</v>
      </c>
    </row>
    <row r="25" spans="1:10" ht="14.45" hidden="1">
      <c r="B25" s="41" t="s">
        <v>134</v>
      </c>
      <c r="C25" s="41" t="s">
        <v>95</v>
      </c>
    </row>
    <row r="26" spans="1:10" ht="14.45" hidden="1">
      <c r="B26" s="41" t="s">
        <v>135</v>
      </c>
      <c r="C26" s="41" t="s">
        <v>95</v>
      </c>
    </row>
    <row r="27" spans="1:10" ht="14.45" hidden="1">
      <c r="B27" s="41" t="s">
        <v>136</v>
      </c>
      <c r="C27" s="41" t="s">
        <v>95</v>
      </c>
    </row>
    <row r="28" spans="1:10" ht="14.45" hidden="1">
      <c r="B28" s="41" t="s">
        <v>137</v>
      </c>
      <c r="C28" s="41" t="s">
        <v>111</v>
      </c>
    </row>
    <row r="29" spans="1:10" ht="14.45" hidden="1">
      <c r="B29" s="41" t="s">
        <v>138</v>
      </c>
      <c r="C29" s="41" t="s">
        <v>111</v>
      </c>
    </row>
    <row r="30" spans="1:10" ht="14.45" hidden="1">
      <c r="B30" s="41" t="s">
        <v>139</v>
      </c>
      <c r="C30" s="41" t="s">
        <v>111</v>
      </c>
    </row>
    <row r="31" spans="1:10" ht="14.45" hidden="1">
      <c r="B31" s="41" t="s">
        <v>140</v>
      </c>
      <c r="C31" s="41" t="s">
        <v>119</v>
      </c>
    </row>
    <row r="32" spans="1:10" ht="14.45">
      <c r="B32" s="41" t="s">
        <v>141</v>
      </c>
      <c r="C32" s="41" t="s">
        <v>125</v>
      </c>
    </row>
    <row r="33" spans="2:3" ht="14.45">
      <c r="B33" s="41" t="s">
        <v>142</v>
      </c>
      <c r="C33" s="41" t="s">
        <v>125</v>
      </c>
    </row>
    <row r="34" spans="2:3" ht="14.45">
      <c r="B34" s="41" t="s">
        <v>143</v>
      </c>
      <c r="C34" s="41" t="s">
        <v>125</v>
      </c>
    </row>
  </sheetData>
  <autoFilter ref="B22:C34" xr:uid="{00000000-0001-0000-0600-000000000000}">
    <filterColumn colId="1">
      <filters>
        <filter val="10QepL-30"/>
      </filters>
    </filterColumn>
  </autoFilter>
  <mergeCells count="10">
    <mergeCell ref="A3:A4"/>
    <mergeCell ref="D3:E3"/>
    <mergeCell ref="F3:F4"/>
    <mergeCell ref="A2:H2"/>
    <mergeCell ref="A18:H18"/>
    <mergeCell ref="B3:B4"/>
    <mergeCell ref="C3:C4"/>
    <mergeCell ref="A5:A10"/>
    <mergeCell ref="A11:A13"/>
    <mergeCell ref="A15:A17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7"/>
  <sheetViews>
    <sheetView topLeftCell="H2" zoomScaleNormal="100" workbookViewId="0">
      <selection activeCell="M12" sqref="M12"/>
    </sheetView>
  </sheetViews>
  <sheetFormatPr defaultColWidth="11.42578125" defaultRowHeight="13.9"/>
  <cols>
    <col min="1" max="1" width="8.85546875" customWidth="1"/>
    <col min="2" max="2" width="14.28515625" customWidth="1"/>
    <col min="3" max="3" width="19.140625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>
      <c r="B2" s="64" t="s">
        <v>144</v>
      </c>
      <c r="C2" s="65"/>
      <c r="D2" s="65"/>
      <c r="E2" s="65"/>
      <c r="F2" s="65"/>
      <c r="G2" s="65"/>
    </row>
    <row r="3" spans="2:13" ht="28.5" customHeight="1">
      <c r="B3" s="57" t="s">
        <v>84</v>
      </c>
      <c r="C3" s="57" t="s">
        <v>85</v>
      </c>
      <c r="D3" s="57" t="s">
        <v>86</v>
      </c>
      <c r="E3" s="24" t="s">
        <v>145</v>
      </c>
      <c r="F3" s="24" t="s">
        <v>146</v>
      </c>
      <c r="G3" s="24" t="s">
        <v>89</v>
      </c>
      <c r="I3" s="57" t="s">
        <v>85</v>
      </c>
      <c r="J3" s="24" t="s">
        <v>145</v>
      </c>
      <c r="K3" s="24" t="s">
        <v>146</v>
      </c>
      <c r="L3" s="24" t="s">
        <v>89</v>
      </c>
      <c r="M3" s="57" t="s">
        <v>147</v>
      </c>
    </row>
    <row r="4" spans="2:13" ht="15.75" customHeight="1">
      <c r="B4" s="57"/>
      <c r="C4" s="57"/>
      <c r="D4" s="57"/>
      <c r="E4" s="24" t="s">
        <v>93</v>
      </c>
      <c r="F4" s="24" t="s">
        <v>93</v>
      </c>
      <c r="G4" s="24" t="s">
        <v>93</v>
      </c>
      <c r="I4" s="57"/>
      <c r="J4" s="24" t="s">
        <v>93</v>
      </c>
      <c r="K4" s="24" t="s">
        <v>93</v>
      </c>
      <c r="L4" s="24" t="s">
        <v>93</v>
      </c>
      <c r="M4" s="57"/>
    </row>
    <row r="5" spans="2:13">
      <c r="B5" s="63" t="s">
        <v>95</v>
      </c>
      <c r="C5" s="43" t="s">
        <v>13</v>
      </c>
      <c r="D5" s="44" t="s">
        <v>26</v>
      </c>
      <c r="E5" s="45">
        <v>500</v>
      </c>
      <c r="F5" s="45">
        <v>620</v>
      </c>
      <c r="G5" s="46">
        <v>800</v>
      </c>
      <c r="I5" s="43" t="s">
        <v>13</v>
      </c>
      <c r="J5" s="45">
        <v>500</v>
      </c>
      <c r="K5" s="45">
        <v>620</v>
      </c>
      <c r="L5" s="46">
        <v>800</v>
      </c>
      <c r="M5" s="50">
        <f>K5/J5*100-100</f>
        <v>24</v>
      </c>
    </row>
    <row r="6" spans="2:13">
      <c r="B6" s="63"/>
      <c r="C6" s="33" t="s">
        <v>11</v>
      </c>
      <c r="D6" s="13" t="s">
        <v>26</v>
      </c>
      <c r="E6" s="2">
        <v>3000</v>
      </c>
      <c r="F6" s="2">
        <v>5000</v>
      </c>
      <c r="G6" s="21">
        <v>8000</v>
      </c>
      <c r="I6" s="33" t="s">
        <v>11</v>
      </c>
      <c r="J6" s="2">
        <v>3000</v>
      </c>
      <c r="K6" s="2">
        <v>5000</v>
      </c>
      <c r="L6" s="21">
        <v>8000</v>
      </c>
      <c r="M6" s="49">
        <f t="shared" ref="M6:M17" si="0">K6/J6*100-100</f>
        <v>66.666666666666686</v>
      </c>
    </row>
    <row r="7" spans="2:13">
      <c r="B7" s="63"/>
      <c r="C7" s="33" t="s">
        <v>148</v>
      </c>
      <c r="D7" s="13" t="s">
        <v>26</v>
      </c>
      <c r="E7" s="4">
        <v>3500</v>
      </c>
      <c r="F7" s="4">
        <v>4800</v>
      </c>
      <c r="G7" s="21">
        <v>5700</v>
      </c>
      <c r="I7" s="33" t="s">
        <v>148</v>
      </c>
      <c r="J7" s="4">
        <v>3500</v>
      </c>
      <c r="K7" s="4">
        <v>4800</v>
      </c>
      <c r="L7" s="21">
        <v>5700</v>
      </c>
      <c r="M7" s="47">
        <f t="shared" si="0"/>
        <v>37.142857142857139</v>
      </c>
    </row>
    <row r="8" spans="2:13">
      <c r="B8" s="63"/>
      <c r="C8" s="33" t="s">
        <v>105</v>
      </c>
      <c r="D8" s="13" t="s">
        <v>40</v>
      </c>
      <c r="E8" s="3">
        <v>10000</v>
      </c>
      <c r="F8" s="3">
        <v>12000</v>
      </c>
      <c r="G8" s="21">
        <v>14400</v>
      </c>
      <c r="I8" s="33" t="s">
        <v>105</v>
      </c>
      <c r="J8" s="3">
        <v>10000</v>
      </c>
      <c r="K8" s="3">
        <v>12000</v>
      </c>
      <c r="L8" s="21">
        <v>14400</v>
      </c>
      <c r="M8" s="50">
        <f t="shared" si="0"/>
        <v>20</v>
      </c>
    </row>
    <row r="9" spans="2:13">
      <c r="B9" s="63"/>
      <c r="C9" s="33" t="s">
        <v>149</v>
      </c>
      <c r="D9" s="13" t="s">
        <v>40</v>
      </c>
      <c r="E9" s="3">
        <v>10000</v>
      </c>
      <c r="F9" s="3">
        <v>12000</v>
      </c>
      <c r="G9" s="21">
        <v>14400</v>
      </c>
      <c r="I9" s="33" t="s">
        <v>149</v>
      </c>
      <c r="J9" s="3">
        <v>10000</v>
      </c>
      <c r="K9" s="3">
        <v>12000</v>
      </c>
      <c r="L9" s="21">
        <v>14400</v>
      </c>
      <c r="M9" s="50">
        <f t="shared" si="0"/>
        <v>20</v>
      </c>
    </row>
    <row r="10" spans="2:13">
      <c r="B10" s="63"/>
      <c r="C10" s="33" t="s">
        <v>108</v>
      </c>
      <c r="D10" s="13" t="s">
        <v>81</v>
      </c>
      <c r="E10" s="3">
        <v>750</v>
      </c>
      <c r="F10" s="3">
        <v>1000</v>
      </c>
      <c r="G10" s="21">
        <v>1100</v>
      </c>
      <c r="I10" s="33" t="s">
        <v>108</v>
      </c>
      <c r="J10" s="3">
        <v>750</v>
      </c>
      <c r="K10" s="3">
        <v>1000</v>
      </c>
      <c r="L10" s="21">
        <v>1100</v>
      </c>
      <c r="M10" s="47">
        <f t="shared" si="0"/>
        <v>33.333333333333314</v>
      </c>
    </row>
    <row r="11" spans="2:13">
      <c r="B11" s="63" t="s">
        <v>111</v>
      </c>
      <c r="C11" s="33" t="s">
        <v>74</v>
      </c>
      <c r="D11" s="13" t="s">
        <v>26</v>
      </c>
      <c r="E11" s="3">
        <v>5000</v>
      </c>
      <c r="F11" s="21">
        <v>6000</v>
      </c>
      <c r="G11" s="21">
        <v>11000</v>
      </c>
      <c r="I11" s="33" t="s">
        <v>74</v>
      </c>
      <c r="J11" s="3">
        <v>5000</v>
      </c>
      <c r="K11" s="21">
        <v>6000</v>
      </c>
      <c r="L11" s="21">
        <v>11000</v>
      </c>
      <c r="M11" s="50">
        <f t="shared" si="0"/>
        <v>20</v>
      </c>
    </row>
    <row r="12" spans="2:13">
      <c r="B12" s="63"/>
      <c r="C12" s="33" t="s">
        <v>76</v>
      </c>
      <c r="D12" s="13" t="s">
        <v>26</v>
      </c>
      <c r="E12" s="3">
        <v>4800</v>
      </c>
      <c r="F12" s="21">
        <v>7000</v>
      </c>
      <c r="G12" s="21">
        <v>9000</v>
      </c>
      <c r="I12" s="33" t="s">
        <v>76</v>
      </c>
      <c r="J12" s="3">
        <v>4800</v>
      </c>
      <c r="K12" s="21">
        <v>7000</v>
      </c>
      <c r="L12" s="21">
        <v>9000</v>
      </c>
      <c r="M12" s="47">
        <f t="shared" si="0"/>
        <v>45.833333333333314</v>
      </c>
    </row>
    <row r="13" spans="2:13">
      <c r="B13" s="63"/>
      <c r="C13" s="33" t="s">
        <v>77</v>
      </c>
      <c r="D13" s="13" t="s">
        <v>26</v>
      </c>
      <c r="E13" s="3">
        <v>2800</v>
      </c>
      <c r="F13" s="21">
        <v>3600</v>
      </c>
      <c r="G13" s="21">
        <v>5200</v>
      </c>
      <c r="I13" s="33" t="s">
        <v>77</v>
      </c>
      <c r="J13" s="3">
        <v>2800</v>
      </c>
      <c r="K13" s="21">
        <v>3600</v>
      </c>
      <c r="L13" s="21">
        <v>5200</v>
      </c>
      <c r="M13" s="47">
        <f t="shared" si="0"/>
        <v>28.571428571428584</v>
      </c>
    </row>
    <row r="14" spans="2:13" ht="14.45" customHeight="1">
      <c r="B14" s="48" t="s">
        <v>119</v>
      </c>
      <c r="C14" s="33" t="s">
        <v>120</v>
      </c>
      <c r="D14" s="13" t="s">
        <v>121</v>
      </c>
      <c r="E14" s="3">
        <v>1600</v>
      </c>
      <c r="F14" s="21">
        <v>2000</v>
      </c>
      <c r="G14" s="21">
        <v>4000</v>
      </c>
      <c r="I14" s="33" t="s">
        <v>120</v>
      </c>
      <c r="J14" s="3">
        <v>1600</v>
      </c>
      <c r="K14" s="21">
        <v>2000</v>
      </c>
      <c r="L14" s="21">
        <v>4000</v>
      </c>
      <c r="M14" s="47">
        <f t="shared" si="0"/>
        <v>25</v>
      </c>
    </row>
    <row r="15" spans="2:13" ht="13.9" customHeight="1">
      <c r="B15" s="63" t="s">
        <v>125</v>
      </c>
      <c r="C15" s="33" t="s">
        <v>25</v>
      </c>
      <c r="D15" s="13" t="s">
        <v>26</v>
      </c>
      <c r="E15" s="3">
        <v>7000</v>
      </c>
      <c r="F15" s="3">
        <v>12000</v>
      </c>
      <c r="G15" s="21">
        <v>30000</v>
      </c>
      <c r="I15" s="33" t="s">
        <v>25</v>
      </c>
      <c r="J15" s="3">
        <v>7000</v>
      </c>
      <c r="K15" s="3">
        <v>12000</v>
      </c>
      <c r="L15" s="21">
        <v>30000</v>
      </c>
      <c r="M15" s="49">
        <f t="shared" si="0"/>
        <v>71.428571428571416</v>
      </c>
    </row>
    <row r="16" spans="2:13" ht="13.9" customHeight="1">
      <c r="B16" s="63"/>
      <c r="C16" s="33" t="s">
        <v>9</v>
      </c>
      <c r="D16" s="13" t="s">
        <v>26</v>
      </c>
      <c r="E16" s="3">
        <v>600</v>
      </c>
      <c r="F16" s="21">
        <v>1000</v>
      </c>
      <c r="G16" s="21">
        <v>1200</v>
      </c>
      <c r="I16" s="33" t="s">
        <v>9</v>
      </c>
      <c r="J16" s="3">
        <v>600</v>
      </c>
      <c r="K16" s="21">
        <v>1000</v>
      </c>
      <c r="L16" s="21">
        <v>1200</v>
      </c>
      <c r="M16" s="49">
        <f t="shared" si="0"/>
        <v>66.666666666666686</v>
      </c>
    </row>
    <row r="17" spans="2:13" ht="13.9" customHeight="1">
      <c r="B17" s="63"/>
      <c r="C17" s="33" t="s">
        <v>150</v>
      </c>
      <c r="D17" s="13" t="s">
        <v>26</v>
      </c>
      <c r="E17" s="3">
        <v>2800</v>
      </c>
      <c r="F17" s="21">
        <v>3000</v>
      </c>
      <c r="G17" s="21">
        <v>4000</v>
      </c>
      <c r="I17" s="33" t="s">
        <v>150</v>
      </c>
      <c r="J17" s="3">
        <v>2800</v>
      </c>
      <c r="K17" s="21">
        <v>3000</v>
      </c>
      <c r="L17" s="21">
        <v>4000</v>
      </c>
      <c r="M17" s="50">
        <f t="shared" si="0"/>
        <v>7.1428571428571388</v>
      </c>
    </row>
  </sheetData>
  <mergeCells count="9">
    <mergeCell ref="B5:B10"/>
    <mergeCell ref="B11:B13"/>
    <mergeCell ref="B15:B17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8"/>
  <sheetViews>
    <sheetView zoomScaleNormal="100" workbookViewId="0">
      <selection activeCell="A39" sqref="A39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4" t="s">
        <v>151</v>
      </c>
      <c r="B2" s="12">
        <v>2019</v>
      </c>
      <c r="C2" s="12">
        <v>2020</v>
      </c>
      <c r="D2" s="12">
        <v>2021</v>
      </c>
      <c r="E2" s="12">
        <v>2022</v>
      </c>
      <c r="F2" s="12">
        <v>2023</v>
      </c>
      <c r="G2" s="12" t="s">
        <v>152</v>
      </c>
      <c r="H2" s="12" t="s">
        <v>153</v>
      </c>
    </row>
    <row r="3" spans="1:9">
      <c r="A3" s="36" t="s">
        <v>96</v>
      </c>
      <c r="B3" s="6">
        <v>4591</v>
      </c>
      <c r="C3" s="6">
        <v>4263</v>
      </c>
      <c r="D3" s="6">
        <v>5326</v>
      </c>
      <c r="E3" s="6">
        <v>5336</v>
      </c>
      <c r="F3" s="6">
        <v>6204</v>
      </c>
      <c r="G3" s="6">
        <v>5144</v>
      </c>
      <c r="H3" s="6">
        <f>(+B3+C3+D3+E3+F3)/5</f>
        <v>5144</v>
      </c>
      <c r="I3" s="22"/>
    </row>
    <row r="4" spans="1:9">
      <c r="A4" s="36" t="s">
        <v>154</v>
      </c>
      <c r="B4" s="6">
        <v>1109</v>
      </c>
      <c r="C4" s="6">
        <v>1107</v>
      </c>
      <c r="D4" s="6">
        <v>1320</v>
      </c>
      <c r="E4" s="6">
        <v>1725</v>
      </c>
      <c r="F4" s="6">
        <v>1958</v>
      </c>
      <c r="G4" s="6">
        <v>1444</v>
      </c>
      <c r="H4" s="6">
        <f t="shared" ref="H4:H14" si="0">(+B4+C4+D4+E4+F4)/5</f>
        <v>1443.8</v>
      </c>
      <c r="I4" s="22"/>
    </row>
    <row r="5" spans="1:9">
      <c r="A5" s="37" t="s">
        <v>74</v>
      </c>
      <c r="B5" s="6">
        <v>4272</v>
      </c>
      <c r="C5" s="6">
        <v>4055</v>
      </c>
      <c r="D5" s="6">
        <v>4865</v>
      </c>
      <c r="E5" s="6">
        <v>6713</v>
      </c>
      <c r="F5" s="6">
        <v>7166</v>
      </c>
      <c r="G5" s="6">
        <v>5414</v>
      </c>
      <c r="H5" s="6">
        <f t="shared" si="0"/>
        <v>5414.2</v>
      </c>
      <c r="I5" s="22"/>
    </row>
    <row r="6" spans="1:9">
      <c r="A6" s="37" t="s">
        <v>77</v>
      </c>
      <c r="B6" s="6">
        <v>2351</v>
      </c>
      <c r="C6" s="6">
        <v>2361</v>
      </c>
      <c r="D6" s="6">
        <v>3334</v>
      </c>
      <c r="E6" s="6">
        <v>3308</v>
      </c>
      <c r="F6" s="6">
        <v>4004</v>
      </c>
      <c r="G6" s="6">
        <v>3072</v>
      </c>
      <c r="H6" s="6">
        <f t="shared" si="0"/>
        <v>3071.6</v>
      </c>
      <c r="I6" s="22"/>
    </row>
    <row r="7" spans="1:9">
      <c r="A7" s="39" t="s">
        <v>155</v>
      </c>
      <c r="B7" s="6">
        <v>6578</v>
      </c>
      <c r="C7" s="6">
        <v>8083</v>
      </c>
      <c r="D7" s="6">
        <v>7795</v>
      </c>
      <c r="E7" s="6">
        <v>8802</v>
      </c>
      <c r="F7" s="6">
        <v>11985</v>
      </c>
      <c r="G7" s="6">
        <v>8649</v>
      </c>
      <c r="H7" s="6">
        <f t="shared" si="0"/>
        <v>8648.6</v>
      </c>
      <c r="I7" s="22"/>
    </row>
    <row r="8" spans="1:9">
      <c r="A8" s="36" t="s">
        <v>156</v>
      </c>
      <c r="B8" s="6">
        <v>2172</v>
      </c>
      <c r="C8" s="6">
        <v>2188</v>
      </c>
      <c r="D8" s="6">
        <v>2421</v>
      </c>
      <c r="E8" s="6">
        <v>2934</v>
      </c>
      <c r="F8" s="6">
        <v>3399</v>
      </c>
      <c r="G8" s="6">
        <v>2623</v>
      </c>
      <c r="H8" s="6">
        <f t="shared" si="0"/>
        <v>2622.8</v>
      </c>
      <c r="I8" s="22"/>
    </row>
    <row r="9" spans="1:9">
      <c r="A9" s="38" t="s">
        <v>11</v>
      </c>
      <c r="B9" s="6">
        <v>15780</v>
      </c>
      <c r="C9" s="6">
        <v>17607</v>
      </c>
      <c r="D9" s="6">
        <v>17487</v>
      </c>
      <c r="E9" s="6">
        <v>23990</v>
      </c>
      <c r="F9" s="6">
        <v>32187</v>
      </c>
      <c r="G9" s="6">
        <v>21410</v>
      </c>
      <c r="H9" s="6">
        <f t="shared" si="0"/>
        <v>21410.2</v>
      </c>
      <c r="I9" s="22"/>
    </row>
    <row r="10" spans="1:9">
      <c r="A10" s="36" t="s">
        <v>157</v>
      </c>
      <c r="B10" s="6">
        <v>1991</v>
      </c>
      <c r="C10" s="6">
        <v>2737</v>
      </c>
      <c r="D10" s="6">
        <v>3482</v>
      </c>
      <c r="E10" s="6">
        <v>3481</v>
      </c>
      <c r="F10" s="6">
        <v>3485</v>
      </c>
      <c r="G10" s="6">
        <v>3035</v>
      </c>
      <c r="H10" s="6">
        <f t="shared" si="0"/>
        <v>3035.2</v>
      </c>
      <c r="I10" s="22"/>
    </row>
    <row r="11" spans="1:9" ht="16.149999999999999" customHeight="1">
      <c r="A11" s="36" t="s">
        <v>79</v>
      </c>
      <c r="B11" s="6">
        <v>5300</v>
      </c>
      <c r="C11" s="6">
        <v>5784</v>
      </c>
      <c r="D11" s="6">
        <v>5817</v>
      </c>
      <c r="E11" s="6">
        <v>11294</v>
      </c>
      <c r="F11" s="6">
        <v>10495</v>
      </c>
      <c r="G11" s="6">
        <v>7738</v>
      </c>
      <c r="H11" s="6">
        <f t="shared" si="0"/>
        <v>7738</v>
      </c>
    </row>
    <row r="12" spans="1:9" ht="16.149999999999999" customHeight="1">
      <c r="A12" s="37" t="s">
        <v>76</v>
      </c>
      <c r="B12" s="6">
        <v>1877</v>
      </c>
      <c r="C12" s="6">
        <v>1867</v>
      </c>
      <c r="D12" s="6">
        <v>2269</v>
      </c>
      <c r="E12" s="6">
        <v>2799</v>
      </c>
      <c r="F12" s="6">
        <v>2950</v>
      </c>
      <c r="G12" s="6">
        <v>2352</v>
      </c>
      <c r="H12" s="6">
        <f t="shared" si="0"/>
        <v>2352.4</v>
      </c>
    </row>
    <row r="13" spans="1:9" ht="16.149999999999999" customHeight="1">
      <c r="A13" s="39" t="s">
        <v>158</v>
      </c>
      <c r="B13" s="6">
        <v>4384</v>
      </c>
      <c r="C13" s="6">
        <v>4667</v>
      </c>
      <c r="D13" s="6">
        <v>6470</v>
      </c>
      <c r="E13" s="6">
        <v>8027</v>
      </c>
      <c r="F13" s="6">
        <v>7835</v>
      </c>
      <c r="G13" s="6">
        <v>6277</v>
      </c>
      <c r="H13" s="6">
        <f t="shared" si="0"/>
        <v>6276.6</v>
      </c>
    </row>
    <row r="14" spans="1:9" ht="16.149999999999999" customHeight="1">
      <c r="A14" s="36" t="s">
        <v>159</v>
      </c>
      <c r="B14" s="6">
        <v>1026</v>
      </c>
      <c r="C14" s="6">
        <v>1101</v>
      </c>
      <c r="D14" s="6">
        <v>1164</v>
      </c>
      <c r="E14" s="6">
        <v>1753</v>
      </c>
      <c r="F14" s="6">
        <v>2064</v>
      </c>
      <c r="G14" s="6">
        <v>1422</v>
      </c>
      <c r="H14" s="6">
        <f t="shared" si="0"/>
        <v>1421.6</v>
      </c>
    </row>
    <row r="15" spans="1:9">
      <c r="A15" s="15"/>
      <c r="B15" s="8"/>
      <c r="C15" s="8"/>
      <c r="D15" s="8"/>
      <c r="E15" s="8"/>
      <c r="F15" s="8"/>
      <c r="G15" s="8"/>
      <c r="H15" s="8"/>
    </row>
    <row r="16" spans="1:9" ht="14.45" thickBot="1">
      <c r="A16" s="8"/>
      <c r="B16" s="8"/>
      <c r="C16" s="8"/>
      <c r="D16" s="8"/>
      <c r="E16" s="8"/>
      <c r="F16" s="8"/>
      <c r="G16" s="8"/>
      <c r="H16" s="8"/>
    </row>
    <row r="17" spans="1:8">
      <c r="A17" s="19" t="s">
        <v>160</v>
      </c>
      <c r="B17" s="8"/>
      <c r="C17" s="8"/>
      <c r="D17" s="8"/>
      <c r="E17" s="8"/>
      <c r="F17" s="8"/>
      <c r="G17" s="8"/>
      <c r="H17" s="8"/>
    </row>
    <row r="18" spans="1:8">
      <c r="A18" s="20" t="s">
        <v>161</v>
      </c>
      <c r="B18" s="8"/>
      <c r="C18" s="8"/>
      <c r="D18" s="8"/>
      <c r="E18" s="8"/>
      <c r="F18" s="8"/>
      <c r="G18" s="8"/>
      <c r="H18" s="8"/>
    </row>
    <row r="19" spans="1:8">
      <c r="A19" s="17" t="s">
        <v>162</v>
      </c>
      <c r="C19" s="8"/>
      <c r="D19" s="8"/>
      <c r="E19" s="8"/>
      <c r="F19" s="8"/>
      <c r="G19" s="8"/>
      <c r="H19" s="8"/>
    </row>
    <row r="20" spans="1:8" ht="23.45" thickBot="1">
      <c r="A20" s="18" t="s">
        <v>163</v>
      </c>
      <c r="C20" s="8"/>
      <c r="D20" s="8"/>
      <c r="E20" s="8"/>
      <c r="F20" s="8"/>
      <c r="G20" s="8"/>
      <c r="H20" s="8"/>
    </row>
    <row r="21" spans="1:8">
      <c r="C21" s="8"/>
      <c r="D21" s="8"/>
      <c r="E21" s="8"/>
      <c r="F21" s="8"/>
      <c r="G21" s="8"/>
      <c r="H21" s="8"/>
    </row>
    <row r="22" spans="1:8">
      <c r="C22" s="8"/>
      <c r="D22" s="8"/>
      <c r="E22" s="8"/>
      <c r="F22" s="8"/>
      <c r="G22" s="8"/>
      <c r="H22" s="8"/>
    </row>
    <row r="23" spans="1:8">
      <c r="C23" s="8"/>
      <c r="D23" s="8"/>
      <c r="E23" s="8"/>
      <c r="F23" s="8"/>
      <c r="G23" s="8"/>
      <c r="H23" s="8"/>
    </row>
    <row r="26" spans="1:8">
      <c r="A26" s="12" t="s">
        <v>85</v>
      </c>
      <c r="B26" s="12" t="s">
        <v>152</v>
      </c>
    </row>
    <row r="27" spans="1:8">
      <c r="A27" s="23" t="s">
        <v>154</v>
      </c>
      <c r="B27" s="6">
        <v>1444</v>
      </c>
    </row>
    <row r="28" spans="1:8">
      <c r="A28" s="23" t="s">
        <v>76</v>
      </c>
      <c r="B28" s="6">
        <v>2352</v>
      </c>
    </row>
    <row r="29" spans="1:8">
      <c r="A29" s="23" t="s">
        <v>156</v>
      </c>
      <c r="B29" s="6">
        <v>2623</v>
      </c>
    </row>
    <row r="30" spans="1:8">
      <c r="A30" s="23" t="s">
        <v>164</v>
      </c>
      <c r="B30" s="6">
        <v>3035</v>
      </c>
    </row>
    <row r="31" spans="1:8">
      <c r="A31" s="23" t="s">
        <v>77</v>
      </c>
      <c r="B31" s="6">
        <v>3072</v>
      </c>
    </row>
    <row r="32" spans="1:8">
      <c r="A32" s="23" t="s">
        <v>96</v>
      </c>
      <c r="B32" s="6">
        <v>5144</v>
      </c>
    </row>
    <row r="33" spans="1:2">
      <c r="A33" s="23" t="s">
        <v>74</v>
      </c>
      <c r="B33" s="6">
        <v>5414</v>
      </c>
    </row>
    <row r="34" spans="1:2">
      <c r="A34" s="23" t="s">
        <v>79</v>
      </c>
      <c r="B34" s="6">
        <v>7738</v>
      </c>
    </row>
    <row r="35" spans="1:2">
      <c r="A35" s="23" t="s">
        <v>25</v>
      </c>
      <c r="B35" s="6">
        <v>8649</v>
      </c>
    </row>
    <row r="36" spans="1:2">
      <c r="A36" s="23" t="s">
        <v>11</v>
      </c>
      <c r="B36" s="6">
        <v>21410</v>
      </c>
    </row>
    <row r="37" spans="1:2">
      <c r="A37" s="23" t="s">
        <v>149</v>
      </c>
      <c r="B37" s="6">
        <v>6277</v>
      </c>
    </row>
    <row r="38" spans="1:2">
      <c r="A38" s="23" t="s">
        <v>159</v>
      </c>
      <c r="B38" s="6">
        <v>1422</v>
      </c>
    </row>
  </sheetData>
  <sortState xmlns:xlrd2="http://schemas.microsoft.com/office/spreadsheetml/2017/richdata2" ref="A27:B36">
    <sortCondition ref="B27:B36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31"/>
  <sheetViews>
    <sheetView tabSelected="1" topLeftCell="A6" zoomScale="90" zoomScaleNormal="90" workbookViewId="0">
      <selection activeCell="I22" sqref="I22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5" t="s">
        <v>151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" t="s">
        <v>152</v>
      </c>
    </row>
    <row r="3" spans="2:8">
      <c r="B3" s="36" t="s">
        <v>96</v>
      </c>
      <c r="C3" s="6">
        <v>4591</v>
      </c>
      <c r="D3" s="6">
        <v>4263</v>
      </c>
      <c r="E3" s="6">
        <v>5326</v>
      </c>
      <c r="F3" s="6">
        <v>5336</v>
      </c>
      <c r="G3" s="6">
        <v>6204</v>
      </c>
      <c r="H3" s="6">
        <v>5144</v>
      </c>
    </row>
    <row r="4" spans="2:8">
      <c r="B4" s="36" t="s">
        <v>154</v>
      </c>
      <c r="C4" s="6">
        <v>1109</v>
      </c>
      <c r="D4" s="6">
        <v>1107</v>
      </c>
      <c r="E4" s="6">
        <v>1320</v>
      </c>
      <c r="F4" s="6">
        <v>1725</v>
      </c>
      <c r="G4" s="6">
        <v>1958</v>
      </c>
      <c r="H4" s="6">
        <v>1444</v>
      </c>
    </row>
    <row r="5" spans="2:8">
      <c r="B5" s="37" t="s">
        <v>74</v>
      </c>
      <c r="C5" s="6">
        <v>4272</v>
      </c>
      <c r="D5" s="6">
        <v>4055</v>
      </c>
      <c r="E5" s="6">
        <v>4865</v>
      </c>
      <c r="F5" s="6">
        <v>6713</v>
      </c>
      <c r="G5" s="6">
        <v>7166</v>
      </c>
      <c r="H5" s="6">
        <v>5414</v>
      </c>
    </row>
    <row r="6" spans="2:8">
      <c r="B6" s="37" t="s">
        <v>77</v>
      </c>
      <c r="C6" s="6">
        <v>2351</v>
      </c>
      <c r="D6" s="6">
        <v>2361</v>
      </c>
      <c r="E6" s="6">
        <v>3334</v>
      </c>
      <c r="F6" s="6">
        <v>3308</v>
      </c>
      <c r="G6" s="6">
        <v>4004</v>
      </c>
      <c r="H6" s="6">
        <v>3072</v>
      </c>
    </row>
    <row r="7" spans="2:8">
      <c r="B7" s="39" t="s">
        <v>155</v>
      </c>
      <c r="C7" s="6">
        <v>6578</v>
      </c>
      <c r="D7" s="6">
        <v>8083</v>
      </c>
      <c r="E7" s="6">
        <v>7795</v>
      </c>
      <c r="F7" s="6">
        <v>8802</v>
      </c>
      <c r="G7" s="6">
        <v>11985</v>
      </c>
      <c r="H7" s="6">
        <v>8649</v>
      </c>
    </row>
    <row r="8" spans="2:8">
      <c r="B8" s="36" t="s">
        <v>156</v>
      </c>
      <c r="C8" s="6">
        <v>2172</v>
      </c>
      <c r="D8" s="6">
        <v>2188</v>
      </c>
      <c r="E8" s="6">
        <v>2421</v>
      </c>
      <c r="F8" s="6">
        <v>2934</v>
      </c>
      <c r="G8" s="6">
        <v>3399</v>
      </c>
      <c r="H8" s="6">
        <v>2623</v>
      </c>
    </row>
    <row r="9" spans="2:8">
      <c r="B9" s="38" t="s">
        <v>11</v>
      </c>
      <c r="C9" s="6">
        <v>15780</v>
      </c>
      <c r="D9" s="6">
        <v>17607</v>
      </c>
      <c r="E9" s="6">
        <v>17487</v>
      </c>
      <c r="F9" s="6">
        <v>23990</v>
      </c>
      <c r="G9" s="6">
        <v>32187</v>
      </c>
      <c r="H9" s="6">
        <v>21410</v>
      </c>
    </row>
    <row r="10" spans="2:8">
      <c r="B10" s="36" t="s">
        <v>157</v>
      </c>
      <c r="C10" s="6">
        <v>1991</v>
      </c>
      <c r="D10" s="6">
        <v>2737</v>
      </c>
      <c r="E10" s="6">
        <v>3482</v>
      </c>
      <c r="F10" s="6">
        <v>3481</v>
      </c>
      <c r="G10" s="6">
        <v>3485</v>
      </c>
      <c r="H10" s="6">
        <v>3035</v>
      </c>
    </row>
    <row r="11" spans="2:8">
      <c r="B11" s="36" t="s">
        <v>79</v>
      </c>
      <c r="C11" s="6">
        <v>5300</v>
      </c>
      <c r="D11" s="6">
        <v>5784</v>
      </c>
      <c r="E11" s="6">
        <v>5817</v>
      </c>
      <c r="F11" s="6">
        <v>11294</v>
      </c>
      <c r="G11" s="6">
        <v>10495</v>
      </c>
      <c r="H11" s="6">
        <v>7738</v>
      </c>
    </row>
    <row r="12" spans="2:8">
      <c r="B12" s="37" t="s">
        <v>115</v>
      </c>
      <c r="C12" s="6">
        <v>1877</v>
      </c>
      <c r="D12" s="6">
        <v>1867</v>
      </c>
      <c r="E12" s="6">
        <v>2269</v>
      </c>
      <c r="F12" s="6">
        <v>2799</v>
      </c>
      <c r="G12" s="6">
        <v>2950</v>
      </c>
      <c r="H12" s="6">
        <v>2352</v>
      </c>
    </row>
    <row r="13" spans="2:8">
      <c r="B13" s="39" t="s">
        <v>158</v>
      </c>
      <c r="C13" s="6">
        <v>4384</v>
      </c>
      <c r="D13" s="6">
        <v>4667</v>
      </c>
      <c r="E13" s="6">
        <v>6470</v>
      </c>
      <c r="F13" s="6">
        <v>8027</v>
      </c>
      <c r="G13" s="6">
        <v>7835</v>
      </c>
      <c r="H13" s="6">
        <v>6277</v>
      </c>
    </row>
    <row r="14" spans="2:8">
      <c r="B14" s="36" t="s">
        <v>159</v>
      </c>
      <c r="C14" s="6">
        <v>1026</v>
      </c>
      <c r="D14" s="6">
        <v>1101</v>
      </c>
      <c r="E14" s="6">
        <v>1164</v>
      </c>
      <c r="F14" s="6">
        <v>1753</v>
      </c>
      <c r="G14" s="6">
        <v>2064</v>
      </c>
      <c r="H14" s="6">
        <v>1422</v>
      </c>
    </row>
    <row r="15" spans="2:8">
      <c r="B15" s="8"/>
      <c r="C15" s="8"/>
      <c r="D15" s="8"/>
      <c r="E15" s="9"/>
      <c r="H15" s="9"/>
    </row>
    <row r="16" spans="2:8">
      <c r="B16" s="7"/>
      <c r="C16" s="7"/>
      <c r="D16" s="8"/>
      <c r="E16" s="8"/>
      <c r="F16" s="8"/>
      <c r="G16" s="8"/>
      <c r="H16" s="9"/>
    </row>
    <row r="17" spans="2:8">
      <c r="B17" s="7"/>
      <c r="C17" s="7"/>
      <c r="D17" s="8"/>
      <c r="E17" s="8"/>
      <c r="F17" s="8"/>
      <c r="G17" s="8"/>
      <c r="H17" s="9"/>
    </row>
    <row r="18" spans="2:8">
      <c r="B18" s="7"/>
      <c r="C18" s="7"/>
      <c r="D18" s="8"/>
      <c r="E18" s="8"/>
      <c r="F18" s="8"/>
      <c r="G18" s="8"/>
      <c r="H18" s="9"/>
    </row>
    <row r="19" spans="2:8">
      <c r="B19" s="5" t="s">
        <v>151</v>
      </c>
      <c r="C19" s="5">
        <v>2020</v>
      </c>
      <c r="D19" s="5">
        <v>2021</v>
      </c>
      <c r="E19" s="5">
        <v>2022</v>
      </c>
      <c r="F19" s="5">
        <v>2023</v>
      </c>
      <c r="G19" s="8"/>
      <c r="H19" s="9"/>
    </row>
    <row r="20" spans="2:8">
      <c r="B20" s="23" t="s">
        <v>96</v>
      </c>
      <c r="C20" s="16">
        <f>D3/C3*100-100</f>
        <v>-7.1444129819211497</v>
      </c>
      <c r="D20" s="16">
        <f t="shared" ref="D20:F20" si="0">E3/D3*100-100</f>
        <v>24.935491437954482</v>
      </c>
      <c r="E20" s="16">
        <f t="shared" si="0"/>
        <v>0.18775816748029683</v>
      </c>
      <c r="F20" s="16">
        <f t="shared" si="0"/>
        <v>16.266866566716629</v>
      </c>
      <c r="G20" s="51" cm="1">
        <f t="array" ref="G20">+AVERAGE(ABS(C20:F20))</f>
        <v>12.13363228851814</v>
      </c>
      <c r="H20" s="9"/>
    </row>
    <row r="21" spans="2:8">
      <c r="B21" s="23" t="s">
        <v>165</v>
      </c>
      <c r="C21" s="16">
        <f t="shared" ref="C21:F31" si="1">D4/C4*100-100</f>
        <v>-0.18034265103696612</v>
      </c>
      <c r="D21" s="16">
        <f t="shared" si="1"/>
        <v>19.241192411924118</v>
      </c>
      <c r="E21" s="16">
        <f t="shared" si="1"/>
        <v>30.681818181818187</v>
      </c>
      <c r="F21" s="16">
        <f t="shared" si="1"/>
        <v>13.507246376811594</v>
      </c>
      <c r="G21" s="52" cm="1">
        <f t="array" ref="G21">+AVERAGE(ABS(C21:F21))</f>
        <v>15.902649905397716</v>
      </c>
      <c r="H21" s="9"/>
    </row>
    <row r="22" spans="2:8">
      <c r="B22" s="23" t="s">
        <v>74</v>
      </c>
      <c r="C22" s="16">
        <f t="shared" si="1"/>
        <v>-5.0795880149812689</v>
      </c>
      <c r="D22" s="16">
        <f t="shared" si="1"/>
        <v>19.975339087546232</v>
      </c>
      <c r="E22" s="16">
        <f t="shared" si="1"/>
        <v>37.985611510791358</v>
      </c>
      <c r="F22" s="16">
        <f t="shared" si="1"/>
        <v>6.7481007001340743</v>
      </c>
      <c r="G22" s="52" cm="1">
        <f t="array" ref="G22">+AVERAGE(ABS(C22:F22))</f>
        <v>17.447159828363233</v>
      </c>
      <c r="H22" s="9"/>
    </row>
    <row r="23" spans="2:8">
      <c r="B23" s="23" t="s">
        <v>77</v>
      </c>
      <c r="C23" s="16">
        <f t="shared" si="1"/>
        <v>0.42535091450446316</v>
      </c>
      <c r="D23" s="16">
        <f t="shared" si="1"/>
        <v>41.211351122405773</v>
      </c>
      <c r="E23" s="16">
        <f t="shared" si="1"/>
        <v>-0.77984403119376111</v>
      </c>
      <c r="F23" s="16">
        <f t="shared" si="1"/>
        <v>21.03990326481258</v>
      </c>
      <c r="G23" s="52" cm="1">
        <f t="array" ref="G23">+AVERAGE(ABS(C23:F23))</f>
        <v>15.864112333229144</v>
      </c>
      <c r="H23" s="9"/>
    </row>
    <row r="24" spans="2:8">
      <c r="B24" s="23" t="s">
        <v>25</v>
      </c>
      <c r="C24" s="16">
        <f t="shared" si="1"/>
        <v>22.879294618425064</v>
      </c>
      <c r="D24" s="16">
        <f t="shared" si="1"/>
        <v>-3.5630335271557527</v>
      </c>
      <c r="E24" s="16">
        <f t="shared" si="1"/>
        <v>12.918537524053875</v>
      </c>
      <c r="F24" s="16">
        <f t="shared" si="1"/>
        <v>36.162235855487381</v>
      </c>
      <c r="G24" s="52" cm="1">
        <f t="array" ref="G24">+AVERAGE(ABS(C24:F24))</f>
        <v>18.880775381280518</v>
      </c>
      <c r="H24" s="9"/>
    </row>
    <row r="25" spans="2:8">
      <c r="B25" s="23" t="s">
        <v>156</v>
      </c>
      <c r="C25" s="16">
        <f t="shared" si="1"/>
        <v>0.73664825046040505</v>
      </c>
      <c r="D25" s="16">
        <f t="shared" si="1"/>
        <v>10.648994515539314</v>
      </c>
      <c r="E25" s="16">
        <f t="shared" si="1"/>
        <v>21.189591078066911</v>
      </c>
      <c r="F25" s="16">
        <f t="shared" si="1"/>
        <v>15.848670756646214</v>
      </c>
      <c r="G25" s="51" cm="1">
        <f t="array" ref="G25">+AVERAGE(ABS(C25:F25))</f>
        <v>12.105976150178211</v>
      </c>
    </row>
    <row r="26" spans="2:8" ht="15" customHeight="1">
      <c r="B26" s="23" t="s">
        <v>11</v>
      </c>
      <c r="C26" s="16">
        <f t="shared" si="1"/>
        <v>11.577946768060826</v>
      </c>
      <c r="D26" s="16">
        <f t="shared" si="1"/>
        <v>-0.68154711194411277</v>
      </c>
      <c r="E26" s="16">
        <f t="shared" si="1"/>
        <v>37.187625092926169</v>
      </c>
      <c r="F26" s="16">
        <f t="shared" si="1"/>
        <v>34.168403501458926</v>
      </c>
      <c r="G26" s="53" cm="1">
        <f t="array" ref="G26">+AVERAGE(ABS(C26:F26))</f>
        <v>20.903880618597508</v>
      </c>
    </row>
    <row r="27" spans="2:8">
      <c r="B27" s="23" t="s">
        <v>157</v>
      </c>
      <c r="C27" s="16">
        <f t="shared" si="1"/>
        <v>37.468608739326982</v>
      </c>
      <c r="D27" s="16">
        <f t="shared" si="1"/>
        <v>27.219583485568137</v>
      </c>
      <c r="E27" s="16">
        <f t="shared" si="1"/>
        <v>-2.8719126938540285E-2</v>
      </c>
      <c r="F27" s="16">
        <f t="shared" si="1"/>
        <v>0.1149095087618548</v>
      </c>
      <c r="G27" s="52" cm="1">
        <f t="array" ref="G27">+AVERAGE(ABS(C27:F27))</f>
        <v>16.207955215148878</v>
      </c>
    </row>
    <row r="28" spans="2:8">
      <c r="B28" s="23" t="s">
        <v>79</v>
      </c>
      <c r="C28" s="16">
        <f t="shared" si="1"/>
        <v>9.1320754716981156</v>
      </c>
      <c r="D28" s="16">
        <f t="shared" si="1"/>
        <v>0.57053941908714023</v>
      </c>
      <c r="E28" s="16">
        <f t="shared" si="1"/>
        <v>94.155062747120496</v>
      </c>
      <c r="F28" s="16">
        <f t="shared" si="1"/>
        <v>-7.0745528599256176</v>
      </c>
      <c r="G28" s="53" cm="1">
        <f t="array" ref="G28">+AVERAGE(ABS(C28:F28))</f>
        <v>27.733057624457842</v>
      </c>
    </row>
    <row r="29" spans="2:8">
      <c r="B29" s="23" t="s">
        <v>115</v>
      </c>
      <c r="C29" s="16">
        <f t="shared" si="1"/>
        <v>-0.53276505061268153</v>
      </c>
      <c r="D29" s="16">
        <f t="shared" si="1"/>
        <v>21.531869309051956</v>
      </c>
      <c r="E29" s="16">
        <f t="shared" si="1"/>
        <v>23.358307624504192</v>
      </c>
      <c r="F29" s="16">
        <f t="shared" si="1"/>
        <v>5.3947838513754789</v>
      </c>
      <c r="G29" s="51" cm="1">
        <f t="array" ref="G29">+AVERAGE(ABS(C29:F29))</f>
        <v>12.704431458886077</v>
      </c>
    </row>
    <row r="30" spans="2:8">
      <c r="B30" s="23" t="s">
        <v>149</v>
      </c>
      <c r="C30" s="16">
        <f t="shared" si="1"/>
        <v>6.4552919708029179</v>
      </c>
      <c r="D30" s="16">
        <f t="shared" si="1"/>
        <v>38.632954788943636</v>
      </c>
      <c r="E30" s="16">
        <f t="shared" si="1"/>
        <v>24.064914992272037</v>
      </c>
      <c r="F30" s="16">
        <f t="shared" si="1"/>
        <v>-2.3919272455462703</v>
      </c>
      <c r="G30" s="52" cm="1">
        <f t="array" ref="G30">+AVERAGE(ABS(C30:F30))</f>
        <v>17.886272249391215</v>
      </c>
    </row>
    <row r="31" spans="2:8">
      <c r="B31" s="23" t="s">
        <v>159</v>
      </c>
      <c r="C31" s="16">
        <f t="shared" si="1"/>
        <v>7.3099415204678451</v>
      </c>
      <c r="D31" s="16">
        <f t="shared" si="1"/>
        <v>5.7220708446866553</v>
      </c>
      <c r="E31" s="16">
        <f t="shared" si="1"/>
        <v>50.601374570446723</v>
      </c>
      <c r="F31" s="16">
        <f t="shared" si="1"/>
        <v>17.741015402167704</v>
      </c>
      <c r="G31" s="53" cm="1">
        <f t="array" ref="G31">+AVERAGE(ABS(C31:F31))</f>
        <v>20.343600584442232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2025-09-17T18:50:02+00:00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45795713-F467-416C-AC57-D8B4DB35E0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2025-09-18T16:56:30Z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