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0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ANSERMA\"/>
    </mc:Choice>
  </mc:AlternateContent>
  <xr:revisionPtr revIDLastSave="28" documentId="13_ncr:1_{BC2236DC-55A8-4149-BADA-245ACCE876A1}" xr6:coauthVersionLast="47" xr6:coauthVersionMax="47" xr10:uidLastSave="{C2DB5980-F442-4F24-8694-028727716486}"/>
  <bookViews>
    <workbookView xWindow="5760" yWindow="3360" windowWidth="17280" windowHeight="8880" firstSheet="6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externalReferences>
    <externalReference r:id="rId9"/>
  </externalReferences>
  <definedNames>
    <definedName name="_xlnm._FilterDatabase" localSheetId="4" hidden="1">'4.3.1. % MERCADO FLETE PRODUCTO'!$B$20:$C$32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6" l="1"/>
  <c r="I7" i="6"/>
  <c r="I8" i="6"/>
  <c r="I9" i="6"/>
  <c r="I10" i="6"/>
  <c r="I11" i="6"/>
  <c r="I12" i="6"/>
  <c r="I13" i="6"/>
  <c r="I14" i="6"/>
  <c r="I15" i="6"/>
  <c r="I16" i="6"/>
  <c r="I5" i="6"/>
  <c r="M16" i="7" l="1"/>
  <c r="M15" i="7"/>
  <c r="M14" i="7"/>
  <c r="M13" i="7"/>
  <c r="F26" i="9" l="1"/>
  <c r="F27" i="9"/>
  <c r="F28" i="9"/>
  <c r="F29" i="9"/>
  <c r="F30" i="9"/>
  <c r="F31" i="9"/>
  <c r="F32" i="9"/>
  <c r="F33" i="9"/>
  <c r="F34" i="9"/>
  <c r="F35" i="9"/>
  <c r="E26" i="9"/>
  <c r="E27" i="9"/>
  <c r="E28" i="9"/>
  <c r="E29" i="9"/>
  <c r="E30" i="9"/>
  <c r="E31" i="9"/>
  <c r="E32" i="9"/>
  <c r="E33" i="9"/>
  <c r="E34" i="9"/>
  <c r="E35" i="9"/>
  <c r="D26" i="9"/>
  <c r="D27" i="9"/>
  <c r="D28" i="9"/>
  <c r="D29" i="9"/>
  <c r="D30" i="9"/>
  <c r="D31" i="9"/>
  <c r="D32" i="9"/>
  <c r="D33" i="9"/>
  <c r="D34" i="9"/>
  <c r="D35" i="9"/>
  <c r="D25" i="9"/>
  <c r="E25" i="9"/>
  <c r="F25" i="9"/>
  <c r="C26" i="9"/>
  <c r="C27" i="9"/>
  <c r="C28" i="9"/>
  <c r="C29" i="9"/>
  <c r="C30" i="9"/>
  <c r="C31" i="9"/>
  <c r="C32" i="9"/>
  <c r="C33" i="9"/>
  <c r="C34" i="9"/>
  <c r="C35" i="9"/>
  <c r="C25" i="9"/>
  <c r="G34" i="9" a="1"/>
  <c r="G34" i="9" s="1"/>
  <c r="G33" i="9" a="1"/>
  <c r="G33" i="9" s="1"/>
  <c r="H4" i="8"/>
  <c r="H5" i="8"/>
  <c r="H6" i="8"/>
  <c r="H7" i="8"/>
  <c r="H8" i="8"/>
  <c r="H9" i="8"/>
  <c r="H10" i="8"/>
  <c r="H11" i="8"/>
  <c r="H12" i="8"/>
  <c r="H13" i="8"/>
  <c r="H3" i="8"/>
  <c r="M6" i="7"/>
  <c r="M7" i="7"/>
  <c r="M8" i="7"/>
  <c r="M9" i="7"/>
  <c r="M10" i="7"/>
  <c r="M11" i="7"/>
  <c r="M12" i="7"/>
  <c r="M5" i="7"/>
  <c r="G35" i="9" l="1" a="1"/>
  <c r="G35" i="9" s="1"/>
  <c r="G26" i="9" a="1"/>
  <c r="G26" i="9" s="1"/>
  <c r="G27" i="9" a="1"/>
  <c r="G27" i="9" s="1"/>
  <c r="G28" i="9" a="1"/>
  <c r="G28" i="9" s="1"/>
  <c r="G29" i="9" a="1"/>
  <c r="G29" i="9" s="1"/>
  <c r="G30" i="9" a="1"/>
  <c r="G30" i="9" s="1"/>
  <c r="G31" i="9" a="1"/>
  <c r="G31" i="9" s="1"/>
  <c r="G32" i="9" a="1"/>
  <c r="G32" i="9" s="1"/>
  <c r="G25" i="9" a="1"/>
  <c r="G25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<sst xmlns="http://schemas.openxmlformats.org/spreadsheetml/2006/main" count="447" uniqueCount="192">
  <si>
    <t>Tabla 1. Organizaciones de la Agricultura Familiar (OAF) participantes de los encuentros territoriales en el municipio de Anserma</t>
  </si>
  <si>
    <t>Nombre y sigla asociación</t>
  </si>
  <si>
    <t>Principales productos comercializados</t>
  </si>
  <si>
    <t>No. de familias asociadas</t>
  </si>
  <si>
    <t>Servicios que presta la OAF</t>
  </si>
  <si>
    <t>Asociación Agropecuaria El Carmelo - EL CARMELO</t>
  </si>
  <si>
    <t>Plátano</t>
  </si>
  <si>
    <t xml:space="preserve">Producción y comercialización de plátano Dominico Hartón </t>
  </si>
  <si>
    <t>Asociación de Emprendedores Turísticos de Anserma - TURISAN</t>
  </si>
  <si>
    <t>Tilapia roja y plateada</t>
  </si>
  <si>
    <t>Producción y Comercialización de Tilapia Roja y plateada</t>
  </si>
  <si>
    <t>Asociación de Frutas Tropicales de Anserma - ASOATROPICO</t>
  </si>
  <si>
    <t>Aguacate Hass</t>
  </si>
  <si>
    <t>Producción y comercialización de aguacate Hass</t>
  </si>
  <si>
    <t xml:space="preserve">Asociación de ganaderos de Anserma - ASOGAPLAYA </t>
  </si>
  <si>
    <t>Res kg en pie</t>
  </si>
  <si>
    <t>Comercialización de ganado</t>
  </si>
  <si>
    <t xml:space="preserve">Asociación de Paneleros de Anserma - OCUZCA </t>
  </si>
  <si>
    <t>Panela</t>
  </si>
  <si>
    <t>Comercialización de panela</t>
  </si>
  <si>
    <t>Asociación de Productores de Cacao de Anserma Caldas - CHOC</t>
  </si>
  <si>
    <t>Cacao</t>
  </si>
  <si>
    <t>Producción y comercialización de cacao</t>
  </si>
  <si>
    <t>Asociación de Productores de Café Orgánico - ANSEAS</t>
  </si>
  <si>
    <t>Café</t>
  </si>
  <si>
    <t>Producción y comercialización de café</t>
  </si>
  <si>
    <r>
      <t xml:space="preserve">FUENTE: </t>
    </r>
    <r>
      <rPr>
        <sz val="9"/>
        <color theme="1"/>
        <rFont val="Arial"/>
        <family val="2"/>
      </rPr>
      <t>ANT</t>
    </r>
    <r>
      <rPr>
        <b/>
        <sz val="9"/>
        <color theme="1"/>
        <rFont val="Arial"/>
        <family val="2"/>
      </rPr>
      <t xml:space="preserve">, </t>
    </r>
    <r>
      <rPr>
        <sz val="9"/>
        <color theme="1"/>
        <rFont val="Arial"/>
        <family val="2"/>
      </rPr>
      <t>2025</t>
    </r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</si>
  <si>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Anserma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</si>
  <si>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</si>
  <si>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</si>
  <si>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</si>
  <si>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</si>
  <si>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</si>
  <si>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</si>
  <si>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</si>
  <si>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Racimo X 20 kg</t>
  </si>
  <si>
    <t>Intermediarios 100%</t>
  </si>
  <si>
    <t>No</t>
  </si>
  <si>
    <t>Contado</t>
  </si>
  <si>
    <t>Finca 100%</t>
  </si>
  <si>
    <t>Kilogramo</t>
  </si>
  <si>
    <t>Restaurantes 90%
Consumidor final 10%</t>
  </si>
  <si>
    <t>Cabecera municipal 100%</t>
  </si>
  <si>
    <t>Canastilla X 20 kg</t>
  </si>
  <si>
    <t>Si</t>
  </si>
  <si>
    <t>Centro de acopio 100%</t>
  </si>
  <si>
    <t>kg en pie</t>
  </si>
  <si>
    <t>La Virginia planta de sacrificio 100%</t>
  </si>
  <si>
    <t>Paca x 24 kg</t>
  </si>
  <si>
    <t>Intermediarios 60%
Minoristas 40%</t>
  </si>
  <si>
    <t>Bulto X 50 kg</t>
  </si>
  <si>
    <t>Intermediarios 80%
Compra de cacao 20%</t>
  </si>
  <si>
    <t>Bulto X 50k kg</t>
  </si>
  <si>
    <t>Intermediarios 70%
Planta aliado 30%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</si>
  <si>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</si>
  <si>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Anserma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</si>
  <si>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</si>
  <si>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</si>
  <si>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</si>
  <si>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</si>
  <si>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</si>
  <si>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Ansermeña de Plátano - ANSERPLAT</t>
  </si>
  <si>
    <t>Agente comercial</t>
  </si>
  <si>
    <t>Cabecera municipal</t>
  </si>
  <si>
    <t>Municipio  Anserma100%</t>
  </si>
  <si>
    <t>Avícola La Marquesita - LA MARQUESITA</t>
  </si>
  <si>
    <t>Intermediarios</t>
  </si>
  <si>
    <t>Huevo</t>
  </si>
  <si>
    <t xml:space="preserve">Arauca Caldas 80%
Valle del Cauca 20%
</t>
  </si>
  <si>
    <t>Carnes La Once</t>
  </si>
  <si>
    <t>Minorista</t>
  </si>
  <si>
    <t xml:space="preserve">Cerdo kg en pie
</t>
  </si>
  <si>
    <t>Corregimiento San Clemente 100%</t>
  </si>
  <si>
    <t>Pereira - Manizales 100%</t>
  </si>
  <si>
    <t>Cooperativa de Caficultores de Anserma</t>
  </si>
  <si>
    <t xml:space="preserve">Café
</t>
  </si>
  <si>
    <t>Veredas municipio Anserma 100%</t>
  </si>
  <si>
    <t xml:space="preserve">Cacao
</t>
  </si>
  <si>
    <t>El Palacio de Las Frutas</t>
  </si>
  <si>
    <t>Limón</t>
  </si>
  <si>
    <t>Espárragos Sol Verde S.A.S.</t>
  </si>
  <si>
    <t>Espárragos</t>
  </si>
  <si>
    <t>Km1 vía Anserma-San Pedro</t>
  </si>
  <si>
    <t>Puesto Los Mellizos</t>
  </si>
  <si>
    <t>Naranja</t>
  </si>
  <si>
    <t>Aguacate</t>
  </si>
  <si>
    <t>Restaurante Imperial</t>
  </si>
  <si>
    <t>Restaurante</t>
  </si>
  <si>
    <t>Tilapia</t>
  </si>
  <si>
    <t>Súper Mercado La Remesa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</si>
  <si>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Anserma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</si>
  <si>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</si>
  <si>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</si>
  <si>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</si>
  <si>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</si>
  <si>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</si>
  <si>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</si>
  <si>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Diaria</t>
  </si>
  <si>
    <t>Semanal</t>
  </si>
  <si>
    <t>Crédito</t>
  </si>
  <si>
    <t>Planta 100%</t>
  </si>
  <si>
    <t>Cerdo kg en pie</t>
  </si>
  <si>
    <t>Local comercial 100%</t>
  </si>
  <si>
    <t>Bulto X 62,5 kg</t>
  </si>
  <si>
    <t>Cooperativa Anserma 100%</t>
  </si>
  <si>
    <t>Arroba X 12,5 kg</t>
  </si>
  <si>
    <t>Plaza de mercado municipio 100%</t>
  </si>
  <si>
    <t>Canastilla X 12 kg</t>
  </si>
  <si>
    <t>Paca X 24 kg</t>
  </si>
  <si>
    <t>Restaurante cabeera municipal 100%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</si>
  <si>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</si>
  <si>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</si>
  <si>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</si>
  <si>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</si>
  <si>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</si>
  <si>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</si>
  <si>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</si>
  <si>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</si>
  <si>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</si>
  <si>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</si>
  <si>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</si>
  <si>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</si>
  <si>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06Qds1-55</t>
  </si>
  <si>
    <t>Café sombrio</t>
  </si>
  <si>
    <t>Carga X 125 kg</t>
  </si>
  <si>
    <t>Racimo X 18 kg</t>
  </si>
  <si>
    <t>07Qes1-49</t>
  </si>
  <si>
    <t>Exportador
Intermediarios</t>
  </si>
  <si>
    <t>80%
20%</t>
  </si>
  <si>
    <t>Finca 80%
Cabecera municipal 20%</t>
  </si>
  <si>
    <t>08Qe2s1-44</t>
  </si>
  <si>
    <t>Cacao sombrío</t>
  </si>
  <si>
    <t>Cooperativa</t>
  </si>
  <si>
    <t>Caña panelera</t>
  </si>
  <si>
    <t>Carga X 200 kg</t>
  </si>
  <si>
    <t xml:space="preserve">Trapiche comunitario </t>
  </si>
  <si>
    <t>Vereda Nubia baja 100%</t>
  </si>
  <si>
    <t>Ganadería cria</t>
  </si>
  <si>
    <t>Asociación La Playa
Intermediarios</t>
  </si>
  <si>
    <t>Limón Tahití</t>
  </si>
  <si>
    <t>Minoristas
Plaza mercado local</t>
  </si>
  <si>
    <t>50%
50%</t>
  </si>
  <si>
    <t>08Qe-44</t>
  </si>
  <si>
    <t>Aviculltura postura</t>
  </si>
  <si>
    <t>Cubeta X 30 unidades</t>
  </si>
  <si>
    <t xml:space="preserve">Consumidor final </t>
  </si>
  <si>
    <t>Espárrago</t>
  </si>
  <si>
    <t xml:space="preserve">Canastilla X 12 kg </t>
  </si>
  <si>
    <t>Mercados Pereira 70%
Vereda San Pedro 30%</t>
  </si>
  <si>
    <t>08Qes1-44</t>
  </si>
  <si>
    <t>Piscicultura Tilapia</t>
  </si>
  <si>
    <t>Restaurantes
Consumidor final</t>
  </si>
  <si>
    <t>09Qes1-38</t>
  </si>
  <si>
    <t>Naranja valencia</t>
  </si>
  <si>
    <t>Porciculltura ciclo completo</t>
  </si>
  <si>
    <t>linea</t>
  </si>
  <si>
    <t>ufh</t>
  </si>
  <si>
    <t>cafe_sombrio</t>
  </si>
  <si>
    <t>platano</t>
  </si>
  <si>
    <t>aguacate_hass</t>
  </si>
  <si>
    <t>avicultura_postura</t>
  </si>
  <si>
    <t>esparrago</t>
  </si>
  <si>
    <t>cacao_sombrio</t>
  </si>
  <si>
    <t>cana_panelera</t>
  </si>
  <si>
    <t>ganaderia_cria</t>
  </si>
  <si>
    <t>limon_tahiti</t>
  </si>
  <si>
    <t>piscicultura_tilapia</t>
  </si>
  <si>
    <t>naranja_valencia</t>
  </si>
  <si>
    <t>porcicultura_ciclo_completo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</si>
  <si>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</si>
  <si>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</si>
  <si>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</si>
  <si>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</si>
  <si>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</si>
  <si>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</si>
  <si>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</si>
  <si>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Cacao*</t>
  </si>
  <si>
    <t>Café**</t>
  </si>
  <si>
    <t>Naranja Valencia</t>
  </si>
  <si>
    <t>Ganadería de cría - Res kg en pie***</t>
  </si>
  <si>
    <t>Avicultura (huevos)</t>
  </si>
  <si>
    <t>Porcicultura (cerdo kg en pie)****</t>
  </si>
  <si>
    <t>No hay información para espárragos</t>
  </si>
  <si>
    <t>Precio a escala municipal</t>
  </si>
  <si>
    <t>Precio a escala departamental</t>
  </si>
  <si>
    <t>Precios a escala nacional</t>
  </si>
  <si>
    <t>Precios gremios (Fedecacao*, Feederación Nacional de Cafeteros**, Fedegan***, Porkolombia****)</t>
  </si>
  <si>
    <t>Porcicultura (cerdo kg en pie)</t>
  </si>
  <si>
    <t>Ganadería de cría - Res kg en pie</t>
  </si>
  <si>
    <t>Precio municipal</t>
  </si>
  <si>
    <t>Precios gremios (FENAVI*, FEDEGAN**, PORKOLOMBIA**)</t>
  </si>
  <si>
    <t>Ganadería dp - Res kg en pie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</si>
</sst>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_-* #,##0.0_-;\-* #,##0.0_-;_-* &quot;-&quot;??_-;_-@_-"/>
    <numFmt numFmtId="170" formatCode="0.0%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9"/>
      <color rgb="FF000000"/>
      <name val="Arial"/>
    </font>
    <font>
      <sz val="11"/>
      <color rgb="FF000000"/>
      <name val="Calibri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D0CECE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3" fillId="4" borderId="1" xfId="0" applyFont="1" applyFill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/>
    </xf>
    <xf numFmtId="165" fontId="11" fillId="0" borderId="0" xfId="1" applyNumberFormat="1" applyFont="1" applyBorder="1"/>
    <xf numFmtId="168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12" fillId="10" borderId="4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5" fontId="3" fillId="5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169" fontId="4" fillId="5" borderId="3" xfId="0" applyNumberFormat="1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left"/>
    </xf>
    <xf numFmtId="0" fontId="13" fillId="11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11" borderId="9" xfId="0" applyFont="1" applyFill="1" applyBorder="1" applyAlignment="1">
      <alignment horizontal="center" vertical="center" wrapText="1"/>
    </xf>
    <xf numFmtId="0" fontId="13" fillId="11" borderId="10" xfId="0" applyFont="1" applyFill="1" applyBorder="1" applyAlignment="1">
      <alignment horizontal="center" vertical="center" wrapText="1"/>
    </xf>
    <xf numFmtId="0" fontId="0" fillId="0" borderId="1" xfId="0" applyBorder="1"/>
    <xf numFmtId="0" fontId="2" fillId="5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1" xfId="0" applyFont="1" applyBorder="1" applyAlignment="1">
      <alignment horizontal="center"/>
    </xf>
    <xf numFmtId="0" fontId="9" fillId="3" borderId="1" xfId="0" applyFont="1" applyFill="1" applyBorder="1" applyAlignment="1">
      <alignment horizontal="left"/>
    </xf>
    <xf numFmtId="0" fontId="9" fillId="8" borderId="1" xfId="0" applyFont="1" applyFill="1" applyBorder="1" applyAlignment="1">
      <alignment horizontal="left"/>
    </xf>
    <xf numFmtId="0" fontId="9" fillId="6" borderId="1" xfId="0" applyFont="1" applyFill="1" applyBorder="1" applyAlignment="1">
      <alignment horizontal="left"/>
    </xf>
    <xf numFmtId="0" fontId="9" fillId="9" borderId="1" xfId="0" applyFont="1" applyFill="1" applyBorder="1" applyAlignment="1">
      <alignment horizontal="left"/>
    </xf>
    <xf numFmtId="0" fontId="9" fillId="3" borderId="4" xfId="0" applyFont="1" applyFill="1" applyBorder="1" applyAlignment="1">
      <alignment horizontal="center"/>
    </xf>
    <xf numFmtId="0" fontId="9" fillId="8" borderId="5" xfId="0" applyFont="1" applyFill="1" applyBorder="1" applyAlignment="1">
      <alignment horizontal="center"/>
    </xf>
    <xf numFmtId="0" fontId="18" fillId="12" borderId="14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2" fillId="11" borderId="3" xfId="0" applyFont="1" applyFill="1" applyBorder="1" applyAlignment="1">
      <alignment horizontal="center" vertical="center" wrapText="1"/>
    </xf>
    <xf numFmtId="9" fontId="3" fillId="5" borderId="1" xfId="0" applyNumberFormat="1" applyFont="1" applyFill="1" applyBorder="1" applyAlignment="1">
      <alignment horizontal="center" vertical="center" wrapText="1"/>
    </xf>
    <xf numFmtId="170" fontId="4" fillId="0" borderId="1" xfId="8" applyNumberFormat="1" applyFont="1" applyBorder="1" applyAlignment="1">
      <alignment horizontal="center" vertical="center"/>
    </xf>
    <xf numFmtId="169" fontId="4" fillId="10" borderId="3" xfId="0" applyNumberFormat="1" applyFont="1" applyFill="1" applyBorder="1" applyAlignment="1">
      <alignment horizontal="center" vertical="center"/>
    </xf>
    <xf numFmtId="169" fontId="4" fillId="6" borderId="3" xfId="0" applyNumberFormat="1" applyFont="1" applyFill="1" applyBorder="1" applyAlignment="1">
      <alignment horizontal="center" vertical="center"/>
    </xf>
    <xf numFmtId="43" fontId="3" fillId="5" borderId="1" xfId="0" applyNumberFormat="1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left" wrapText="1"/>
    </xf>
    <xf numFmtId="0" fontId="7" fillId="0" borderId="2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13" fillId="0" borderId="1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11" borderId="1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3" fillId="11" borderId="7" xfId="0" applyFont="1" applyFill="1" applyBorder="1" applyAlignment="1">
      <alignment horizontal="center" vertical="center" wrapText="1"/>
    </xf>
    <xf numFmtId="0" fontId="13" fillId="11" borderId="8" xfId="0" applyFont="1" applyFill="1" applyBorder="1" applyAlignment="1">
      <alignment horizontal="center" vertical="center" wrapText="1"/>
    </xf>
  </cellXfs>
  <cellStyles count="9">
    <cellStyle name="Currency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ercent" xfId="8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SIPSA'!$B$30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6"/>
              <c:layout>
                <c:manualLayout>
                  <c:x val="2.0465592223074862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33-4D23-A372-CC06B201AFCC}"/>
                </c:ext>
              </c:extLst>
            </c:dLbl>
            <c:dLbl>
              <c:idx val="7"/>
              <c:layout>
                <c:manualLayout>
                  <c:x val="1.0232796111537571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33-4D23-A372-CC06B201AF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SIPSA'!$A$31:$A$41</c:f>
              <c:strCache>
                <c:ptCount val="11"/>
                <c:pt idx="0">
                  <c:v>Naranja Valencia</c:v>
                </c:pt>
                <c:pt idx="1">
                  <c:v>Plátano</c:v>
                </c:pt>
                <c:pt idx="2">
                  <c:v>Limón Tahití</c:v>
                </c:pt>
                <c:pt idx="3">
                  <c:v>Panela</c:v>
                </c:pt>
                <c:pt idx="4">
                  <c:v>Aguacate Hass</c:v>
                </c:pt>
                <c:pt idx="5">
                  <c:v>Cacao</c:v>
                </c:pt>
                <c:pt idx="6">
                  <c:v>Café</c:v>
                </c:pt>
                <c:pt idx="7">
                  <c:v>Piscicultura Tilapia</c:v>
                </c:pt>
                <c:pt idx="8">
                  <c:v>Porcicultura (cerdo kg en pie)</c:v>
                </c:pt>
                <c:pt idx="9">
                  <c:v>Ganadería de cría - Res kg en pie</c:v>
                </c:pt>
                <c:pt idx="10">
                  <c:v>Avicultura (huevos)</c:v>
                </c:pt>
              </c:strCache>
            </c:strRef>
          </c:cat>
          <c:val>
            <c:numRef>
              <c:f>'4.3.3. PRECIOS PROMEDIO SIPSA'!$B$31:$B$41</c:f>
              <c:numCache>
                <c:formatCode>_-"$"\ * #,##0_-;\-"$"\ * #,##0_-;_-"$"\ * "-"??_-;_-@_-</c:formatCode>
                <c:ptCount val="11"/>
                <c:pt idx="0">
                  <c:v>1397</c:v>
                </c:pt>
                <c:pt idx="1">
                  <c:v>1907</c:v>
                </c:pt>
                <c:pt idx="2">
                  <c:v>2295</c:v>
                </c:pt>
                <c:pt idx="3">
                  <c:v>3309</c:v>
                </c:pt>
                <c:pt idx="4">
                  <c:v>4757</c:v>
                </c:pt>
                <c:pt idx="5">
                  <c:v>8649</c:v>
                </c:pt>
                <c:pt idx="6">
                  <c:v>11410</c:v>
                </c:pt>
                <c:pt idx="7">
                  <c:v>10675</c:v>
                </c:pt>
                <c:pt idx="8">
                  <c:v>7303</c:v>
                </c:pt>
                <c:pt idx="9">
                  <c:v>6277</c:v>
                </c:pt>
                <c:pt idx="10">
                  <c:v>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33-4D23-A372-CC06B201AFC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44438335"/>
        <c:axId val="2044438751"/>
      </c:barChart>
      <c:catAx>
        <c:axId val="204443833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Línea productiva</a:t>
                </a:r>
              </a:p>
            </c:rich>
          </c:tx>
          <c:layout>
            <c:manualLayout>
              <c:xMode val="edge"/>
              <c:yMode val="edge"/>
              <c:x val="0.42803947280956728"/>
              <c:y val="0.938926899601467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44438751"/>
        <c:crosses val="autoZero"/>
        <c:auto val="1"/>
        <c:lblAlgn val="ctr"/>
        <c:lblOffset val="100"/>
        <c:noMultiLvlLbl val="0"/>
      </c:catAx>
      <c:valAx>
        <c:axId val="2044438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Precio promedio</a:t>
                </a:r>
              </a:p>
            </c:rich>
          </c:tx>
          <c:layout>
            <c:manualLayout>
              <c:xMode val="edge"/>
              <c:yMode val="edge"/>
              <c:x val="2.0465592223074956E-2"/>
              <c:y val="0.2967993691510210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44438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Anserma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O"/>
          </a:p>
        </c:rich>
      </c:tx>
      <c:layout>
        <c:manualLayout>
          <c:xMode val="edge"/>
          <c:yMode val="edge"/>
          <c:x val="0.1733333333333333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0553368328958883E-2"/>
          <c:y val="0.15896211428232551"/>
          <c:w val="0.87889107611548556"/>
          <c:h val="0.37316767642900944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MAYOR'!$B$25</c:f>
              <c:strCache>
                <c:ptCount val="1"/>
                <c:pt idx="0">
                  <c:v>Aguacate Hass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2.0199501246882789</c:v>
                </c:pt>
                <c:pt idx="1">
                  <c:v>10.535321437301405</c:v>
                </c:pt>
                <c:pt idx="2">
                  <c:v>17.912428129146392</c:v>
                </c:pt>
                <c:pt idx="3">
                  <c:v>9.3210802700675259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DB-4D5E-8060-D58A56DE3C83}"/>
            </c:ext>
          </c:extLst>
        </c:ser>
        <c:ser>
          <c:idx val="1"/>
          <c:order val="1"/>
          <c:tx>
            <c:strRef>
              <c:f>'4.3.4. VARIACION $ PLAZAS MAYOR'!$B$26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DB-4D5E-8060-D58A56DE3C83}"/>
            </c:ext>
          </c:extLst>
        </c:ser>
        <c:ser>
          <c:idx val="2"/>
          <c:order val="2"/>
          <c:tx>
            <c:strRef>
              <c:f>'4.3.4. VARIACION $ PLAZAS MAYOR'!$B$27</c:f>
              <c:strCache>
                <c:ptCount val="1"/>
                <c:pt idx="0">
                  <c:v>Café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33.148030495552717</c:v>
                </c:pt>
                <c:pt idx="1">
                  <c:v>45.031611594894429</c:v>
                </c:pt>
                <c:pt idx="2">
                  <c:v>41.544661950978792</c:v>
                </c:pt>
                <c:pt idx="3">
                  <c:v>-24.434888721018069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DB-4D5E-8060-D58A56DE3C83}"/>
            </c:ext>
          </c:extLst>
        </c:ser>
        <c:ser>
          <c:idx val="3"/>
          <c:order val="3"/>
          <c:tx>
            <c:strRef>
              <c:f>'4.3.4. VARIACION $ PLAZAS MAYOR'!$B$28</c:f>
              <c:strCache>
                <c:ptCount val="1"/>
                <c:pt idx="0">
                  <c:v>Naranja Valencia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-6.8544600938967051</c:v>
                </c:pt>
                <c:pt idx="1">
                  <c:v>23.991935483870975</c:v>
                </c:pt>
                <c:pt idx="2">
                  <c:v>43.495934959349597</c:v>
                </c:pt>
                <c:pt idx="3">
                  <c:v>9.6317280453257723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DB-4D5E-8060-D58A56DE3C83}"/>
            </c:ext>
          </c:extLst>
        </c:ser>
        <c:ser>
          <c:idx val="4"/>
          <c:order val="4"/>
          <c:tx>
            <c:strRef>
              <c:f>'4.3.4. VARIACION $ PLAZAS MAYOR'!$B$29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-8.6899275839367931</c:v>
                </c:pt>
                <c:pt idx="1">
                  <c:v>-8.8680605623648177</c:v>
                </c:pt>
                <c:pt idx="2">
                  <c:v>94.066455696202524</c:v>
                </c:pt>
                <c:pt idx="3">
                  <c:v>18.793314309009361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ADB-4D5E-8060-D58A56DE3C83}"/>
            </c:ext>
          </c:extLst>
        </c:ser>
        <c:ser>
          <c:idx val="5"/>
          <c:order val="5"/>
          <c:tx>
            <c:strRef>
              <c:f>'4.3.4. VARIACION $ PLAZAS MAYOR'!$B$30</c:f>
              <c:strCache>
                <c:ptCount val="1"/>
                <c:pt idx="0">
                  <c:v>Panela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34.281903068030232</c:v>
                </c:pt>
                <c:pt idx="1">
                  <c:v>17.54966887417217</c:v>
                </c:pt>
                <c:pt idx="2">
                  <c:v>5.1549295774647987</c:v>
                </c:pt>
                <c:pt idx="3">
                  <c:v>6.9649075810340264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ADB-4D5E-8060-D58A56DE3C83}"/>
            </c:ext>
          </c:extLst>
        </c:ser>
        <c:ser>
          <c:idx val="6"/>
          <c:order val="6"/>
          <c:tx>
            <c:strRef>
              <c:f>'4.3.4. VARIACION $ PLAZAS MAYOR'!$B$31</c:f>
              <c:strCache>
                <c:ptCount val="1"/>
                <c:pt idx="0">
                  <c:v>Limón Tahití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-18.363273453093811</c:v>
                </c:pt>
                <c:pt idx="1">
                  <c:v>28.361858190709057</c:v>
                </c:pt>
                <c:pt idx="2">
                  <c:v>39.571428571428555</c:v>
                </c:pt>
                <c:pt idx="3">
                  <c:v>-4.2988741044012357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ADB-4D5E-8060-D58A56DE3C83}"/>
            </c:ext>
          </c:extLst>
        </c:ser>
        <c:ser>
          <c:idx val="7"/>
          <c:order val="7"/>
          <c:tx>
            <c:strRef>
              <c:f>'4.3.4. VARIACION $ PLAZAS MAYOR'!$B$32</c:f>
              <c:strCache>
                <c:ptCount val="1"/>
                <c:pt idx="0">
                  <c:v>Ganadería dp - Res kg en pie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ADB-4D5E-8060-D58A56DE3C83}"/>
            </c:ext>
          </c:extLst>
        </c:ser>
        <c:ser>
          <c:idx val="8"/>
          <c:order val="8"/>
          <c:tx>
            <c:strRef>
              <c:f>'4.3.4. VARIACION $ PLAZAS MAYOR'!#REF!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MAYOR'!#REF!</c:f>
              <c:numCache>
                <c:formatCode>_-* #,##0_-;\-* #,##0_-;_-* "-"??_-;_-@_-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ADB-4D5E-8060-D58A56DE3C83}"/>
            </c:ext>
          </c:extLst>
        </c:ser>
        <c:ser>
          <c:idx val="9"/>
          <c:order val="9"/>
          <c:tx>
            <c:strRef>
              <c:f>'4.3.4. VARIACION $ PLAZAS MAYOR'!$B$33</c:f>
              <c:strCache>
                <c:ptCount val="1"/>
                <c:pt idx="0">
                  <c:v>Avicultura (huevos)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3.6184210526315752</c:v>
                </c:pt>
                <c:pt idx="1">
                  <c:v>17.142857142857153</c:v>
                </c:pt>
                <c:pt idx="2">
                  <c:v>32.249322493224952</c:v>
                </c:pt>
                <c:pt idx="3">
                  <c:v>11.680327868852473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ADB-4D5E-8060-D58A56DE3C83}"/>
            </c:ext>
          </c:extLst>
        </c:ser>
        <c:ser>
          <c:idx val="10"/>
          <c:order val="10"/>
          <c:tx>
            <c:strRef>
              <c:f>'4.3.4. VARIACION $ PLAZAS MAYOR'!$B$34</c:f>
              <c:strCache>
                <c:ptCount val="1"/>
                <c:pt idx="0">
                  <c:v>Piscicultura Tilapia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MAYOR'!$C$34:$F$34</c:f>
              <c:numCache>
                <c:formatCode>_-* #,##0_-;\-* #,##0_-;_-* "-"??_-;_-@_-</c:formatCode>
                <c:ptCount val="4"/>
                <c:pt idx="0">
                  <c:v>-2.8088023885878641</c:v>
                </c:pt>
                <c:pt idx="1">
                  <c:v>19.945386278302422</c:v>
                </c:pt>
                <c:pt idx="2">
                  <c:v>14.854866249288563</c:v>
                </c:pt>
                <c:pt idx="3">
                  <c:v>6.4667988107036649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DADB-4D5E-8060-D58A56DE3C83}"/>
            </c:ext>
          </c:extLst>
        </c:ser>
        <c:ser>
          <c:idx val="11"/>
          <c:order val="11"/>
          <c:tx>
            <c:strRef>
              <c:f>'4.3.4. VARIACION $ PLAZAS MAYOR'!$B$35</c:f>
              <c:strCache>
                <c:ptCount val="1"/>
                <c:pt idx="0">
                  <c:v>Porcicultura (cerdo kg en pie)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MAYOR'!$C$35:$F$35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DADB-4D5E-8060-D58A56DE3C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6853775"/>
        <c:axId val="2106855855"/>
      </c:lineChart>
      <c:catAx>
        <c:axId val="210685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06855855"/>
        <c:crosses val="autoZero"/>
        <c:auto val="1"/>
        <c:lblAlgn val="ctr"/>
        <c:lblOffset val="100"/>
        <c:noMultiLvlLbl val="0"/>
      </c:catAx>
      <c:valAx>
        <c:axId val="2106855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068537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9137357830271209E-2"/>
          <c:y val="0.51041338582677165"/>
          <c:w val="0.95283639545056853"/>
          <c:h val="0.461808836395450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161925</xdr:colOff>
      <xdr:row>18</xdr:row>
      <xdr:rowOff>466725</xdr:rowOff>
    </xdr:from>
    <xdr:to>
      <xdr:col>12</xdr:col>
      <xdr:colOff>28575</xdr:colOff>
      <xdr:row>50</xdr:row>
      <xdr:rowOff>161925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08487BC-84FE-4C3B-B408-7CEAEA9218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209550</xdr:colOff>
      <xdr:row>0</xdr:row>
      <xdr:rowOff>47625</xdr:rowOff>
    </xdr:from>
    <xdr:to>
      <xdr:col>15</xdr:col>
      <xdr:colOff>228600</xdr:colOff>
      <xdr:row>21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9684BDE-DBF8-40CD-95F8-E9EEB18E81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4.3.4.%20VARIACION%20%20PLAZAS%20MAYOR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4.3.4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2"/>
  <sheetViews>
    <sheetView topLeftCell="B1" workbookViewId="0">
      <selection activeCell="B4" sqref="B4:E11"/>
    </sheetView>
  </sheetViews>
  <sheetFormatPr defaultColWidth="11.42578125" defaultRowHeight="13.9"/>
  <cols>
    <col min="2" max="2" width="27.42578125" customWidth="1"/>
    <col min="3" max="3" width="16.42578125" customWidth="1"/>
    <col min="4" max="4" width="11" customWidth="1"/>
    <col min="5" max="5" width="32.7109375" customWidth="1"/>
  </cols>
  <sheetData>
    <row r="3" spans="2:5">
      <c r="B3" s="52" t="s">
        <v>0</v>
      </c>
      <c r="C3" s="52"/>
      <c r="D3" s="52"/>
      <c r="E3" s="52"/>
    </row>
    <row r="4" spans="2:5" ht="39.6">
      <c r="B4" s="25" t="s">
        <v>1</v>
      </c>
      <c r="C4" s="25" t="s">
        <v>2</v>
      </c>
      <c r="D4" s="25" t="s">
        <v>3</v>
      </c>
      <c r="E4" s="25" t="s">
        <v>4</v>
      </c>
    </row>
    <row r="5" spans="2:5" ht="26.45">
      <c r="B5" s="26" t="s">
        <v>5</v>
      </c>
      <c r="C5" s="26" t="s">
        <v>6</v>
      </c>
      <c r="D5" s="26">
        <v>60</v>
      </c>
      <c r="E5" s="26" t="s">
        <v>7</v>
      </c>
    </row>
    <row r="6" spans="2:5" ht="22.9">
      <c r="B6" s="11" t="s">
        <v>8</v>
      </c>
      <c r="C6" s="11" t="s">
        <v>9</v>
      </c>
      <c r="D6" s="11">
        <v>25</v>
      </c>
      <c r="E6" s="33" t="s">
        <v>10</v>
      </c>
    </row>
    <row r="7" spans="2:5" ht="22.9">
      <c r="B7" s="11" t="s">
        <v>11</v>
      </c>
      <c r="C7" s="10" t="s">
        <v>12</v>
      </c>
      <c r="D7" s="11">
        <v>54</v>
      </c>
      <c r="E7" s="10" t="s">
        <v>13</v>
      </c>
    </row>
    <row r="8" spans="2:5" ht="22.9">
      <c r="B8" s="11" t="s">
        <v>14</v>
      </c>
      <c r="C8" s="11" t="s">
        <v>15</v>
      </c>
      <c r="D8" s="11">
        <v>20</v>
      </c>
      <c r="E8" s="10" t="s">
        <v>16</v>
      </c>
    </row>
    <row r="9" spans="2:5" ht="22.9">
      <c r="B9" s="11" t="s">
        <v>17</v>
      </c>
      <c r="C9" s="10" t="s">
        <v>18</v>
      </c>
      <c r="D9" s="11">
        <v>46</v>
      </c>
      <c r="E9" s="10" t="s">
        <v>19</v>
      </c>
    </row>
    <row r="10" spans="2:5" ht="22.9">
      <c r="B10" s="11" t="s">
        <v>20</v>
      </c>
      <c r="C10" s="11" t="s">
        <v>21</v>
      </c>
      <c r="D10" s="11">
        <v>60</v>
      </c>
      <c r="E10" s="10" t="s">
        <v>22</v>
      </c>
    </row>
    <row r="11" spans="2:5" ht="22.9">
      <c r="B11" s="11" t="s">
        <v>23</v>
      </c>
      <c r="C11" s="10" t="s">
        <v>24</v>
      </c>
      <c r="D11" s="11">
        <v>25</v>
      </c>
      <c r="E11" s="10" t="s">
        <v>25</v>
      </c>
    </row>
    <row r="12" spans="2:5">
      <c r="B12" s="53" t="s">
        <v>26</v>
      </c>
      <c r="C12" s="53"/>
      <c r="D12" s="53"/>
      <c r="E12" s="53"/>
    </row>
  </sheetData>
  <mergeCells count="2">
    <mergeCell ref="B3:E3"/>
    <mergeCell ref="B12:E12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3"/>
  <sheetViews>
    <sheetView topLeftCell="C3" workbookViewId="0">
      <selection activeCell="A4" sqref="A4:G12"/>
    </sheetView>
  </sheetViews>
  <sheetFormatPr defaultColWidth="11.42578125" defaultRowHeight="13.9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140625" customWidth="1"/>
  </cols>
  <sheetData>
    <row r="3" spans="1:7">
      <c r="A3" s="55" t="s">
        <v>27</v>
      </c>
      <c r="B3" s="55"/>
      <c r="C3" s="55"/>
      <c r="D3" s="55"/>
      <c r="E3" s="55"/>
      <c r="F3" s="55"/>
      <c r="G3" s="55"/>
    </row>
    <row r="4" spans="1:7" ht="38.450000000000003" customHeight="1">
      <c r="A4" s="56" t="s">
        <v>1</v>
      </c>
      <c r="B4" s="56" t="s">
        <v>28</v>
      </c>
      <c r="C4" s="56" t="s">
        <v>29</v>
      </c>
      <c r="D4" s="25" t="s">
        <v>30</v>
      </c>
      <c r="E4" s="56" t="s">
        <v>31</v>
      </c>
      <c r="F4" s="56" t="s">
        <v>32</v>
      </c>
      <c r="G4" s="25" t="s">
        <v>33</v>
      </c>
    </row>
    <row r="5" spans="1:7">
      <c r="A5" s="56"/>
      <c r="B5" s="56"/>
      <c r="C5" s="56"/>
      <c r="D5" s="25" t="s">
        <v>34</v>
      </c>
      <c r="E5" s="56"/>
      <c r="F5" s="56"/>
      <c r="G5" s="25" t="s">
        <v>34</v>
      </c>
    </row>
    <row r="6" spans="1:7" ht="26.45">
      <c r="A6" s="32" t="s">
        <v>5</v>
      </c>
      <c r="B6" s="32" t="s">
        <v>6</v>
      </c>
      <c r="C6" s="32" t="s">
        <v>35</v>
      </c>
      <c r="D6" s="32" t="s">
        <v>36</v>
      </c>
      <c r="E6" s="32" t="s">
        <v>37</v>
      </c>
      <c r="F6" s="32" t="s">
        <v>38</v>
      </c>
      <c r="G6" s="32" t="s">
        <v>39</v>
      </c>
    </row>
    <row r="7" spans="1:7" ht="26.45">
      <c r="A7" s="32" t="s">
        <v>8</v>
      </c>
      <c r="B7" s="32" t="s">
        <v>9</v>
      </c>
      <c r="C7" s="32" t="s">
        <v>40</v>
      </c>
      <c r="D7" s="32" t="s">
        <v>41</v>
      </c>
      <c r="E7" s="32" t="s">
        <v>37</v>
      </c>
      <c r="F7" s="32" t="s">
        <v>38</v>
      </c>
      <c r="G7" s="32" t="s">
        <v>42</v>
      </c>
    </row>
    <row r="8" spans="1:7" ht="26.45">
      <c r="A8" s="32" t="s">
        <v>11</v>
      </c>
      <c r="B8" s="32" t="s">
        <v>12</v>
      </c>
      <c r="C8" s="32" t="s">
        <v>43</v>
      </c>
      <c r="D8" s="32" t="s">
        <v>36</v>
      </c>
      <c r="E8" s="32" t="s">
        <v>44</v>
      </c>
      <c r="F8" s="32" t="s">
        <v>38</v>
      </c>
      <c r="G8" s="32" t="s">
        <v>45</v>
      </c>
    </row>
    <row r="9" spans="1:7" ht="26.45">
      <c r="A9" s="32" t="s">
        <v>14</v>
      </c>
      <c r="B9" s="32" t="s">
        <v>15</v>
      </c>
      <c r="C9" s="32" t="s">
        <v>46</v>
      </c>
      <c r="D9" s="32" t="s">
        <v>36</v>
      </c>
      <c r="E9" s="32" t="s">
        <v>37</v>
      </c>
      <c r="F9" s="32" t="s">
        <v>38</v>
      </c>
      <c r="G9" s="32" t="s">
        <v>47</v>
      </c>
    </row>
    <row r="10" spans="1:7" ht="26.45">
      <c r="A10" s="32" t="s">
        <v>17</v>
      </c>
      <c r="B10" s="32" t="s">
        <v>18</v>
      </c>
      <c r="C10" s="32" t="s">
        <v>48</v>
      </c>
      <c r="D10" s="32" t="s">
        <v>49</v>
      </c>
      <c r="E10" s="32" t="s">
        <v>37</v>
      </c>
      <c r="F10" s="32" t="s">
        <v>38</v>
      </c>
      <c r="G10" s="32" t="s">
        <v>42</v>
      </c>
    </row>
    <row r="11" spans="1:7" ht="26.45">
      <c r="A11" s="32" t="s">
        <v>20</v>
      </c>
      <c r="B11" s="32" t="s">
        <v>21</v>
      </c>
      <c r="C11" s="32" t="s">
        <v>50</v>
      </c>
      <c r="D11" s="32" t="s">
        <v>51</v>
      </c>
      <c r="E11" s="32" t="s">
        <v>37</v>
      </c>
      <c r="F11" s="32" t="s">
        <v>38</v>
      </c>
      <c r="G11" s="32" t="s">
        <v>42</v>
      </c>
    </row>
    <row r="12" spans="1:7" ht="26.45">
      <c r="A12" s="32" t="s">
        <v>23</v>
      </c>
      <c r="B12" s="32" t="s">
        <v>24</v>
      </c>
      <c r="C12" s="32" t="s">
        <v>52</v>
      </c>
      <c r="D12" s="32" t="s">
        <v>53</v>
      </c>
      <c r="E12" s="32" t="s">
        <v>44</v>
      </c>
      <c r="F12" s="32" t="s">
        <v>38</v>
      </c>
      <c r="G12" s="32" t="s">
        <v>42</v>
      </c>
    </row>
    <row r="13" spans="1:7">
      <c r="A13" s="54" t="s">
        <v>54</v>
      </c>
      <c r="B13" s="54"/>
      <c r="C13" s="54"/>
      <c r="D13" s="54"/>
      <c r="E13" s="54"/>
      <c r="F13" s="54"/>
      <c r="G13" s="54"/>
    </row>
  </sheetData>
  <mergeCells count="7">
    <mergeCell ref="A13:G13"/>
    <mergeCell ref="A3:G3"/>
    <mergeCell ref="A4:A5"/>
    <mergeCell ref="B4:B5"/>
    <mergeCell ref="C4:C5"/>
    <mergeCell ref="E4:E5"/>
    <mergeCell ref="F4:F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8"/>
  <sheetViews>
    <sheetView workbookViewId="0">
      <selection activeCell="B5" sqref="B5:F17"/>
    </sheetView>
  </sheetViews>
  <sheetFormatPr defaultColWidth="11.42578125" defaultRowHeight="13.9"/>
  <cols>
    <col min="2" max="2" width="28.7109375" customWidth="1"/>
    <col min="3" max="3" width="20.5703125" customWidth="1"/>
    <col min="4" max="4" width="21.140625" customWidth="1"/>
    <col min="5" max="5" width="20.7109375" customWidth="1"/>
    <col min="6" max="6" width="33.140625" customWidth="1"/>
  </cols>
  <sheetData>
    <row r="4" spans="2:6">
      <c r="B4" s="55" t="s">
        <v>55</v>
      </c>
      <c r="C4" s="55"/>
      <c r="D4" s="55"/>
      <c r="E4" s="55"/>
      <c r="F4" s="55"/>
    </row>
    <row r="5" spans="2:6" ht="26.45">
      <c r="B5" s="25" t="s">
        <v>56</v>
      </c>
      <c r="C5" s="25" t="s">
        <v>57</v>
      </c>
      <c r="D5" s="25" t="s">
        <v>58</v>
      </c>
      <c r="E5" s="25" t="s">
        <v>59</v>
      </c>
      <c r="F5" s="25" t="s">
        <v>60</v>
      </c>
    </row>
    <row r="6" spans="2:6" ht="14.45" customHeight="1">
      <c r="B6" s="13" t="s">
        <v>61</v>
      </c>
      <c r="C6" s="13" t="s">
        <v>62</v>
      </c>
      <c r="D6" s="13" t="s">
        <v>6</v>
      </c>
      <c r="E6" s="13" t="s">
        <v>63</v>
      </c>
      <c r="F6" s="13" t="s">
        <v>64</v>
      </c>
    </row>
    <row r="7" spans="2:6" ht="30" customHeight="1">
      <c r="B7" s="13" t="s">
        <v>65</v>
      </c>
      <c r="C7" s="13" t="s">
        <v>66</v>
      </c>
      <c r="D7" s="13" t="s">
        <v>67</v>
      </c>
      <c r="E7" s="13" t="s">
        <v>63</v>
      </c>
      <c r="F7" s="13" t="s">
        <v>68</v>
      </c>
    </row>
    <row r="8" spans="2:6" ht="22.15" customHeight="1">
      <c r="B8" s="57" t="s">
        <v>69</v>
      </c>
      <c r="C8" s="57" t="s">
        <v>70</v>
      </c>
      <c r="D8" s="13" t="s">
        <v>71</v>
      </c>
      <c r="E8" s="13" t="s">
        <v>63</v>
      </c>
      <c r="F8" s="13" t="s">
        <v>72</v>
      </c>
    </row>
    <row r="9" spans="2:6" ht="14.45" customHeight="1">
      <c r="B9" s="58"/>
      <c r="C9" s="58"/>
      <c r="D9" s="13" t="s">
        <v>15</v>
      </c>
      <c r="E9" s="13" t="s">
        <v>63</v>
      </c>
      <c r="F9" s="13" t="s">
        <v>73</v>
      </c>
    </row>
    <row r="10" spans="2:6" ht="24.6" customHeight="1">
      <c r="B10" s="57" t="s">
        <v>74</v>
      </c>
      <c r="C10" s="57" t="s">
        <v>66</v>
      </c>
      <c r="D10" s="13" t="s">
        <v>75</v>
      </c>
      <c r="E10" s="13" t="s">
        <v>63</v>
      </c>
      <c r="F10" s="13" t="s">
        <v>76</v>
      </c>
    </row>
    <row r="11" spans="2:6" ht="19.899999999999999" customHeight="1">
      <c r="B11" s="58"/>
      <c r="C11" s="58"/>
      <c r="D11" s="13" t="s">
        <v>77</v>
      </c>
      <c r="E11" s="13" t="s">
        <v>63</v>
      </c>
      <c r="F11" s="13" t="s">
        <v>76</v>
      </c>
    </row>
    <row r="12" spans="2:6" ht="14.45" customHeight="1">
      <c r="B12" s="13" t="s">
        <v>78</v>
      </c>
      <c r="C12" s="13" t="s">
        <v>70</v>
      </c>
      <c r="D12" s="13" t="s">
        <v>79</v>
      </c>
      <c r="E12" s="13" t="s">
        <v>63</v>
      </c>
      <c r="F12" s="13" t="s">
        <v>76</v>
      </c>
    </row>
    <row r="13" spans="2:6" ht="14.45" customHeight="1">
      <c r="B13" s="13" t="s">
        <v>80</v>
      </c>
      <c r="C13" s="13" t="s">
        <v>66</v>
      </c>
      <c r="D13" s="13" t="s">
        <v>81</v>
      </c>
      <c r="E13" s="13" t="s">
        <v>82</v>
      </c>
      <c r="F13" s="13" t="s">
        <v>76</v>
      </c>
    </row>
    <row r="14" spans="2:6" ht="14.45" customHeight="1">
      <c r="B14" s="13" t="s">
        <v>83</v>
      </c>
      <c r="C14" s="29" t="s">
        <v>70</v>
      </c>
      <c r="D14" s="13" t="s">
        <v>84</v>
      </c>
      <c r="E14" s="13" t="s">
        <v>63</v>
      </c>
      <c r="F14" s="13" t="s">
        <v>76</v>
      </c>
    </row>
    <row r="15" spans="2:6" ht="14.45" customHeight="1">
      <c r="B15" s="13"/>
      <c r="C15" s="29" t="s">
        <v>70</v>
      </c>
      <c r="D15" s="13" t="s">
        <v>85</v>
      </c>
      <c r="E15" s="13" t="s">
        <v>63</v>
      </c>
      <c r="F15" s="13" t="s">
        <v>76</v>
      </c>
    </row>
    <row r="16" spans="2:6" ht="14.45" customHeight="1">
      <c r="B16" s="13" t="s">
        <v>86</v>
      </c>
      <c r="C16" s="13" t="s">
        <v>87</v>
      </c>
      <c r="D16" s="13" t="s">
        <v>88</v>
      </c>
      <c r="E16" s="13" t="s">
        <v>63</v>
      </c>
      <c r="F16" s="13" t="s">
        <v>76</v>
      </c>
    </row>
    <row r="17" spans="2:6" ht="14.45" customHeight="1">
      <c r="B17" s="13" t="s">
        <v>89</v>
      </c>
      <c r="C17" s="13" t="s">
        <v>70</v>
      </c>
      <c r="D17" s="13" t="s">
        <v>18</v>
      </c>
      <c r="E17" s="13" t="s">
        <v>63</v>
      </c>
      <c r="F17" s="13" t="s">
        <v>76</v>
      </c>
    </row>
    <row r="18" spans="2:6">
      <c r="B18" s="54" t="s">
        <v>54</v>
      </c>
      <c r="C18" s="54"/>
      <c r="D18" s="54"/>
      <c r="E18" s="54"/>
      <c r="F18" s="54"/>
    </row>
  </sheetData>
  <mergeCells count="6">
    <mergeCell ref="B18:F18"/>
    <mergeCell ref="B4:F4"/>
    <mergeCell ref="B8:B9"/>
    <mergeCell ref="B10:B11"/>
    <mergeCell ref="C10:C11"/>
    <mergeCell ref="C8:C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8"/>
  <sheetViews>
    <sheetView zoomScale="77" zoomScaleNormal="77" workbookViewId="0">
      <selection activeCell="B5" sqref="B5:G17"/>
    </sheetView>
  </sheetViews>
  <sheetFormatPr defaultColWidth="11.42578125" defaultRowHeight="13.9"/>
  <cols>
    <col min="2" max="2" width="38.42578125" customWidth="1"/>
    <col min="3" max="3" width="14.5703125" customWidth="1"/>
    <col min="4" max="4" width="16.42578125" customWidth="1"/>
    <col min="5" max="5" width="11.140625" customWidth="1"/>
    <col min="7" max="7" width="33.140625" customWidth="1"/>
  </cols>
  <sheetData>
    <row r="4" spans="2:7">
      <c r="B4" s="59" t="s">
        <v>90</v>
      </c>
      <c r="C4" s="59"/>
      <c r="D4" s="59"/>
      <c r="E4" s="59"/>
      <c r="F4" s="59"/>
      <c r="G4" s="59"/>
    </row>
    <row r="5" spans="2:7" ht="39.6">
      <c r="B5" s="25" t="s">
        <v>91</v>
      </c>
      <c r="C5" s="25" t="s">
        <v>92</v>
      </c>
      <c r="D5" s="25" t="s">
        <v>93</v>
      </c>
      <c r="E5" s="25" t="s">
        <v>94</v>
      </c>
      <c r="F5" s="25" t="s">
        <v>95</v>
      </c>
      <c r="G5" s="25" t="s">
        <v>96</v>
      </c>
    </row>
    <row r="6" spans="2:7">
      <c r="B6" s="1" t="s">
        <v>61</v>
      </c>
      <c r="C6" s="1" t="s">
        <v>6</v>
      </c>
      <c r="D6" s="1" t="s">
        <v>35</v>
      </c>
      <c r="E6" s="1" t="s">
        <v>97</v>
      </c>
      <c r="F6" s="1" t="s">
        <v>38</v>
      </c>
      <c r="G6" s="1" t="s">
        <v>39</v>
      </c>
    </row>
    <row r="7" spans="2:7">
      <c r="B7" s="34" t="s">
        <v>65</v>
      </c>
      <c r="C7" s="35" t="s">
        <v>67</v>
      </c>
      <c r="D7" s="35" t="s">
        <v>67</v>
      </c>
      <c r="E7" s="35" t="s">
        <v>98</v>
      </c>
      <c r="F7" s="35" t="s">
        <v>99</v>
      </c>
      <c r="G7" s="35" t="s">
        <v>100</v>
      </c>
    </row>
    <row r="8" spans="2:7">
      <c r="B8" s="60" t="s">
        <v>69</v>
      </c>
      <c r="C8" s="36" t="s">
        <v>101</v>
      </c>
      <c r="D8" s="36" t="s">
        <v>46</v>
      </c>
      <c r="E8" s="36" t="s">
        <v>98</v>
      </c>
      <c r="F8" s="36" t="s">
        <v>38</v>
      </c>
      <c r="G8" s="36" t="s">
        <v>100</v>
      </c>
    </row>
    <row r="9" spans="2:7">
      <c r="B9" s="61"/>
      <c r="C9" s="36" t="s">
        <v>15</v>
      </c>
      <c r="D9" s="36" t="s">
        <v>46</v>
      </c>
      <c r="E9" s="36" t="s">
        <v>98</v>
      </c>
      <c r="F9" s="36" t="s">
        <v>99</v>
      </c>
      <c r="G9" s="36" t="s">
        <v>102</v>
      </c>
    </row>
    <row r="10" spans="2:7">
      <c r="B10" s="60" t="s">
        <v>74</v>
      </c>
      <c r="C10" s="36" t="s">
        <v>24</v>
      </c>
      <c r="D10" s="36" t="s">
        <v>103</v>
      </c>
      <c r="E10" s="36" t="s">
        <v>97</v>
      </c>
      <c r="F10" s="36" t="s">
        <v>38</v>
      </c>
      <c r="G10" s="36" t="s">
        <v>104</v>
      </c>
    </row>
    <row r="11" spans="2:7">
      <c r="B11" s="61"/>
      <c r="C11" s="36" t="s">
        <v>21</v>
      </c>
      <c r="D11" s="36" t="s">
        <v>40</v>
      </c>
      <c r="E11" s="36" t="s">
        <v>97</v>
      </c>
      <c r="F11" s="36" t="s">
        <v>38</v>
      </c>
      <c r="G11" s="36" t="s">
        <v>104</v>
      </c>
    </row>
    <row r="12" spans="2:7">
      <c r="B12" s="34" t="s">
        <v>78</v>
      </c>
      <c r="C12" s="36" t="s">
        <v>79</v>
      </c>
      <c r="D12" s="36" t="s">
        <v>105</v>
      </c>
      <c r="E12" s="36" t="s">
        <v>98</v>
      </c>
      <c r="F12" s="36" t="s">
        <v>38</v>
      </c>
      <c r="G12" s="36" t="s">
        <v>106</v>
      </c>
    </row>
    <row r="13" spans="2:7">
      <c r="B13" s="34" t="s">
        <v>80</v>
      </c>
      <c r="C13" s="36" t="s">
        <v>81</v>
      </c>
      <c r="D13" s="36" t="s">
        <v>107</v>
      </c>
      <c r="E13" s="36" t="s">
        <v>98</v>
      </c>
      <c r="F13" s="36" t="s">
        <v>99</v>
      </c>
      <c r="G13" s="36" t="s">
        <v>45</v>
      </c>
    </row>
    <row r="14" spans="2:7">
      <c r="B14" s="60" t="s">
        <v>83</v>
      </c>
      <c r="C14" s="36" t="s">
        <v>84</v>
      </c>
      <c r="D14" s="36" t="s">
        <v>43</v>
      </c>
      <c r="E14" s="36" t="s">
        <v>98</v>
      </c>
      <c r="F14" s="36" t="s">
        <v>38</v>
      </c>
      <c r="G14" s="36" t="s">
        <v>106</v>
      </c>
    </row>
    <row r="15" spans="2:7">
      <c r="B15" s="61"/>
      <c r="C15" s="36" t="s">
        <v>85</v>
      </c>
      <c r="D15" s="36" t="s">
        <v>43</v>
      </c>
      <c r="E15" s="36" t="s">
        <v>98</v>
      </c>
      <c r="F15" s="36" t="s">
        <v>38</v>
      </c>
      <c r="G15" s="36" t="s">
        <v>106</v>
      </c>
    </row>
    <row r="16" spans="2:7">
      <c r="B16" s="34" t="s">
        <v>86</v>
      </c>
      <c r="C16" s="36" t="s">
        <v>88</v>
      </c>
      <c r="D16" s="36" t="s">
        <v>40</v>
      </c>
      <c r="E16" s="36" t="s">
        <v>98</v>
      </c>
      <c r="F16" s="36" t="s">
        <v>38</v>
      </c>
      <c r="G16" s="36" t="s">
        <v>42</v>
      </c>
    </row>
    <row r="17" spans="2:7">
      <c r="B17" s="34" t="s">
        <v>89</v>
      </c>
      <c r="C17" s="36" t="s">
        <v>18</v>
      </c>
      <c r="D17" s="36" t="s">
        <v>108</v>
      </c>
      <c r="E17" s="36" t="s">
        <v>98</v>
      </c>
      <c r="F17" s="36" t="s">
        <v>38</v>
      </c>
      <c r="G17" s="36" t="s">
        <v>109</v>
      </c>
    </row>
    <row r="18" spans="2:7">
      <c r="B18" s="59" t="s">
        <v>54</v>
      </c>
      <c r="C18" s="59"/>
      <c r="D18" s="59"/>
      <c r="E18" s="59"/>
      <c r="F18" s="59"/>
      <c r="G18" s="59"/>
    </row>
  </sheetData>
  <mergeCells count="5">
    <mergeCell ref="B4:G4"/>
    <mergeCell ref="B18:G18"/>
    <mergeCell ref="B8:B9"/>
    <mergeCell ref="B10:B11"/>
    <mergeCell ref="B14:B15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32"/>
  <sheetViews>
    <sheetView zoomScaleNormal="100" workbookViewId="0">
      <selection activeCell="A3" sqref="A3"/>
    </sheetView>
  </sheetViews>
  <sheetFormatPr defaultColWidth="11.42578125" defaultRowHeight="13.9"/>
  <cols>
    <col min="1" max="1" width="12.42578125" customWidth="1"/>
    <col min="2" max="2" width="23.42578125" customWidth="1"/>
    <col min="3" max="3" width="19.140625" customWidth="1"/>
    <col min="4" max="4" width="17.42578125" customWidth="1"/>
    <col min="5" max="5" width="7.28515625" customWidth="1"/>
    <col min="6" max="6" width="19" customWidth="1"/>
    <col min="7" max="7" width="12.140625" customWidth="1"/>
    <col min="8" max="8" width="9.5703125" customWidth="1"/>
    <col min="9" max="9" width="12" customWidth="1"/>
    <col min="10" max="10" width="8.5703125" customWidth="1"/>
    <col min="11" max="11" width="4.42578125" customWidth="1"/>
  </cols>
  <sheetData>
    <row r="2" spans="1:9">
      <c r="A2" s="59" t="s">
        <v>110</v>
      </c>
      <c r="B2" s="59"/>
      <c r="C2" s="59"/>
      <c r="D2" s="59"/>
      <c r="E2" s="59"/>
      <c r="F2" s="59"/>
      <c r="G2" s="59"/>
      <c r="H2" s="59"/>
    </row>
    <row r="3" spans="1:9" ht="33.6" customHeight="1">
      <c r="A3" s="62" t="s">
        <v>111</v>
      </c>
      <c r="B3" s="62" t="s">
        <v>112</v>
      </c>
      <c r="C3" s="62" t="s">
        <v>113</v>
      </c>
      <c r="D3" s="62" t="s">
        <v>114</v>
      </c>
      <c r="E3" s="62"/>
      <c r="F3" s="62" t="s">
        <v>33</v>
      </c>
      <c r="G3" s="31" t="s">
        <v>115</v>
      </c>
      <c r="H3" s="31" t="s">
        <v>116</v>
      </c>
      <c r="I3" s="31" t="s">
        <v>117</v>
      </c>
    </row>
    <row r="4" spans="1:9">
      <c r="A4" s="62"/>
      <c r="B4" s="62"/>
      <c r="C4" s="62"/>
      <c r="D4" s="31" t="s">
        <v>118</v>
      </c>
      <c r="E4" s="31" t="s">
        <v>119</v>
      </c>
      <c r="F4" s="62"/>
      <c r="G4" s="31" t="s">
        <v>120</v>
      </c>
      <c r="H4" s="31" t="s">
        <v>120</v>
      </c>
      <c r="I4" s="45" t="s">
        <v>121</v>
      </c>
    </row>
    <row r="5" spans="1:9">
      <c r="A5" s="63" t="s">
        <v>122</v>
      </c>
      <c r="B5" s="13" t="s">
        <v>123</v>
      </c>
      <c r="C5" s="13" t="s">
        <v>124</v>
      </c>
      <c r="D5" s="13" t="s">
        <v>66</v>
      </c>
      <c r="E5" s="46">
        <v>1</v>
      </c>
      <c r="F5" s="13" t="s">
        <v>42</v>
      </c>
      <c r="G5" s="21">
        <v>112</v>
      </c>
      <c r="H5" s="21">
        <v>16800</v>
      </c>
      <c r="I5" s="47">
        <f>G5/H5</f>
        <v>6.6666666666666671E-3</v>
      </c>
    </row>
    <row r="6" spans="1:9">
      <c r="A6" s="64"/>
      <c r="B6" s="13" t="s">
        <v>6</v>
      </c>
      <c r="C6" s="13" t="s">
        <v>125</v>
      </c>
      <c r="D6" s="13" t="s">
        <v>66</v>
      </c>
      <c r="E6" s="46">
        <v>1</v>
      </c>
      <c r="F6" s="13" t="s">
        <v>39</v>
      </c>
      <c r="G6" s="21">
        <v>0</v>
      </c>
      <c r="H6" s="21">
        <v>1650</v>
      </c>
      <c r="I6" s="47">
        <f t="shared" ref="I6:I16" si="0">G6/H6</f>
        <v>0</v>
      </c>
    </row>
    <row r="7" spans="1:9" ht="22.9">
      <c r="A7" s="30" t="s">
        <v>126</v>
      </c>
      <c r="B7" s="13" t="s">
        <v>12</v>
      </c>
      <c r="C7" s="13" t="s">
        <v>43</v>
      </c>
      <c r="D7" s="13" t="s">
        <v>127</v>
      </c>
      <c r="E7" s="46" t="s">
        <v>128</v>
      </c>
      <c r="F7" s="13" t="s">
        <v>129</v>
      </c>
      <c r="G7" s="21">
        <v>250</v>
      </c>
      <c r="H7" s="21">
        <v>3500</v>
      </c>
      <c r="I7" s="47">
        <f t="shared" si="0"/>
        <v>7.1428571428571425E-2</v>
      </c>
    </row>
    <row r="8" spans="1:9">
      <c r="A8" s="63" t="s">
        <v>130</v>
      </c>
      <c r="B8" s="13" t="s">
        <v>131</v>
      </c>
      <c r="C8" s="13" t="s">
        <v>105</v>
      </c>
      <c r="D8" s="13" t="s">
        <v>132</v>
      </c>
      <c r="E8" s="46">
        <v>1</v>
      </c>
      <c r="F8" s="13" t="s">
        <v>42</v>
      </c>
      <c r="G8" s="21">
        <v>400</v>
      </c>
      <c r="H8" s="21">
        <v>32000</v>
      </c>
      <c r="I8" s="47">
        <f t="shared" si="0"/>
        <v>1.2500000000000001E-2</v>
      </c>
    </row>
    <row r="9" spans="1:9">
      <c r="A9" s="65"/>
      <c r="B9" s="13" t="s">
        <v>133</v>
      </c>
      <c r="C9" s="13" t="s">
        <v>134</v>
      </c>
      <c r="D9" s="13" t="s">
        <v>135</v>
      </c>
      <c r="E9" s="46">
        <v>1</v>
      </c>
      <c r="F9" s="13" t="s">
        <v>136</v>
      </c>
      <c r="G9" s="21">
        <v>100</v>
      </c>
      <c r="H9" s="21">
        <v>500</v>
      </c>
      <c r="I9" s="47">
        <f t="shared" si="0"/>
        <v>0.2</v>
      </c>
    </row>
    <row r="10" spans="1:9" ht="22.9">
      <c r="A10" s="65"/>
      <c r="B10" s="13" t="s">
        <v>137</v>
      </c>
      <c r="C10" s="13" t="s">
        <v>46</v>
      </c>
      <c r="D10" s="13" t="s">
        <v>138</v>
      </c>
      <c r="E10" s="46" t="s">
        <v>128</v>
      </c>
      <c r="F10" s="13" t="s">
        <v>39</v>
      </c>
      <c r="G10" s="21">
        <v>0</v>
      </c>
      <c r="H10" s="21">
        <v>8000</v>
      </c>
      <c r="I10" s="47">
        <f t="shared" si="0"/>
        <v>0</v>
      </c>
    </row>
    <row r="11" spans="1:9" ht="22.9">
      <c r="A11" s="64"/>
      <c r="B11" s="13" t="s">
        <v>139</v>
      </c>
      <c r="C11" s="13" t="s">
        <v>105</v>
      </c>
      <c r="D11" s="13" t="s">
        <v>140</v>
      </c>
      <c r="E11" s="46" t="s">
        <v>141</v>
      </c>
      <c r="F11" s="13" t="s">
        <v>42</v>
      </c>
      <c r="G11" s="21">
        <v>400</v>
      </c>
      <c r="H11" s="21">
        <v>1500</v>
      </c>
      <c r="I11" s="47">
        <f t="shared" si="0"/>
        <v>0.26666666666666666</v>
      </c>
    </row>
    <row r="12" spans="1:9">
      <c r="A12" s="63" t="s">
        <v>142</v>
      </c>
      <c r="B12" s="13" t="s">
        <v>143</v>
      </c>
      <c r="C12" s="13" t="s">
        <v>144</v>
      </c>
      <c r="D12" s="13" t="s">
        <v>145</v>
      </c>
      <c r="E12" s="46">
        <v>1</v>
      </c>
      <c r="F12" s="13" t="s">
        <v>42</v>
      </c>
      <c r="G12" s="21">
        <v>100</v>
      </c>
      <c r="H12" s="21">
        <v>12000</v>
      </c>
      <c r="I12" s="47">
        <f t="shared" si="0"/>
        <v>8.3333333333333332E-3</v>
      </c>
    </row>
    <row r="13" spans="1:9" ht="22.9">
      <c r="A13" s="64"/>
      <c r="B13" s="13" t="s">
        <v>146</v>
      </c>
      <c r="C13" s="13" t="s">
        <v>147</v>
      </c>
      <c r="D13" s="13" t="s">
        <v>66</v>
      </c>
      <c r="E13" s="46">
        <v>1</v>
      </c>
      <c r="F13" s="13" t="s">
        <v>148</v>
      </c>
      <c r="G13" s="21">
        <v>167</v>
      </c>
      <c r="H13" s="21">
        <v>17000</v>
      </c>
      <c r="I13" s="47">
        <f t="shared" si="0"/>
        <v>9.8235294117647066E-3</v>
      </c>
    </row>
    <row r="14" spans="1:9" ht="22.9">
      <c r="A14" s="30" t="s">
        <v>149</v>
      </c>
      <c r="B14" s="13" t="s">
        <v>150</v>
      </c>
      <c r="C14" s="13" t="s">
        <v>40</v>
      </c>
      <c r="D14" s="13" t="s">
        <v>151</v>
      </c>
      <c r="E14" s="46" t="s">
        <v>128</v>
      </c>
      <c r="F14" s="13" t="s">
        <v>42</v>
      </c>
      <c r="G14" s="21">
        <v>50</v>
      </c>
      <c r="H14" s="21">
        <v>17000</v>
      </c>
      <c r="I14" s="47">
        <f t="shared" si="0"/>
        <v>2.9411764705882353E-3</v>
      </c>
    </row>
    <row r="15" spans="1:9" ht="22.9">
      <c r="A15" s="63" t="s">
        <v>152</v>
      </c>
      <c r="B15" s="13" t="s">
        <v>153</v>
      </c>
      <c r="C15" s="13" t="s">
        <v>105</v>
      </c>
      <c r="D15" s="13" t="s">
        <v>140</v>
      </c>
      <c r="E15" s="46" t="s">
        <v>141</v>
      </c>
      <c r="F15" s="13" t="s">
        <v>42</v>
      </c>
      <c r="G15" s="21">
        <v>400</v>
      </c>
      <c r="H15" s="21">
        <v>1500</v>
      </c>
      <c r="I15" s="47">
        <f t="shared" si="0"/>
        <v>0.26666666666666666</v>
      </c>
    </row>
    <row r="16" spans="1:9">
      <c r="A16" s="64"/>
      <c r="B16" s="13" t="s">
        <v>154</v>
      </c>
      <c r="C16" s="13" t="s">
        <v>46</v>
      </c>
      <c r="D16" s="13" t="s">
        <v>66</v>
      </c>
      <c r="E16" s="46">
        <v>1</v>
      </c>
      <c r="F16" s="13" t="s">
        <v>42</v>
      </c>
      <c r="G16" s="21">
        <v>117</v>
      </c>
      <c r="H16" s="21">
        <v>9300</v>
      </c>
      <c r="I16" s="47">
        <f t="shared" si="0"/>
        <v>1.2580645161290323E-2</v>
      </c>
    </row>
    <row r="17" spans="1:8">
      <c r="A17" s="59" t="s">
        <v>54</v>
      </c>
      <c r="B17" s="59"/>
      <c r="C17" s="59"/>
      <c r="D17" s="59"/>
      <c r="E17" s="59"/>
      <c r="F17" s="59"/>
      <c r="G17" s="59"/>
      <c r="H17" s="59"/>
    </row>
    <row r="20" spans="1:8">
      <c r="B20" s="43" t="s">
        <v>155</v>
      </c>
      <c r="C20" s="43" t="s">
        <v>156</v>
      </c>
    </row>
    <row r="21" spans="1:8" ht="14.45">
      <c r="B21" s="44" t="s">
        <v>157</v>
      </c>
      <c r="C21" s="44" t="s">
        <v>122</v>
      </c>
    </row>
    <row r="22" spans="1:8" ht="14.45">
      <c r="B22" s="44" t="s">
        <v>158</v>
      </c>
      <c r="C22" s="44" t="s">
        <v>122</v>
      </c>
    </row>
    <row r="23" spans="1:8" ht="14.45">
      <c r="B23" s="44" t="s">
        <v>159</v>
      </c>
      <c r="C23" s="44" t="s">
        <v>126</v>
      </c>
    </row>
    <row r="24" spans="1:8" ht="14.45">
      <c r="B24" s="44" t="s">
        <v>160</v>
      </c>
      <c r="C24" s="44" t="s">
        <v>142</v>
      </c>
    </row>
    <row r="25" spans="1:8" ht="14.45">
      <c r="B25" s="44" t="s">
        <v>161</v>
      </c>
      <c r="C25" s="44" t="s">
        <v>142</v>
      </c>
    </row>
    <row r="26" spans="1:8" ht="14.45">
      <c r="B26" s="44" t="s">
        <v>162</v>
      </c>
      <c r="C26" s="44" t="s">
        <v>130</v>
      </c>
    </row>
    <row r="27" spans="1:8" ht="14.45">
      <c r="B27" s="44" t="s">
        <v>163</v>
      </c>
      <c r="C27" s="44" t="s">
        <v>130</v>
      </c>
    </row>
    <row r="28" spans="1:8" ht="14.45">
      <c r="B28" s="44" t="s">
        <v>164</v>
      </c>
      <c r="C28" s="44" t="s">
        <v>130</v>
      </c>
    </row>
    <row r="29" spans="1:8" ht="14.45">
      <c r="B29" s="44" t="s">
        <v>165</v>
      </c>
      <c r="C29" s="44" t="s">
        <v>130</v>
      </c>
    </row>
    <row r="30" spans="1:8" ht="14.45">
      <c r="B30" s="44" t="s">
        <v>166</v>
      </c>
      <c r="C30" s="44" t="s">
        <v>149</v>
      </c>
    </row>
    <row r="31" spans="1:8" ht="14.45">
      <c r="B31" s="44" t="s">
        <v>167</v>
      </c>
      <c r="C31" s="44" t="s">
        <v>152</v>
      </c>
    </row>
    <row r="32" spans="1:8" ht="14.45">
      <c r="B32" s="44" t="s">
        <v>168</v>
      </c>
      <c r="C32" s="44" t="s">
        <v>152</v>
      </c>
    </row>
  </sheetData>
  <autoFilter ref="B20:C32" xr:uid="{00000000-0001-0000-0600-000000000000}"/>
  <mergeCells count="11">
    <mergeCell ref="D3:E3"/>
    <mergeCell ref="F3:F4"/>
    <mergeCell ref="A2:H2"/>
    <mergeCell ref="A17:H17"/>
    <mergeCell ref="B3:B4"/>
    <mergeCell ref="C3:C4"/>
    <mergeCell ref="A5:A6"/>
    <mergeCell ref="A8:A11"/>
    <mergeCell ref="A12:A13"/>
    <mergeCell ref="A15:A16"/>
    <mergeCell ref="A3:A4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6"/>
  <sheetViews>
    <sheetView zoomScaleNormal="100" workbookViewId="0">
      <selection activeCell="K20" sqref="K20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 ht="14.45" thickBot="1">
      <c r="B2" s="67" t="s">
        <v>169</v>
      </c>
      <c r="C2" s="68"/>
      <c r="D2" s="68"/>
      <c r="E2" s="68"/>
      <c r="F2" s="68"/>
      <c r="G2" s="68"/>
    </row>
    <row r="3" spans="2:13" ht="28.5" customHeight="1">
      <c r="B3" s="62" t="s">
        <v>111</v>
      </c>
      <c r="C3" s="62" t="s">
        <v>112</v>
      </c>
      <c r="D3" s="56" t="s">
        <v>113</v>
      </c>
      <c r="E3" s="25" t="s">
        <v>170</v>
      </c>
      <c r="F3" s="25" t="s">
        <v>171</v>
      </c>
      <c r="G3" s="25" t="s">
        <v>116</v>
      </c>
      <c r="I3" s="69" t="s">
        <v>112</v>
      </c>
      <c r="J3" s="27" t="s">
        <v>170</v>
      </c>
      <c r="K3" s="27" t="s">
        <v>171</v>
      </c>
      <c r="L3" s="27" t="s">
        <v>116</v>
      </c>
      <c r="M3" s="69" t="s">
        <v>172</v>
      </c>
    </row>
    <row r="4" spans="2:13" ht="15.75" customHeight="1" thickBot="1">
      <c r="B4" s="62"/>
      <c r="C4" s="62"/>
      <c r="D4" s="56"/>
      <c r="E4" s="25" t="s">
        <v>120</v>
      </c>
      <c r="F4" s="25" t="s">
        <v>120</v>
      </c>
      <c r="G4" s="25" t="s">
        <v>120</v>
      </c>
      <c r="I4" s="70"/>
      <c r="J4" s="28" t="s">
        <v>120</v>
      </c>
      <c r="K4" s="28" t="s">
        <v>120</v>
      </c>
      <c r="L4" s="28" t="s">
        <v>120</v>
      </c>
      <c r="M4" s="70"/>
    </row>
    <row r="5" spans="2:13">
      <c r="B5" s="66" t="s">
        <v>122</v>
      </c>
      <c r="C5" s="13" t="s">
        <v>123</v>
      </c>
      <c r="D5" s="13" t="s">
        <v>124</v>
      </c>
      <c r="E5" s="3">
        <v>9600</v>
      </c>
      <c r="F5" s="3">
        <v>17600</v>
      </c>
      <c r="G5" s="21">
        <v>16800</v>
      </c>
      <c r="I5" s="13" t="s">
        <v>123</v>
      </c>
      <c r="J5" s="3">
        <v>9600</v>
      </c>
      <c r="K5" s="3">
        <v>17600</v>
      </c>
      <c r="L5" s="21">
        <v>16800</v>
      </c>
      <c r="M5" s="50">
        <f>K5/J5*100-100</f>
        <v>83.333333333333314</v>
      </c>
    </row>
    <row r="6" spans="2:13">
      <c r="B6" s="66"/>
      <c r="C6" s="13" t="s">
        <v>6</v>
      </c>
      <c r="D6" s="13" t="s">
        <v>125</v>
      </c>
      <c r="E6" s="3">
        <v>700</v>
      </c>
      <c r="F6" s="3">
        <v>2000</v>
      </c>
      <c r="G6" s="21">
        <v>1650</v>
      </c>
      <c r="I6" s="13" t="s">
        <v>6</v>
      </c>
      <c r="J6" s="3">
        <v>700</v>
      </c>
      <c r="K6" s="3">
        <v>2000</v>
      </c>
      <c r="L6" s="21">
        <v>1650</v>
      </c>
      <c r="M6" s="50">
        <f t="shared" ref="M6:M12" si="0">K6/J6*100-100</f>
        <v>185.71428571428572</v>
      </c>
    </row>
    <row r="7" spans="2:13">
      <c r="B7" s="30" t="s">
        <v>126</v>
      </c>
      <c r="C7" s="13" t="s">
        <v>12</v>
      </c>
      <c r="D7" s="13" t="s">
        <v>43</v>
      </c>
      <c r="E7" s="2">
        <v>2300</v>
      </c>
      <c r="F7" s="2">
        <v>4500</v>
      </c>
      <c r="G7" s="21">
        <v>3500</v>
      </c>
      <c r="I7" s="13" t="s">
        <v>12</v>
      </c>
      <c r="J7" s="2">
        <v>2300</v>
      </c>
      <c r="K7" s="2">
        <v>4500</v>
      </c>
      <c r="L7" s="21">
        <v>3500</v>
      </c>
      <c r="M7" s="50">
        <f t="shared" si="0"/>
        <v>95.65217391304347</v>
      </c>
    </row>
    <row r="8" spans="2:13">
      <c r="B8" s="66" t="s">
        <v>130</v>
      </c>
      <c r="C8" s="13" t="s">
        <v>131</v>
      </c>
      <c r="D8" s="13" t="s">
        <v>105</v>
      </c>
      <c r="E8" s="4">
        <v>25000</v>
      </c>
      <c r="F8" s="4">
        <v>32000</v>
      </c>
      <c r="G8" s="21">
        <v>32000</v>
      </c>
      <c r="I8" s="13" t="s">
        <v>131</v>
      </c>
      <c r="J8" s="4">
        <v>25000</v>
      </c>
      <c r="K8" s="4">
        <v>32000</v>
      </c>
      <c r="L8" s="21">
        <v>32000</v>
      </c>
      <c r="M8" s="50">
        <f t="shared" si="0"/>
        <v>28</v>
      </c>
    </row>
    <row r="9" spans="2:13">
      <c r="B9" s="66"/>
      <c r="C9" s="13" t="s">
        <v>133</v>
      </c>
      <c r="D9" s="13" t="s">
        <v>134</v>
      </c>
      <c r="E9" s="3">
        <v>400</v>
      </c>
      <c r="F9" s="3">
        <v>500</v>
      </c>
      <c r="G9" s="21">
        <v>500</v>
      </c>
      <c r="I9" s="13" t="s">
        <v>133</v>
      </c>
      <c r="J9" s="3">
        <v>400</v>
      </c>
      <c r="K9" s="3">
        <v>500</v>
      </c>
      <c r="L9" s="21">
        <v>500</v>
      </c>
      <c r="M9" s="50">
        <f t="shared" si="0"/>
        <v>25</v>
      </c>
    </row>
    <row r="10" spans="2:13">
      <c r="B10" s="66"/>
      <c r="C10" s="13" t="s">
        <v>137</v>
      </c>
      <c r="D10" s="13" t="s">
        <v>46</v>
      </c>
      <c r="E10" s="3">
        <v>7000</v>
      </c>
      <c r="F10" s="3">
        <v>8000</v>
      </c>
      <c r="G10" s="21">
        <v>8000</v>
      </c>
      <c r="I10" s="13" t="s">
        <v>137</v>
      </c>
      <c r="J10" s="3">
        <v>7000</v>
      </c>
      <c r="K10" s="3">
        <v>8000</v>
      </c>
      <c r="L10" s="21">
        <v>8000</v>
      </c>
      <c r="M10" s="50">
        <f t="shared" si="0"/>
        <v>14.285714285714278</v>
      </c>
    </row>
    <row r="11" spans="2:13">
      <c r="B11" s="66"/>
      <c r="C11" s="13" t="s">
        <v>139</v>
      </c>
      <c r="D11" s="13" t="s">
        <v>105</v>
      </c>
      <c r="E11" s="3">
        <v>800</v>
      </c>
      <c r="F11" s="21">
        <v>1600</v>
      </c>
      <c r="G11" s="21">
        <v>1500</v>
      </c>
      <c r="I11" s="13" t="s">
        <v>139</v>
      </c>
      <c r="J11" s="3">
        <v>800</v>
      </c>
      <c r="K11" s="21">
        <v>1600</v>
      </c>
      <c r="L11" s="21">
        <v>1500</v>
      </c>
      <c r="M11" s="50">
        <f t="shared" si="0"/>
        <v>100</v>
      </c>
    </row>
    <row r="12" spans="2:13">
      <c r="B12" s="66" t="s">
        <v>142</v>
      </c>
      <c r="C12" s="13" t="s">
        <v>143</v>
      </c>
      <c r="D12" s="13" t="s">
        <v>144</v>
      </c>
      <c r="E12" s="3">
        <v>8000</v>
      </c>
      <c r="F12" s="21">
        <v>13000</v>
      </c>
      <c r="G12" s="21">
        <v>12000</v>
      </c>
      <c r="I12" s="13" t="s">
        <v>143</v>
      </c>
      <c r="J12" s="3">
        <v>8000</v>
      </c>
      <c r="K12" s="21">
        <v>13000</v>
      </c>
      <c r="L12" s="21">
        <v>12000</v>
      </c>
      <c r="M12" s="50">
        <f t="shared" si="0"/>
        <v>62.5</v>
      </c>
    </row>
    <row r="13" spans="2:13">
      <c r="B13" s="66"/>
      <c r="C13" s="13" t="s">
        <v>146</v>
      </c>
      <c r="D13" s="13" t="s">
        <v>147</v>
      </c>
      <c r="E13" s="3">
        <v>12000</v>
      </c>
      <c r="F13" s="3">
        <v>18000</v>
      </c>
      <c r="G13" s="21">
        <v>17000</v>
      </c>
      <c r="I13" s="13" t="s">
        <v>146</v>
      </c>
      <c r="J13" s="3">
        <v>12000</v>
      </c>
      <c r="K13" s="3">
        <v>18000</v>
      </c>
      <c r="L13" s="21">
        <v>17000</v>
      </c>
      <c r="M13" s="50">
        <f t="shared" ref="M13:M15" si="1">K13/J13*100-100</f>
        <v>50</v>
      </c>
    </row>
    <row r="14" spans="2:13">
      <c r="B14" s="30" t="s">
        <v>149</v>
      </c>
      <c r="C14" s="13" t="s">
        <v>150</v>
      </c>
      <c r="D14" s="13" t="s">
        <v>40</v>
      </c>
      <c r="E14" s="3">
        <v>14000</v>
      </c>
      <c r="F14" s="21">
        <v>22000</v>
      </c>
      <c r="G14" s="21">
        <v>17000</v>
      </c>
      <c r="I14" s="13" t="s">
        <v>150</v>
      </c>
      <c r="J14" s="3">
        <v>14000</v>
      </c>
      <c r="K14" s="21">
        <v>22000</v>
      </c>
      <c r="L14" s="21">
        <v>17000</v>
      </c>
      <c r="M14" s="50">
        <f t="shared" si="1"/>
        <v>57.142857142857139</v>
      </c>
    </row>
    <row r="15" spans="2:13">
      <c r="B15" s="66" t="s">
        <v>152</v>
      </c>
      <c r="C15" s="13" t="s">
        <v>153</v>
      </c>
      <c r="D15" s="13" t="s">
        <v>105</v>
      </c>
      <c r="E15" s="3">
        <v>800</v>
      </c>
      <c r="F15" s="21">
        <v>1600</v>
      </c>
      <c r="G15" s="21">
        <v>1500</v>
      </c>
      <c r="I15" s="13" t="s">
        <v>153</v>
      </c>
      <c r="J15" s="3">
        <v>800</v>
      </c>
      <c r="K15" s="21">
        <v>1600</v>
      </c>
      <c r="L15" s="21">
        <v>1500</v>
      </c>
      <c r="M15" s="50">
        <f t="shared" si="1"/>
        <v>100</v>
      </c>
    </row>
    <row r="16" spans="2:13">
      <c r="B16" s="66"/>
      <c r="C16" s="13" t="s">
        <v>154</v>
      </c>
      <c r="D16" s="13" t="s">
        <v>46</v>
      </c>
      <c r="E16" s="3">
        <v>6000</v>
      </c>
      <c r="F16" s="21">
        <v>9300</v>
      </c>
      <c r="G16" s="21">
        <v>9300</v>
      </c>
      <c r="I16" s="13" t="s">
        <v>154</v>
      </c>
      <c r="J16" s="3">
        <v>6000</v>
      </c>
      <c r="K16" s="21">
        <v>9300</v>
      </c>
      <c r="L16" s="21">
        <v>9300</v>
      </c>
      <c r="M16" s="50">
        <f t="shared" ref="M16" si="2">K16/J16*100-100</f>
        <v>55</v>
      </c>
    </row>
  </sheetData>
  <mergeCells count="10">
    <mergeCell ref="M3:M4"/>
    <mergeCell ref="I3:I4"/>
    <mergeCell ref="B3:B4"/>
    <mergeCell ref="C3:C4"/>
    <mergeCell ref="D3:D4"/>
    <mergeCell ref="B5:B6"/>
    <mergeCell ref="B8:B11"/>
    <mergeCell ref="B12:B13"/>
    <mergeCell ref="B15:B16"/>
    <mergeCell ref="B2:G2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43"/>
  <sheetViews>
    <sheetView topLeftCell="A40" zoomScaleNormal="100" workbookViewId="0">
      <selection activeCell="A41" sqref="A41"/>
    </sheetView>
  </sheetViews>
  <sheetFormatPr defaultColWidth="11.42578125" defaultRowHeight="13.9"/>
  <cols>
    <col min="1" max="1" width="24.7109375" customWidth="1"/>
    <col min="2" max="6" width="12" bestFit="1" customWidth="1"/>
    <col min="9" max="9" width="12.140625" bestFit="1" customWidth="1"/>
  </cols>
  <sheetData>
    <row r="2" spans="1:9">
      <c r="A2" s="14" t="s">
        <v>173</v>
      </c>
      <c r="B2" s="12">
        <v>2019</v>
      </c>
      <c r="C2" s="12">
        <v>2020</v>
      </c>
      <c r="D2" s="12">
        <v>2021</v>
      </c>
      <c r="E2" s="12">
        <v>2022</v>
      </c>
      <c r="F2" s="12">
        <v>2023</v>
      </c>
      <c r="G2" s="12" t="s">
        <v>174</v>
      </c>
      <c r="H2" s="12" t="s">
        <v>175</v>
      </c>
    </row>
    <row r="3" spans="1:9">
      <c r="A3" s="37" t="s">
        <v>12</v>
      </c>
      <c r="B3" s="6">
        <v>4010</v>
      </c>
      <c r="C3" s="6">
        <v>4091</v>
      </c>
      <c r="D3" s="6">
        <v>4522</v>
      </c>
      <c r="E3" s="6">
        <v>5332</v>
      </c>
      <c r="F3" s="6">
        <v>5829</v>
      </c>
      <c r="G3" s="6">
        <v>4757</v>
      </c>
      <c r="H3" s="6">
        <f>(+B3+C3+D3+E3+F3)/5</f>
        <v>4756.8</v>
      </c>
      <c r="I3" s="22"/>
    </row>
    <row r="4" spans="1:9">
      <c r="A4" s="40" t="s">
        <v>176</v>
      </c>
      <c r="B4" s="6">
        <v>6578</v>
      </c>
      <c r="C4" s="6">
        <v>8083</v>
      </c>
      <c r="D4" s="6">
        <v>7795</v>
      </c>
      <c r="E4" s="6">
        <v>8802</v>
      </c>
      <c r="F4" s="6">
        <v>11985</v>
      </c>
      <c r="G4" s="6">
        <v>8649</v>
      </c>
      <c r="H4" s="6">
        <f t="shared" ref="H4:H13" si="0">(+B4+C4+D4+E4+F4)/5</f>
        <v>8648.6</v>
      </c>
      <c r="I4" s="22"/>
    </row>
    <row r="5" spans="1:9">
      <c r="A5" s="40" t="s">
        <v>177</v>
      </c>
      <c r="B5" s="6">
        <v>6296</v>
      </c>
      <c r="C5" s="6">
        <v>8383</v>
      </c>
      <c r="D5" s="6">
        <v>12158</v>
      </c>
      <c r="E5" s="6">
        <v>17209</v>
      </c>
      <c r="F5" s="6">
        <v>13004</v>
      </c>
      <c r="G5" s="6">
        <v>11410</v>
      </c>
      <c r="H5" s="6">
        <f t="shared" si="0"/>
        <v>11410</v>
      </c>
      <c r="I5" s="22"/>
    </row>
    <row r="6" spans="1:9">
      <c r="A6" s="37" t="s">
        <v>178</v>
      </c>
      <c r="B6" s="6">
        <v>1065</v>
      </c>
      <c r="C6" s="6">
        <v>992</v>
      </c>
      <c r="D6" s="6">
        <v>1230</v>
      </c>
      <c r="E6" s="6">
        <v>1765</v>
      </c>
      <c r="F6" s="6">
        <v>1935</v>
      </c>
      <c r="G6" s="6">
        <v>1397</v>
      </c>
      <c r="H6" s="6">
        <f t="shared" si="0"/>
        <v>1397.4</v>
      </c>
      <c r="I6" s="22"/>
    </row>
    <row r="7" spans="1:9">
      <c r="A7" s="37" t="s">
        <v>6</v>
      </c>
      <c r="B7" s="6">
        <v>1519</v>
      </c>
      <c r="C7" s="6">
        <v>1387</v>
      </c>
      <c r="D7" s="6">
        <v>1264</v>
      </c>
      <c r="E7" s="6">
        <v>2453</v>
      </c>
      <c r="F7" s="6">
        <v>2914</v>
      </c>
      <c r="G7" s="6">
        <v>1907</v>
      </c>
      <c r="H7" s="6">
        <f t="shared" si="0"/>
        <v>1907.4</v>
      </c>
      <c r="I7" s="22"/>
    </row>
    <row r="8" spans="1:9">
      <c r="A8" s="38" t="s">
        <v>18</v>
      </c>
      <c r="B8" s="6">
        <v>2249</v>
      </c>
      <c r="C8" s="6">
        <v>3020</v>
      </c>
      <c r="D8" s="6">
        <v>3550</v>
      </c>
      <c r="E8" s="6">
        <v>3733</v>
      </c>
      <c r="F8" s="6">
        <v>3993</v>
      </c>
      <c r="G8" s="6">
        <v>3309</v>
      </c>
      <c r="H8" s="6">
        <f t="shared" si="0"/>
        <v>3309</v>
      </c>
      <c r="I8" s="22"/>
    </row>
    <row r="9" spans="1:9">
      <c r="A9" s="38" t="s">
        <v>139</v>
      </c>
      <c r="B9" s="6">
        <v>2004</v>
      </c>
      <c r="C9" s="6">
        <v>1636</v>
      </c>
      <c r="D9" s="6">
        <v>2100</v>
      </c>
      <c r="E9" s="6">
        <v>2931</v>
      </c>
      <c r="F9" s="6">
        <v>2805</v>
      </c>
      <c r="G9" s="6">
        <v>2295</v>
      </c>
      <c r="H9" s="6">
        <f t="shared" si="0"/>
        <v>2295.1999999999998</v>
      </c>
      <c r="I9" s="22"/>
    </row>
    <row r="10" spans="1:9" ht="16.149999999999999" customHeight="1">
      <c r="A10" s="51" t="s">
        <v>179</v>
      </c>
      <c r="B10" s="6">
        <v>4384</v>
      </c>
      <c r="C10" s="6">
        <v>4667</v>
      </c>
      <c r="D10" s="6">
        <v>6470</v>
      </c>
      <c r="E10" s="6">
        <v>8027</v>
      </c>
      <c r="F10" s="6">
        <v>7835</v>
      </c>
      <c r="G10" s="6">
        <v>6277</v>
      </c>
      <c r="H10" s="6">
        <f t="shared" si="0"/>
        <v>6276.6</v>
      </c>
    </row>
    <row r="11" spans="1:9" ht="16.149999999999999" customHeight="1">
      <c r="A11" s="38" t="s">
        <v>180</v>
      </c>
      <c r="B11" s="6">
        <v>304</v>
      </c>
      <c r="C11" s="6">
        <v>315</v>
      </c>
      <c r="D11" s="6">
        <v>369</v>
      </c>
      <c r="E11" s="6">
        <v>488</v>
      </c>
      <c r="F11" s="6">
        <v>545</v>
      </c>
      <c r="G11" s="6">
        <v>404</v>
      </c>
      <c r="H11" s="6">
        <f t="shared" si="0"/>
        <v>404.2</v>
      </c>
    </row>
    <row r="12" spans="1:9">
      <c r="A12" s="39" t="s">
        <v>150</v>
      </c>
      <c r="B12" s="6">
        <v>9043</v>
      </c>
      <c r="C12" s="6">
        <v>8789</v>
      </c>
      <c r="D12" s="6">
        <v>10542</v>
      </c>
      <c r="E12" s="6">
        <v>12108</v>
      </c>
      <c r="F12" s="6">
        <v>12891</v>
      </c>
      <c r="G12" s="6">
        <v>10675</v>
      </c>
      <c r="H12" s="6">
        <f t="shared" si="0"/>
        <v>10674.6</v>
      </c>
      <c r="I12" s="22"/>
    </row>
    <row r="13" spans="1:9" ht="16.149999999999999" customHeight="1">
      <c r="A13" s="40" t="s">
        <v>181</v>
      </c>
      <c r="B13" s="6">
        <v>5174</v>
      </c>
      <c r="C13" s="6">
        <v>5481</v>
      </c>
      <c r="D13" s="6">
        <v>7564</v>
      </c>
      <c r="E13" s="6">
        <v>8609</v>
      </c>
      <c r="F13" s="6">
        <v>9687</v>
      </c>
      <c r="G13" s="6">
        <v>7303</v>
      </c>
      <c r="H13" s="6">
        <f t="shared" si="0"/>
        <v>7303</v>
      </c>
    </row>
    <row r="14" spans="1:9" ht="16.149999999999999" customHeight="1">
      <c r="A14" s="8"/>
      <c r="B14" s="8"/>
      <c r="C14" s="8"/>
      <c r="D14" s="8"/>
      <c r="E14" s="8"/>
      <c r="F14" s="8"/>
      <c r="G14" s="8"/>
      <c r="H14" s="8"/>
    </row>
    <row r="15" spans="1:9" ht="16.149999999999999" customHeight="1" thickBot="1">
      <c r="A15" s="15" t="s">
        <v>182</v>
      </c>
      <c r="B15" s="8"/>
      <c r="C15" s="8"/>
      <c r="D15" s="8"/>
      <c r="E15" s="8"/>
      <c r="F15" s="8"/>
      <c r="G15" s="8"/>
      <c r="H15" s="8"/>
    </row>
    <row r="16" spans="1:9" ht="16.149999999999999" customHeight="1">
      <c r="A16" s="19" t="s">
        <v>183</v>
      </c>
      <c r="B16" s="8"/>
      <c r="C16" s="8"/>
      <c r="D16" s="8"/>
      <c r="E16" s="8"/>
      <c r="F16" s="8"/>
      <c r="G16" s="8"/>
      <c r="H16" s="8"/>
    </row>
    <row r="17" spans="1:8" ht="16.149999999999999" customHeight="1">
      <c r="A17" s="20" t="s">
        <v>184</v>
      </c>
      <c r="B17" s="8"/>
      <c r="C17" s="8"/>
      <c r="D17" s="8"/>
      <c r="E17" s="8"/>
      <c r="F17" s="8"/>
      <c r="G17" s="8"/>
      <c r="H17" s="8"/>
    </row>
    <row r="18" spans="1:8">
      <c r="A18" s="17" t="s">
        <v>185</v>
      </c>
      <c r="B18" s="8"/>
      <c r="C18" s="8"/>
      <c r="D18" s="8"/>
      <c r="E18" s="8"/>
      <c r="F18" s="8"/>
      <c r="G18" s="8"/>
      <c r="H18" s="8"/>
    </row>
    <row r="19" spans="1:8" ht="46.15" thickBot="1">
      <c r="A19" s="18" t="s">
        <v>186</v>
      </c>
      <c r="B19" s="8"/>
      <c r="C19" s="8"/>
      <c r="D19" s="8"/>
      <c r="E19" s="8"/>
      <c r="F19" s="8"/>
      <c r="G19" s="8"/>
      <c r="H19" s="8"/>
    </row>
    <row r="20" spans="1:8">
      <c r="A20" s="8"/>
      <c r="B20" s="8"/>
      <c r="C20" s="8"/>
      <c r="D20" s="8"/>
      <c r="E20" s="8"/>
      <c r="F20" s="8"/>
      <c r="G20" s="8"/>
      <c r="H20" s="8"/>
    </row>
    <row r="21" spans="1:8">
      <c r="B21" s="8"/>
      <c r="C21" s="8"/>
      <c r="D21" s="8"/>
      <c r="E21" s="8"/>
      <c r="F21" s="8"/>
      <c r="G21" s="8"/>
      <c r="H21" s="8"/>
    </row>
    <row r="22" spans="1:8">
      <c r="B22" s="8"/>
      <c r="C22" s="8"/>
      <c r="D22" s="8"/>
      <c r="E22" s="8"/>
      <c r="F22" s="8"/>
      <c r="G22" s="8"/>
      <c r="H22" s="8"/>
    </row>
    <row r="23" spans="1:8">
      <c r="C23" s="8"/>
      <c r="D23" s="8"/>
      <c r="E23" s="8"/>
      <c r="F23" s="8"/>
      <c r="G23" s="8"/>
      <c r="H23" s="8"/>
    </row>
    <row r="24" spans="1:8">
      <c r="C24" s="8"/>
      <c r="D24" s="8"/>
      <c r="E24" s="8"/>
      <c r="F24" s="8"/>
      <c r="G24" s="8"/>
      <c r="H24" s="8"/>
    </row>
    <row r="25" spans="1:8">
      <c r="C25" s="8"/>
      <c r="D25" s="8"/>
      <c r="E25" s="8"/>
      <c r="F25" s="8"/>
      <c r="G25" s="8"/>
      <c r="H25" s="8"/>
    </row>
    <row r="26" spans="1:8">
      <c r="C26" s="8"/>
      <c r="D26" s="8"/>
      <c r="E26" s="8"/>
      <c r="F26" s="8"/>
      <c r="G26" s="8"/>
      <c r="H26" s="8"/>
    </row>
    <row r="27" spans="1:8">
      <c r="C27" s="8"/>
      <c r="D27" s="8"/>
      <c r="E27" s="8"/>
      <c r="F27" s="8"/>
      <c r="G27" s="8"/>
      <c r="H27" s="8"/>
    </row>
    <row r="30" spans="1:8">
      <c r="A30" s="12" t="s">
        <v>112</v>
      </c>
      <c r="B30" s="12" t="s">
        <v>174</v>
      </c>
    </row>
    <row r="31" spans="1:8">
      <c r="A31" s="24" t="s">
        <v>178</v>
      </c>
      <c r="B31" s="6">
        <v>1397</v>
      </c>
    </row>
    <row r="32" spans="1:8">
      <c r="A32" s="24" t="s">
        <v>6</v>
      </c>
      <c r="B32" s="6">
        <v>1907</v>
      </c>
    </row>
    <row r="33" spans="1:2">
      <c r="A33" s="24" t="s">
        <v>139</v>
      </c>
      <c r="B33" s="6">
        <v>2295</v>
      </c>
    </row>
    <row r="34" spans="1:2">
      <c r="A34" s="24" t="s">
        <v>18</v>
      </c>
      <c r="B34" s="6">
        <v>3309</v>
      </c>
    </row>
    <row r="35" spans="1:2">
      <c r="A35" s="24" t="s">
        <v>12</v>
      </c>
      <c r="B35" s="6">
        <v>4757</v>
      </c>
    </row>
    <row r="36" spans="1:2">
      <c r="A36" s="24" t="s">
        <v>21</v>
      </c>
      <c r="B36" s="6">
        <v>8649</v>
      </c>
    </row>
    <row r="37" spans="1:2">
      <c r="A37" s="24" t="s">
        <v>24</v>
      </c>
      <c r="B37" s="6">
        <v>11410</v>
      </c>
    </row>
    <row r="38" spans="1:2">
      <c r="A38" s="24" t="s">
        <v>150</v>
      </c>
      <c r="B38" s="6">
        <v>10675</v>
      </c>
    </row>
    <row r="39" spans="1:2">
      <c r="A39" s="24" t="s">
        <v>187</v>
      </c>
      <c r="B39" s="6">
        <v>7303</v>
      </c>
    </row>
    <row r="40" spans="1:2" ht="21.75">
      <c r="A40" s="51" t="s">
        <v>188</v>
      </c>
      <c r="B40" s="6">
        <v>6277</v>
      </c>
    </row>
    <row r="41" spans="1:2">
      <c r="A41" s="24" t="s">
        <v>180</v>
      </c>
      <c r="B41" s="6">
        <v>404</v>
      </c>
    </row>
    <row r="42" spans="1:2" ht="15"/>
    <row r="43" spans="1:2" ht="15"/>
  </sheetData>
  <sortState xmlns:xlrd2="http://schemas.microsoft.com/office/spreadsheetml/2017/richdata2" ref="A38:B41">
    <sortCondition descending="1" ref="B38:B41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39"/>
  <sheetViews>
    <sheetView tabSelected="1" topLeftCell="C5" zoomScale="90" zoomScaleNormal="90" workbookViewId="0">
      <selection activeCell="N12" sqref="N12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5" t="s">
        <v>173</v>
      </c>
      <c r="C2" s="5">
        <v>2019</v>
      </c>
      <c r="D2" s="5">
        <v>2020</v>
      </c>
      <c r="E2" s="5">
        <v>2021</v>
      </c>
      <c r="F2" s="5">
        <v>2022</v>
      </c>
      <c r="G2" s="5">
        <v>2023</v>
      </c>
      <c r="H2" s="5" t="s">
        <v>174</v>
      </c>
    </row>
    <row r="3" spans="2:8">
      <c r="B3" s="37" t="s">
        <v>12</v>
      </c>
      <c r="C3" s="6">
        <v>4010</v>
      </c>
      <c r="D3" s="6">
        <v>4091</v>
      </c>
      <c r="E3" s="6">
        <v>4522</v>
      </c>
      <c r="F3" s="6">
        <v>5332</v>
      </c>
      <c r="G3" s="6">
        <v>5829</v>
      </c>
      <c r="H3" s="6">
        <v>4757</v>
      </c>
    </row>
    <row r="4" spans="2:8">
      <c r="B4" s="40" t="s">
        <v>176</v>
      </c>
      <c r="C4" s="6">
        <v>6578</v>
      </c>
      <c r="D4" s="6">
        <v>8083</v>
      </c>
      <c r="E4" s="6">
        <v>7795</v>
      </c>
      <c r="F4" s="6">
        <v>8802</v>
      </c>
      <c r="G4" s="6">
        <v>11985</v>
      </c>
      <c r="H4" s="6">
        <v>8649</v>
      </c>
    </row>
    <row r="5" spans="2:8">
      <c r="B5" s="40" t="s">
        <v>177</v>
      </c>
      <c r="C5" s="6">
        <v>6296</v>
      </c>
      <c r="D5" s="6">
        <v>8383</v>
      </c>
      <c r="E5" s="6">
        <v>12158</v>
      </c>
      <c r="F5" s="6">
        <v>17209</v>
      </c>
      <c r="G5" s="6">
        <v>13004</v>
      </c>
      <c r="H5" s="6">
        <v>11410</v>
      </c>
    </row>
    <row r="6" spans="2:8">
      <c r="B6" s="37" t="s">
        <v>178</v>
      </c>
      <c r="C6" s="6">
        <v>1065</v>
      </c>
      <c r="D6" s="6">
        <v>992</v>
      </c>
      <c r="E6" s="6">
        <v>1230</v>
      </c>
      <c r="F6" s="6">
        <v>1765</v>
      </c>
      <c r="G6" s="6">
        <v>1935</v>
      </c>
      <c r="H6" s="6">
        <v>1397</v>
      </c>
    </row>
    <row r="7" spans="2:8">
      <c r="B7" s="37" t="s">
        <v>6</v>
      </c>
      <c r="C7" s="6">
        <v>1519</v>
      </c>
      <c r="D7" s="6">
        <v>1387</v>
      </c>
      <c r="E7" s="6">
        <v>1264</v>
      </c>
      <c r="F7" s="6">
        <v>2453</v>
      </c>
      <c r="G7" s="6">
        <v>2914</v>
      </c>
      <c r="H7" s="6">
        <v>1907</v>
      </c>
    </row>
    <row r="8" spans="2:8">
      <c r="B8" s="38" t="s">
        <v>18</v>
      </c>
      <c r="C8" s="6">
        <v>2249</v>
      </c>
      <c r="D8" s="6">
        <v>3020</v>
      </c>
      <c r="E8" s="6">
        <v>3550</v>
      </c>
      <c r="F8" s="6">
        <v>3733</v>
      </c>
      <c r="G8" s="6">
        <v>3993</v>
      </c>
      <c r="H8" s="6">
        <v>3309</v>
      </c>
    </row>
    <row r="9" spans="2:8">
      <c r="B9" s="38" t="s">
        <v>139</v>
      </c>
      <c r="C9" s="6">
        <v>2004</v>
      </c>
      <c r="D9" s="6">
        <v>1636</v>
      </c>
      <c r="E9" s="6">
        <v>2100</v>
      </c>
      <c r="F9" s="6">
        <v>2931</v>
      </c>
      <c r="G9" s="6">
        <v>2805</v>
      </c>
      <c r="H9" s="6">
        <v>2295</v>
      </c>
    </row>
    <row r="10" spans="2:8" ht="21.75">
      <c r="B10" s="51" t="s">
        <v>179</v>
      </c>
      <c r="C10" s="6">
        <v>4384</v>
      </c>
      <c r="D10" s="6">
        <v>4667</v>
      </c>
      <c r="E10" s="6">
        <v>6470</v>
      </c>
      <c r="F10" s="6">
        <v>8027</v>
      </c>
      <c r="G10" s="6">
        <v>7835</v>
      </c>
      <c r="H10" s="6">
        <v>6277</v>
      </c>
    </row>
    <row r="11" spans="2:8">
      <c r="B11" s="38" t="s">
        <v>180</v>
      </c>
      <c r="C11" s="6">
        <v>304</v>
      </c>
      <c r="D11" s="6">
        <v>315</v>
      </c>
      <c r="E11" s="6">
        <v>369</v>
      </c>
      <c r="F11" s="6">
        <v>488</v>
      </c>
      <c r="G11" s="6">
        <v>545</v>
      </c>
      <c r="H11" s="6">
        <v>404</v>
      </c>
    </row>
    <row r="12" spans="2:8">
      <c r="B12" s="39" t="s">
        <v>150</v>
      </c>
      <c r="C12" s="6">
        <v>9043</v>
      </c>
      <c r="D12" s="6">
        <v>8789</v>
      </c>
      <c r="E12" s="6">
        <v>10542</v>
      </c>
      <c r="F12" s="6">
        <v>12108</v>
      </c>
      <c r="G12" s="6">
        <v>12891</v>
      </c>
      <c r="H12" s="6">
        <v>10675</v>
      </c>
    </row>
    <row r="13" spans="2:8">
      <c r="B13" s="40" t="s">
        <v>181</v>
      </c>
      <c r="C13" s="6">
        <v>5174</v>
      </c>
      <c r="D13" s="6">
        <v>5481</v>
      </c>
      <c r="E13" s="6">
        <v>7564</v>
      </c>
      <c r="F13" s="6">
        <v>8609</v>
      </c>
      <c r="G13" s="6">
        <v>9687</v>
      </c>
      <c r="H13" s="6">
        <v>7303</v>
      </c>
    </row>
    <row r="14" spans="2:8">
      <c r="C14" s="8"/>
      <c r="D14" s="8"/>
      <c r="E14" s="9"/>
      <c r="H14" s="9"/>
    </row>
    <row r="15" spans="2:8" ht="14.45" thickBot="1">
      <c r="C15" s="8"/>
      <c r="D15" s="8"/>
      <c r="E15" s="9"/>
      <c r="H15" s="9"/>
    </row>
    <row r="16" spans="2:8">
      <c r="B16" s="41" t="s">
        <v>189</v>
      </c>
      <c r="C16" s="8"/>
      <c r="D16" s="8"/>
      <c r="E16" s="9"/>
      <c r="H16" s="9"/>
    </row>
    <row r="17" spans="2:8">
      <c r="B17" s="42" t="s">
        <v>184</v>
      </c>
      <c r="C17" s="8"/>
      <c r="D17" s="8"/>
      <c r="E17" s="9"/>
      <c r="H17" s="9"/>
    </row>
    <row r="18" spans="2:8">
      <c r="B18" s="17" t="s">
        <v>185</v>
      </c>
      <c r="C18" s="8"/>
      <c r="D18" s="8"/>
      <c r="E18" s="9"/>
      <c r="H18" s="9"/>
    </row>
    <row r="19" spans="2:8" ht="23.45" thickBot="1">
      <c r="B19" s="18" t="s">
        <v>190</v>
      </c>
      <c r="C19" s="8"/>
      <c r="D19" s="8"/>
      <c r="E19" s="9"/>
      <c r="H19" s="9"/>
    </row>
    <row r="20" spans="2:8">
      <c r="C20" s="8"/>
      <c r="D20" s="8"/>
      <c r="E20" s="9"/>
      <c r="H20" s="9"/>
    </row>
    <row r="21" spans="2:8">
      <c r="B21" s="7"/>
      <c r="C21" s="7"/>
      <c r="D21" s="8"/>
      <c r="E21" s="8"/>
      <c r="F21" s="8"/>
      <c r="G21" s="8"/>
      <c r="H21" s="9"/>
    </row>
    <row r="22" spans="2:8">
      <c r="B22" s="7"/>
      <c r="C22" s="7"/>
      <c r="D22" s="8"/>
      <c r="E22" s="8"/>
      <c r="F22" s="8"/>
      <c r="G22" s="8"/>
      <c r="H22" s="9"/>
    </row>
    <row r="23" spans="2:8">
      <c r="B23" s="7"/>
      <c r="C23" s="7"/>
      <c r="D23" s="8"/>
      <c r="E23" s="8"/>
      <c r="F23" s="8"/>
      <c r="G23" s="8"/>
      <c r="H23" s="9"/>
    </row>
    <row r="24" spans="2:8">
      <c r="B24" s="5" t="s">
        <v>173</v>
      </c>
      <c r="C24" s="5">
        <v>2020</v>
      </c>
      <c r="D24" s="5">
        <v>2021</v>
      </c>
      <c r="E24" s="5">
        <v>2022</v>
      </c>
      <c r="F24" s="5">
        <v>2023</v>
      </c>
      <c r="G24" s="8"/>
      <c r="H24" s="9"/>
    </row>
    <row r="25" spans="2:8">
      <c r="B25" s="24" t="s">
        <v>12</v>
      </c>
      <c r="C25" s="16">
        <f>D3/C3*100-100</f>
        <v>2.0199501246882789</v>
      </c>
      <c r="D25" s="16">
        <f t="shared" ref="D25:F25" si="0">E3/D3*100-100</f>
        <v>10.535321437301405</v>
      </c>
      <c r="E25" s="16">
        <f t="shared" si="0"/>
        <v>17.912428129146392</v>
      </c>
      <c r="F25" s="16">
        <f t="shared" si="0"/>
        <v>9.3210802700675259</v>
      </c>
      <c r="G25" s="49" cm="1">
        <f t="array" ref="G25">+AVERAGE(ABS(C25:F25))</f>
        <v>9.9471949903009005</v>
      </c>
      <c r="H25" s="9"/>
    </row>
    <row r="26" spans="2:8">
      <c r="B26" s="24" t="s">
        <v>21</v>
      </c>
      <c r="C26" s="16">
        <f>D4/C4*100-100</f>
        <v>22.879294618425064</v>
      </c>
      <c r="D26" s="16">
        <f>E4/D4*100-100</f>
        <v>-3.5630335271557527</v>
      </c>
      <c r="E26" s="16">
        <f>F4/E4*100-100</f>
        <v>12.918537524053875</v>
      </c>
      <c r="F26" s="16">
        <f>G4/F4*100-100</f>
        <v>36.162235855487381</v>
      </c>
      <c r="G26" s="23" cm="1">
        <f t="array" ref="G26">+AVERAGE(ABS(C26:F26))</f>
        <v>18.880775381280518</v>
      </c>
      <c r="H26" s="9"/>
    </row>
    <row r="27" spans="2:8">
      <c r="B27" s="24" t="s">
        <v>24</v>
      </c>
      <c r="C27" s="16">
        <f>D5/C5*100-100</f>
        <v>33.148030495552717</v>
      </c>
      <c r="D27" s="16">
        <f>E5/D5*100-100</f>
        <v>45.031611594894429</v>
      </c>
      <c r="E27" s="16">
        <f>F5/E5*100-100</f>
        <v>41.544661950978792</v>
      </c>
      <c r="F27" s="16">
        <f>G5/F5*100-100</f>
        <v>-24.434888721018069</v>
      </c>
      <c r="G27" s="48" cm="1">
        <f t="array" ref="G27">+AVERAGE(ABS(C27:F27))</f>
        <v>36.039798190611002</v>
      </c>
      <c r="H27" s="9"/>
    </row>
    <row r="28" spans="2:8">
      <c r="B28" s="24" t="s">
        <v>178</v>
      </c>
      <c r="C28" s="16">
        <f>D6/C6*100-100</f>
        <v>-6.8544600938967051</v>
      </c>
      <c r="D28" s="16">
        <f>E6/D6*100-100</f>
        <v>23.991935483870975</v>
      </c>
      <c r="E28" s="16">
        <f>F6/E6*100-100</f>
        <v>43.495934959349597</v>
      </c>
      <c r="F28" s="16">
        <f>G6/F6*100-100</f>
        <v>9.6317280453257723</v>
      </c>
      <c r="G28" s="23" cm="1">
        <f t="array" ref="G28">+AVERAGE(ABS(C28:F28))</f>
        <v>20.993514645610762</v>
      </c>
      <c r="H28" s="9"/>
    </row>
    <row r="29" spans="2:8">
      <c r="B29" s="24" t="s">
        <v>6</v>
      </c>
      <c r="C29" s="16">
        <f>D7/C7*100-100</f>
        <v>-8.6899275839367931</v>
      </c>
      <c r="D29" s="16">
        <f>E7/D7*100-100</f>
        <v>-8.8680605623648177</v>
      </c>
      <c r="E29" s="16">
        <f>F7/E7*100-100</f>
        <v>94.066455696202524</v>
      </c>
      <c r="F29" s="16">
        <f>G7/F7*100-100</f>
        <v>18.793314309009361</v>
      </c>
      <c r="G29" s="48" cm="1">
        <f t="array" ref="G29">+AVERAGE(ABS(C29:F29))</f>
        <v>32.604439537878378</v>
      </c>
      <c r="H29" s="9"/>
    </row>
    <row r="30" spans="2:8">
      <c r="B30" s="24" t="s">
        <v>18</v>
      </c>
      <c r="C30" s="16">
        <f>D8/C8*100-100</f>
        <v>34.281903068030232</v>
      </c>
      <c r="D30" s="16">
        <f>E8/D8*100-100</f>
        <v>17.54966887417217</v>
      </c>
      <c r="E30" s="16">
        <f>F8/E8*100-100</f>
        <v>5.1549295774647987</v>
      </c>
      <c r="F30" s="16">
        <f>G8/F8*100-100</f>
        <v>6.9649075810340264</v>
      </c>
      <c r="G30" s="49" cm="1">
        <f t="array" ref="G30">+AVERAGE(ABS(C30:F30))</f>
        <v>15.987852275175307</v>
      </c>
    </row>
    <row r="31" spans="2:8" ht="15" customHeight="1">
      <c r="B31" s="24" t="s">
        <v>139</v>
      </c>
      <c r="C31" s="16">
        <f>D9/C9*100-100</f>
        <v>-18.363273453093811</v>
      </c>
      <c r="D31" s="16">
        <f>E9/D9*100-100</f>
        <v>28.361858190709057</v>
      </c>
      <c r="E31" s="16">
        <f>F9/E9*100-100</f>
        <v>39.571428571428555</v>
      </c>
      <c r="F31" s="16">
        <f>G9/F9*100-100</f>
        <v>-4.2988741044012357</v>
      </c>
      <c r="G31" s="48" cm="1">
        <f t="array" ref="G31">+AVERAGE(ABS(C31:F31))</f>
        <v>22.648858579908165</v>
      </c>
    </row>
    <row r="32" spans="2:8">
      <c r="B32" s="24" t="s">
        <v>191</v>
      </c>
      <c r="C32" s="16">
        <f>D10/C10*100-100</f>
        <v>6.4552919708029179</v>
      </c>
      <c r="D32" s="16">
        <f>E10/D10*100-100</f>
        <v>38.632954788943636</v>
      </c>
      <c r="E32" s="16">
        <f>F10/E10*100-100</f>
        <v>24.064914992272037</v>
      </c>
      <c r="F32" s="16">
        <f>G10/F10*100-100</f>
        <v>-2.3919272455462703</v>
      </c>
      <c r="G32" s="23" cm="1">
        <f t="array" ref="G32">+AVERAGE(ABS(C32:F32))</f>
        <v>17.886272249391215</v>
      </c>
    </row>
    <row r="33" spans="2:7">
      <c r="B33" s="24" t="s">
        <v>180</v>
      </c>
      <c r="C33" s="16">
        <f t="shared" ref="C33:F35" si="1">D11/C11*100-100</f>
        <v>3.6184210526315752</v>
      </c>
      <c r="D33" s="16">
        <f t="shared" si="1"/>
        <v>17.142857142857153</v>
      </c>
      <c r="E33" s="16">
        <f t="shared" si="1"/>
        <v>32.249322493224952</v>
      </c>
      <c r="F33" s="16">
        <f t="shared" si="1"/>
        <v>11.680327868852473</v>
      </c>
      <c r="G33" s="23" cm="1">
        <f t="array" ref="G33">+AVERAGE(ABS(C33:F33))</f>
        <v>16.172732139391538</v>
      </c>
    </row>
    <row r="34" spans="2:7">
      <c r="B34" s="24" t="s">
        <v>150</v>
      </c>
      <c r="C34" s="16">
        <f t="shared" si="1"/>
        <v>-2.8088023885878641</v>
      </c>
      <c r="D34" s="16">
        <f t="shared" si="1"/>
        <v>19.945386278302422</v>
      </c>
      <c r="E34" s="16">
        <f t="shared" si="1"/>
        <v>14.854866249288563</v>
      </c>
      <c r="F34" s="16">
        <f t="shared" si="1"/>
        <v>6.4667988107036649</v>
      </c>
      <c r="G34" s="49" cm="1">
        <f t="array" ref="G34">+AVERAGE(ABS(C34:F34))</f>
        <v>11.018963431720628</v>
      </c>
    </row>
    <row r="35" spans="2:7">
      <c r="B35" s="24" t="s">
        <v>187</v>
      </c>
      <c r="C35" s="16">
        <f t="shared" si="1"/>
        <v>5.9335137224584571</v>
      </c>
      <c r="D35" s="16">
        <f t="shared" si="1"/>
        <v>38.004013866082829</v>
      </c>
      <c r="E35" s="16">
        <f t="shared" si="1"/>
        <v>13.815441565309357</v>
      </c>
      <c r="F35" s="16">
        <f t="shared" si="1"/>
        <v>12.521779533046811</v>
      </c>
      <c r="G35" s="23" cm="1">
        <f t="array" ref="G35">+AVERAGE(ABS(C35:F35))</f>
        <v>17.568687171724363</v>
      </c>
    </row>
    <row r="37" spans="2:7" ht="14.25" customHeight="1"/>
    <row r="38" spans="2:7" ht="15"/>
    <row r="39" spans="2:7" ht="15"/>
  </sheetData>
  <pageMargins left="0.7" right="0.7" top="0.75" bottom="0.75" header="0.3" footer="0.3"/>
  <pageSetup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2025-07-02T22:08:29+00:00</FechayHor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D10188F0-C189-4A20-91D9-FC15373ADACE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Camilo Andres Albarracin Barrera</cp:lastModifiedBy>
  <cp:revision/>
  <dcterms:created xsi:type="dcterms:W3CDTF">2024-08-23T00:06:32Z</dcterms:created>
  <dcterms:modified xsi:type="dcterms:W3CDTF">2025-07-07T20:43:24Z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