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8"/>
  <workbookPr updateLinks="always" defaultThemeVersion="166925"/>
  <mc:AlternateContent xmlns:mc="http://schemas.openxmlformats.org/markup-compatibility/2006">
    <mc:Choice Requires="x15">
      <x15ac:absPath xmlns:x15ac="http://schemas.microsoft.com/office/spreadsheetml/2010/11/ac" url="C:\Users\LENOVO\Documents\Documentos\Agencia Nac. Tierras\ANT 2025\EQUIPO TECNICO 2025\Cluster 6\Ansema_Caldas\"/>
    </mc:Choice>
  </mc:AlternateContent>
  <xr:revisionPtr revIDLastSave="44" documentId="13_ncr:1_{7C20273D-B090-4E5A-BDA9-A2EEF58DAEBD}" xr6:coauthVersionLast="47" xr6:coauthVersionMax="47" xr10:uidLastSave="{3FCB3E88-8D66-4D3A-9D3F-C8FD282B7BB0}"/>
  <bookViews>
    <workbookView xWindow="-120" yWindow="-120" windowWidth="20730" windowHeight="11160" firstSheet="2" activeTab="2"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SIPRA!$B$1:$G$45</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2" i="12" l="1"/>
  <c r="B2" i="16"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D102" i="12"/>
  <c r="C102" i="12"/>
  <c r="B102" i="12"/>
  <c r="AS57" i="12" l="1"/>
  <c r="AQ102" i="12"/>
  <c r="AP102" i="12"/>
  <c r="AS71" i="12"/>
  <c r="AS17" i="12"/>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 r="A3" i="16" s="1"/>
  <c r="A4" i="16" l="1"/>
  <c r="A5" i="16" s="1"/>
  <c r="A6" i="16"/>
  <c r="A7" i="16" s="1"/>
  <c r="A8" i="16" s="1"/>
  <c r="A9" i="16" s="1"/>
  <c r="A10" i="16" s="1"/>
  <c r="A11" i="16" s="1"/>
  <c r="A12" i="16" s="1"/>
  <c r="A13" i="16" s="1"/>
  <c r="A14" i="16" s="1"/>
  <c r="A15" i="16" s="1"/>
  <c r="A16" i="16" s="1"/>
  <c r="A17" i="16"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<sst xmlns="http://schemas.openxmlformats.org/spreadsheetml/2006/main" count="244" uniqueCount="73">
  <si>
    <t>UFH</t>
  </si>
  <si>
    <t>Ganaderia cria</t>
  </si>
  <si>
    <t>Avicultura postura</t>
  </si>
  <si>
    <t>Porcicultura ciclo completo</t>
  </si>
  <si>
    <t>Piscicultura tilapia</t>
  </si>
  <si>
    <t>Platano</t>
  </si>
  <si>
    <t>Café</t>
  </si>
  <si>
    <t>Naranja Valencia</t>
  </si>
  <si>
    <t>Aguacate hass</t>
  </si>
  <si>
    <t>Caña panelera</t>
  </si>
  <si>
    <t>Cacao Sombrio</t>
  </si>
  <si>
    <t>Limon Tahiti</t>
  </si>
  <si>
    <t>03Qa-73</t>
  </si>
  <si>
    <t>Área total</t>
  </si>
  <si>
    <t>Apto</t>
  </si>
  <si>
    <t>No apto</t>
  </si>
  <si>
    <t>% aptitud</t>
  </si>
  <si>
    <t>03Qc-73</t>
  </si>
  <si>
    <t>04Qa-67</t>
  </si>
  <si>
    <t>04Qc-67</t>
  </si>
  <si>
    <t>04Va-67</t>
  </si>
  <si>
    <t>06Qd-55</t>
  </si>
  <si>
    <t>06Qds1-55</t>
  </si>
  <si>
    <t>07Qes1-49</t>
  </si>
  <si>
    <t>08Qe-44</t>
  </si>
  <si>
    <t>08Qe2s1-44</t>
  </si>
  <si>
    <t>08Qes1-44</t>
  </si>
  <si>
    <t>09Qes1-38</t>
  </si>
  <si>
    <t>09Ve2s1-38</t>
  </si>
  <si>
    <t>10Qes2-30</t>
  </si>
  <si>
    <t>10Qf-30</t>
  </si>
  <si>
    <t>10Qf2s1-30</t>
  </si>
  <si>
    <t>10Qfs1-30</t>
  </si>
  <si>
    <t>11Qf2s2-23</t>
  </si>
  <si>
    <t>11Qfs2-23</t>
  </si>
  <si>
    <t>11Qg2s1-23</t>
  </si>
  <si>
    <t xml:space="preserve">SIPRA Territorial: aguacate hass, limón tahití, naranja, plátano </t>
  </si>
  <si>
    <t>SIPRA Nacional: ganadería dp, avicultura, porcicultura, piscicultura, caña panelera, café</t>
  </si>
  <si>
    <t>ganaderia_cria</t>
  </si>
  <si>
    <t>avicultura_postura</t>
  </si>
  <si>
    <t>porcicultura_ciclo_completo</t>
  </si>
  <si>
    <t>piscicultura_tilapia</t>
  </si>
  <si>
    <t>platano</t>
  </si>
  <si>
    <t>cafe_sombrio</t>
  </si>
  <si>
    <t>naranja_valencia</t>
  </si>
  <si>
    <t>aguacate_hass</t>
  </si>
  <si>
    <t>cana_panelera</t>
  </si>
  <si>
    <t>cacao_sombrio</t>
  </si>
  <si>
    <t>limon_tahiti</t>
  </si>
  <si>
    <t>esparrago</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</si>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</sst>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
  </numFmts>
  <fonts count="19">
    <font>
      <sz val="11"/>
      <color theme="1"/>
      <name val="Calibri"/>
      <family val="2"/>
      <scheme val="minor"/>
    </font>
    <font>
      <b/>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006100"/>
      <name val="Calibri"/>
      <family val="2"/>
      <scheme val="minor"/>
    </font>
    <font>
      <b/>
      <sz val="11"/>
      <color rgb="FF000000"/>
      <name val="Calibri"/>
      <family val="2"/>
      <scheme val="minor"/>
    </font>
    <font>
      <b/>
      <sz val="11"/>
      <name val="Calibri"/>
      <family val="2"/>
      <scheme val="minor"/>
    </font>
    <font>
      <sz val="11"/>
      <color rgb="FF000000"/>
      <name val="Calibri"/>
      <family val="2"/>
      <scheme val="minor"/>
    </font>
  </fonts>
  <fills count="27">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rgb="FFD0CECE"/>
        <bgColor indexed="64"/>
      </patternFill>
    </fill>
    <fill>
      <patternFill patternType="solid">
        <fgColor rgb="FF00A9E6"/>
        <bgColor rgb="FF000000"/>
      </patternFill>
    </fill>
    <fill>
      <patternFill patternType="solid">
        <fgColor rgb="FFD9E1F2"/>
        <bgColor rgb="FF000000"/>
      </patternFill>
    </fill>
    <fill>
      <patternFill patternType="solid">
        <fgColor rgb="FFFCE4D6"/>
        <bgColor rgb="FF000000"/>
      </patternFill>
    </fill>
    <fill>
      <patternFill patternType="solid">
        <fgColor rgb="FF00FFFF"/>
        <bgColor rgb="FF000000"/>
      </patternFill>
    </fill>
    <fill>
      <patternFill patternType="solid">
        <fgColor rgb="FF38D400"/>
        <bgColor rgb="FF000000"/>
      </patternFill>
    </fill>
    <fill>
      <patternFill patternType="solid">
        <fgColor rgb="FFAAFF00"/>
        <bgColor rgb="FF000000"/>
      </patternFill>
    </fill>
    <fill>
      <patternFill patternType="solid">
        <fgColor rgb="FFFFF29C"/>
        <bgColor rgb="FF000000"/>
      </patternFill>
    </fill>
    <fill>
      <patternFill patternType="solid">
        <fgColor rgb="FFFFF29C"/>
        <bgColor rgb="FF833C0B"/>
      </patternFill>
    </fill>
    <fill>
      <patternFill patternType="solid">
        <fgColor rgb="FFFFFF00"/>
        <bgColor rgb="FF833C0B"/>
      </patternFill>
    </fill>
    <fill>
      <patternFill patternType="solid">
        <fgColor rgb="FFFFFF00"/>
        <bgColor rgb="FF000000"/>
      </patternFill>
    </fill>
    <fill>
      <patternFill patternType="solid">
        <fgColor rgb="FFFF8C3C"/>
        <bgColor rgb="FF000000"/>
      </patternFill>
    </fill>
    <fill>
      <patternFill patternType="solid">
        <fgColor rgb="FFFF4F7F"/>
        <bgColor rgb="FF000000"/>
      </patternFill>
    </fill>
    <fill>
      <patternFill patternType="solid">
        <fgColor rgb="FFC6EFCE"/>
        <bgColor rgb="FF000000"/>
      </patternFill>
    </fill>
    <fill>
      <patternFill patternType="solid">
        <fgColor rgb="FFD9D9D9"/>
        <bgColor rgb="FF000000"/>
      </patternFill>
    </fill>
    <fill>
      <patternFill patternType="solid">
        <fgColor rgb="FFFFFFFF"/>
        <bgColor rgb="FF000000"/>
      </patternFill>
    </fill>
    <fill>
      <patternFill patternType="solid">
        <fgColor theme="9"/>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3">
    <xf numFmtId="0" fontId="0" fillId="0" borderId="0"/>
    <xf numFmtId="0" fontId="4" fillId="0" borderId="0"/>
    <xf numFmtId="0" fontId="10" fillId="0" borderId="0"/>
  </cellStyleXfs>
  <cellXfs count="111">
    <xf numFmtId="0" fontId="0" fillId="0" borderId="0" xfId="0"/>
    <xf numFmtId="0" fontId="0" fillId="0" borderId="0" xfId="0" applyAlignment="1">
      <alignment horizontal="center"/>
    </xf>
    <xf numFmtId="0" fontId="2" fillId="0" borderId="0" xfId="0" applyFont="1" applyAlignment="1">
      <alignment horizontal="center" vertical="center"/>
    </xf>
    <xf numFmtId="0" fontId="2" fillId="0" borderId="0" xfId="0" applyFont="1"/>
    <xf numFmtId="0" fontId="8" fillId="7" borderId="2" xfId="0" applyFont="1" applyFill="1" applyBorder="1" applyAlignment="1">
      <alignment horizontal="left" vertical="center" wrapText="1"/>
    </xf>
    <xf numFmtId="0" fontId="2" fillId="4" borderId="2" xfId="0" applyFont="1" applyFill="1" applyBorder="1" applyAlignment="1">
      <alignment horizontal="left" wrapText="1"/>
    </xf>
    <xf numFmtId="0" fontId="7" fillId="8" borderId="0" xfId="0" applyFont="1" applyFill="1" applyAlignment="1">
      <alignment horizontal="center" vertical="center" wrapText="1"/>
    </xf>
    <xf numFmtId="0" fontId="7" fillId="0" borderId="0" xfId="0" applyFont="1" applyAlignment="1">
      <alignment horizontal="center" wrapText="1"/>
    </xf>
    <xf numFmtId="0" fontId="7" fillId="0" borderId="0" xfId="0" applyFont="1" applyAlignment="1">
      <alignment horizontal="center" vertical="center" wrapText="1"/>
    </xf>
    <xf numFmtId="0" fontId="7" fillId="0" borderId="0" xfId="0" applyFont="1" applyAlignment="1">
      <alignment horizontal="center" vertical="center"/>
    </xf>
    <xf numFmtId="0" fontId="7" fillId="0" borderId="0" xfId="0" applyFont="1" applyAlignment="1">
      <alignment horizontal="center"/>
    </xf>
    <xf numFmtId="0" fontId="3" fillId="0" borderId="0" xfId="0" applyFont="1" applyAlignment="1">
      <alignment horizontal="center" vertical="center"/>
    </xf>
    <xf numFmtId="0" fontId="1" fillId="0" borderId="0" xfId="0" applyFont="1" applyAlignment="1">
      <alignment horizontal="center"/>
    </xf>
    <xf numFmtId="0" fontId="7" fillId="9" borderId="1" xfId="0" applyFont="1" applyFill="1" applyBorder="1" applyAlignment="1">
      <alignment horizontal="center" vertical="center"/>
    </xf>
    <xf numFmtId="0" fontId="7" fillId="9" borderId="1" xfId="0" applyFont="1" applyFill="1" applyBorder="1" applyAlignment="1">
      <alignment horizontal="center" vertical="center" wrapText="1"/>
    </xf>
    <xf numFmtId="0" fontId="3" fillId="9" borderId="1" xfId="0" applyFont="1" applyFill="1" applyBorder="1" applyAlignment="1">
      <alignment horizontal="center" vertical="center"/>
    </xf>
    <xf numFmtId="0" fontId="6" fillId="0" borderId="1" xfId="0" applyFont="1" applyBorder="1" applyAlignment="1">
      <alignment horizontal="center" vertical="center" wrapText="1"/>
    </xf>
    <xf numFmtId="0" fontId="2" fillId="0" borderId="1" xfId="0" applyFont="1" applyBorder="1" applyAlignment="1">
      <alignment horizontal="center" vertical="center"/>
    </xf>
    <xf numFmtId="0" fontId="3" fillId="9"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0" fillId="0" borderId="1" xfId="0" applyBorder="1" applyAlignment="1">
      <alignment horizontal="center" vertical="center"/>
    </xf>
    <xf numFmtId="0" fontId="0" fillId="0" borderId="0" xfId="0" applyAlignment="1">
      <alignment horizontal="center" vertical="center"/>
    </xf>
    <xf numFmtId="0" fontId="2" fillId="5" borderId="2" xfId="0" applyFont="1" applyFill="1" applyBorder="1" applyAlignment="1">
      <alignment horizontal="left" vertical="center" wrapText="1"/>
    </xf>
    <xf numFmtId="0" fontId="11" fillId="0" borderId="1" xfId="0" applyFont="1" applyBorder="1" applyAlignment="1">
      <alignment horizontal="center" vertical="center" wrapText="1"/>
    </xf>
    <xf numFmtId="0" fontId="7" fillId="6" borderId="1" xfId="0" applyFont="1" applyFill="1" applyBorder="1" applyAlignment="1">
      <alignment horizontal="center" vertical="center"/>
    </xf>
    <xf numFmtId="0" fontId="11" fillId="8" borderId="0" xfId="0" applyFont="1" applyFill="1" applyAlignment="1">
      <alignment horizontal="center" vertical="center" wrapText="1"/>
    </xf>
    <xf numFmtId="0" fontId="9" fillId="0" borderId="0" xfId="0" applyFont="1"/>
    <xf numFmtId="0" fontId="11" fillId="8" borderId="0" xfId="0" applyFont="1" applyFill="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wrapText="1"/>
    </xf>
    <xf numFmtId="0" fontId="13" fillId="0" borderId="0" xfId="0" applyFont="1" applyAlignment="1">
      <alignment vertical="center" wrapText="1"/>
    </xf>
    <xf numFmtId="0" fontId="9" fillId="0" borderId="0" xfId="0" applyFont="1" applyAlignment="1">
      <alignment vertical="center" wrapText="1"/>
    </xf>
    <xf numFmtId="0" fontId="11" fillId="0" borderId="0" xfId="0" applyFont="1" applyAlignment="1">
      <alignment horizontal="center" vertical="center" wrapText="1"/>
    </xf>
    <xf numFmtId="0" fontId="11" fillId="0" borderId="0" xfId="0" applyFont="1" applyAlignment="1">
      <alignment horizontal="center"/>
    </xf>
    <xf numFmtId="0" fontId="3" fillId="0" borderId="0" xfId="0" applyFont="1" applyAlignment="1">
      <alignment horizontal="center"/>
    </xf>
    <xf numFmtId="0" fontId="2" fillId="0" borderId="0" xfId="0" applyFont="1" applyAlignment="1">
      <alignment horizontal="left"/>
    </xf>
    <xf numFmtId="0" fontId="8" fillId="0" borderId="0" xfId="0" applyFont="1"/>
    <xf numFmtId="0" fontId="2" fillId="0" borderId="0" xfId="0" applyFont="1" applyAlignment="1">
      <alignment horizontal="center" vertical="center" wrapText="1"/>
    </xf>
    <xf numFmtId="0" fontId="9" fillId="0" borderId="0" xfId="0" applyFont="1" applyAlignment="1">
      <alignment wrapText="1"/>
    </xf>
    <xf numFmtId="164" fontId="11" fillId="9" borderId="1" xfId="0" applyNumberFormat="1" applyFont="1" applyFill="1" applyBorder="1" applyAlignment="1">
      <alignment horizontal="center" vertical="center" wrapText="1"/>
    </xf>
    <xf numFmtId="164" fontId="7" fillId="9" borderId="1" xfId="0" applyNumberFormat="1" applyFont="1" applyFill="1" applyBorder="1" applyAlignment="1">
      <alignment horizontal="center" vertical="center" wrapText="1"/>
    </xf>
    <xf numFmtId="164" fontId="3" fillId="9" borderId="1" xfId="0" applyNumberFormat="1" applyFont="1" applyFill="1" applyBorder="1" applyAlignment="1">
      <alignment horizontal="center" vertical="center"/>
    </xf>
    <xf numFmtId="164" fontId="7" fillId="0" borderId="0" xfId="0" applyNumberFormat="1" applyFont="1" applyAlignment="1">
      <alignment horizontal="center" vertical="center" wrapText="1"/>
    </xf>
    <xf numFmtId="164" fontId="7" fillId="0" borderId="0" xfId="0" applyNumberFormat="1" applyFont="1" applyAlignment="1">
      <alignment horizontal="center" vertical="center"/>
    </xf>
    <xf numFmtId="164" fontId="9" fillId="0" borderId="0" xfId="0" applyNumberFormat="1" applyFont="1" applyAlignment="1">
      <alignment vertical="center" wrapText="1"/>
    </xf>
    <xf numFmtId="164" fontId="2" fillId="0" borderId="0" xfId="0" applyNumberFormat="1" applyFont="1"/>
    <xf numFmtId="164" fontId="2" fillId="0" borderId="0" xfId="0" applyNumberFormat="1" applyFont="1" applyAlignment="1">
      <alignment horizontal="left"/>
    </xf>
    <xf numFmtId="164" fontId="8" fillId="0" borderId="0" xfId="0" applyNumberFormat="1" applyFont="1"/>
    <xf numFmtId="164" fontId="2" fillId="0" borderId="0" xfId="0" applyNumberFormat="1" applyFont="1" applyAlignment="1">
      <alignment horizontal="center" vertical="center"/>
    </xf>
    <xf numFmtId="164" fontId="9" fillId="0" borderId="0" xfId="0" applyNumberFormat="1" applyFont="1"/>
    <xf numFmtId="0" fontId="7" fillId="8" borderId="4" xfId="0" applyFont="1" applyFill="1" applyBorder="1" applyAlignment="1">
      <alignment horizontal="center" vertical="center" wrapText="1"/>
    </xf>
    <xf numFmtId="0" fontId="7" fillId="8" borderId="0" xfId="0" applyFont="1" applyFill="1" applyAlignment="1">
      <alignment horizontal="center" vertical="center"/>
    </xf>
    <xf numFmtId="0" fontId="7" fillId="8" borderId="5" xfId="0" applyFont="1" applyFill="1" applyBorder="1" applyAlignment="1">
      <alignment horizontal="center" wrapText="1"/>
    </xf>
    <xf numFmtId="0" fontId="7" fillId="8" borderId="5" xfId="0" applyFont="1" applyFill="1" applyBorder="1" applyAlignment="1">
      <alignment horizontal="center" vertical="center" wrapText="1"/>
    </xf>
    <xf numFmtId="0" fontId="7"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7" fillId="6" borderId="1" xfId="0" applyFont="1" applyFill="1" applyBorder="1" applyAlignment="1">
      <alignment horizontal="center" vertical="center" wrapText="1"/>
    </xf>
    <xf numFmtId="0" fontId="7" fillId="10" borderId="0" xfId="0" applyFont="1" applyFill="1" applyAlignment="1">
      <alignment horizontal="center" vertical="center" wrapText="1"/>
    </xf>
    <xf numFmtId="0" fontId="9" fillId="0" borderId="2" xfId="0" applyFont="1" applyBorder="1" applyAlignment="1">
      <alignment horizontal="center"/>
    </xf>
    <xf numFmtId="0" fontId="2" fillId="0" borderId="2" xfId="0" applyFont="1" applyBorder="1" applyAlignment="1">
      <alignment horizontal="center"/>
    </xf>
    <xf numFmtId="0" fontId="17" fillId="11" borderId="1" xfId="0" applyFont="1" applyFill="1" applyBorder="1" applyAlignment="1">
      <alignment horizontal="center" vertical="center" wrapText="1"/>
    </xf>
    <xf numFmtId="0" fontId="18" fillId="12" borderId="1" xfId="0" applyFont="1" applyFill="1" applyBorder="1" applyAlignment="1">
      <alignment horizontal="center"/>
    </xf>
    <xf numFmtId="0" fontId="18" fillId="12" borderId="2" xfId="0" applyFont="1" applyFill="1" applyBorder="1" applyAlignment="1">
      <alignment horizontal="center"/>
    </xf>
    <xf numFmtId="0" fontId="18" fillId="13" borderId="2" xfId="0" applyFont="1" applyFill="1" applyBorder="1" applyAlignment="1">
      <alignment horizontal="center"/>
    </xf>
    <xf numFmtId="0" fontId="18" fillId="2" borderId="2" xfId="0" applyFont="1" applyFill="1" applyBorder="1" applyAlignment="1">
      <alignment horizontal="center"/>
    </xf>
    <xf numFmtId="0" fontId="17" fillId="14" borderId="1" xfId="0" applyFont="1" applyFill="1" applyBorder="1" applyAlignment="1">
      <alignment horizontal="center" vertical="center" wrapText="1"/>
    </xf>
    <xf numFmtId="0" fontId="17" fillId="15" borderId="1" xfId="0" applyFont="1" applyFill="1" applyBorder="1" applyAlignment="1">
      <alignment horizontal="center" vertical="center" wrapText="1"/>
    </xf>
    <xf numFmtId="0" fontId="17" fillId="16" borderId="1" xfId="0" applyFont="1" applyFill="1" applyBorder="1" applyAlignment="1">
      <alignment horizontal="center" vertical="center" wrapText="1"/>
    </xf>
    <xf numFmtId="0" fontId="17" fillId="17" borderId="1" xfId="0" applyFont="1" applyFill="1" applyBorder="1" applyAlignment="1">
      <alignment horizontal="center" vertical="center" wrapText="1"/>
    </xf>
    <xf numFmtId="0" fontId="17" fillId="18" borderId="1" xfId="0" applyFont="1" applyFill="1" applyBorder="1" applyAlignment="1">
      <alignment horizontal="center" vertical="center" wrapText="1"/>
    </xf>
    <xf numFmtId="0" fontId="17" fillId="19" borderId="1" xfId="0" applyFont="1" applyFill="1" applyBorder="1" applyAlignment="1">
      <alignment horizontal="center" vertical="center" wrapText="1"/>
    </xf>
    <xf numFmtId="0" fontId="17" fillId="20" borderId="1" xfId="0" applyFont="1" applyFill="1" applyBorder="1" applyAlignment="1">
      <alignment horizontal="center" vertical="center" wrapText="1"/>
    </xf>
    <xf numFmtId="0" fontId="17" fillId="21" borderId="1" xfId="0" applyFont="1" applyFill="1" applyBorder="1" applyAlignment="1">
      <alignment horizontal="center" vertical="center" wrapText="1"/>
    </xf>
    <xf numFmtId="0" fontId="17" fillId="22" borderId="1" xfId="0" applyFont="1" applyFill="1" applyBorder="1" applyAlignment="1">
      <alignment horizontal="center" vertical="center" wrapText="1"/>
    </xf>
    <xf numFmtId="4" fontId="7" fillId="9" borderId="1" xfId="0" applyNumberFormat="1" applyFont="1" applyFill="1" applyBorder="1" applyAlignment="1">
      <alignment horizontal="center" vertical="center" wrapText="1"/>
    </xf>
    <xf numFmtId="0" fontId="16" fillId="24" borderId="1" xfId="0" applyFont="1" applyFill="1" applyBorder="1" applyAlignment="1">
      <alignment horizontal="center"/>
    </xf>
    <xf numFmtId="0" fontId="18" fillId="0" borderId="1" xfId="0" applyFont="1" applyBorder="1" applyAlignment="1">
      <alignment horizontal="center"/>
    </xf>
    <xf numFmtId="0" fontId="18" fillId="2" borderId="1" xfId="0" applyFont="1" applyFill="1" applyBorder="1" applyAlignment="1">
      <alignment horizontal="center"/>
    </xf>
    <xf numFmtId="10" fontId="15" fillId="23" borderId="1" xfId="0" applyNumberFormat="1" applyFont="1" applyFill="1" applyBorder="1" applyAlignment="1">
      <alignment horizontal="center"/>
    </xf>
    <xf numFmtId="10" fontId="18" fillId="25" borderId="1" xfId="0" applyNumberFormat="1" applyFont="1" applyFill="1" applyBorder="1" applyAlignment="1">
      <alignment horizontal="center"/>
    </xf>
    <xf numFmtId="0" fontId="18" fillId="0" borderId="0" xfId="0" applyFont="1" applyAlignment="1">
      <alignment horizontal="center"/>
    </xf>
    <xf numFmtId="0" fontId="18" fillId="0" borderId="0" xfId="0" applyFont="1" applyAlignment="1">
      <alignment horizontal="left"/>
    </xf>
    <xf numFmtId="0" fontId="16" fillId="24" borderId="1" xfId="0" applyFont="1" applyFill="1" applyBorder="1" applyAlignment="1">
      <alignment horizontal="center" vertical="center" wrapText="1"/>
    </xf>
    <xf numFmtId="0" fontId="7" fillId="26" borderId="1" xfId="0" applyFont="1" applyFill="1" applyBorder="1" applyAlignment="1">
      <alignment horizontal="center" vertical="center"/>
    </xf>
    <xf numFmtId="165" fontId="18" fillId="0" borderId="1" xfId="0" applyNumberFormat="1" applyFont="1" applyBorder="1" applyAlignment="1">
      <alignment horizontal="center"/>
    </xf>
    <xf numFmtId="0" fontId="17" fillId="21" borderId="6" xfId="0" applyFont="1" applyFill="1" applyBorder="1" applyAlignment="1">
      <alignment horizontal="center" vertical="center" wrapText="1"/>
    </xf>
    <xf numFmtId="0" fontId="17" fillId="21" borderId="7" xfId="0" applyFont="1" applyFill="1" applyBorder="1" applyAlignment="1">
      <alignment horizontal="center" vertical="center" wrapText="1"/>
    </xf>
    <xf numFmtId="0" fontId="17" fillId="21" borderId="8" xfId="0" applyFont="1" applyFill="1" applyBorder="1" applyAlignment="1">
      <alignment horizontal="center" vertical="center" wrapText="1"/>
    </xf>
    <xf numFmtId="0" fontId="17" fillId="22" borderId="6" xfId="0" applyFont="1" applyFill="1" applyBorder="1" applyAlignment="1">
      <alignment horizontal="center" vertical="center" wrapText="1"/>
    </xf>
    <xf numFmtId="0" fontId="17" fillId="22" borderId="7" xfId="0" applyFont="1" applyFill="1" applyBorder="1" applyAlignment="1">
      <alignment horizontal="center" vertical="center" wrapText="1"/>
    </xf>
    <xf numFmtId="0" fontId="17" fillId="22" borderId="8" xfId="0" applyFont="1" applyFill="1" applyBorder="1" applyAlignment="1">
      <alignment horizontal="center" vertical="center" wrapText="1"/>
    </xf>
    <xf numFmtId="0" fontId="17" fillId="20" borderId="6" xfId="0" applyFont="1" applyFill="1" applyBorder="1" applyAlignment="1">
      <alignment horizontal="center" vertical="center" wrapText="1"/>
    </xf>
    <xf numFmtId="0" fontId="17" fillId="20" borderId="7" xfId="0" applyFont="1" applyFill="1" applyBorder="1" applyAlignment="1">
      <alignment horizontal="center" vertical="center" wrapText="1"/>
    </xf>
    <xf numFmtId="0" fontId="17" fillId="20" borderId="8" xfId="0" applyFont="1" applyFill="1" applyBorder="1" applyAlignment="1">
      <alignment horizontal="center" vertical="center" wrapText="1"/>
    </xf>
    <xf numFmtId="0" fontId="17" fillId="17" borderId="6" xfId="0" applyFont="1" applyFill="1" applyBorder="1" applyAlignment="1">
      <alignment horizontal="center" vertical="center" wrapText="1"/>
    </xf>
    <xf numFmtId="0" fontId="17" fillId="17" borderId="7" xfId="0" applyFont="1" applyFill="1" applyBorder="1" applyAlignment="1">
      <alignment horizontal="center" vertical="center" wrapText="1"/>
    </xf>
    <xf numFmtId="0" fontId="17" fillId="17" borderId="8" xfId="0" applyFont="1" applyFill="1" applyBorder="1" applyAlignment="1">
      <alignment horizontal="center" vertical="center" wrapText="1"/>
    </xf>
    <xf numFmtId="0" fontId="17" fillId="15" borderId="6" xfId="0" applyFont="1" applyFill="1" applyBorder="1" applyAlignment="1">
      <alignment horizontal="center" vertical="center" wrapText="1"/>
    </xf>
    <xf numFmtId="0" fontId="17" fillId="15" borderId="7" xfId="0" applyFont="1" applyFill="1" applyBorder="1" applyAlignment="1">
      <alignment horizontal="center" vertical="center" wrapText="1"/>
    </xf>
    <xf numFmtId="0" fontId="17" fillId="15" borderId="8" xfId="0" applyFont="1" applyFill="1" applyBorder="1" applyAlignment="1">
      <alignment horizontal="center" vertical="center" wrapText="1"/>
    </xf>
    <xf numFmtId="0" fontId="17" fillId="16" borderId="6" xfId="0" applyFont="1" applyFill="1" applyBorder="1" applyAlignment="1">
      <alignment horizontal="center" vertical="center" wrapText="1"/>
    </xf>
    <xf numFmtId="0" fontId="17" fillId="16" borderId="7" xfId="0" applyFont="1" applyFill="1" applyBorder="1" applyAlignment="1">
      <alignment horizontal="center" vertical="center" wrapText="1"/>
    </xf>
    <xf numFmtId="0" fontId="17" fillId="16" borderId="8" xfId="0" applyFont="1" applyFill="1" applyBorder="1" applyAlignment="1">
      <alignment horizontal="center" vertical="center" wrapText="1"/>
    </xf>
    <xf numFmtId="0" fontId="17" fillId="11" borderId="6" xfId="0" applyFont="1" applyFill="1" applyBorder="1" applyAlignment="1">
      <alignment horizontal="center" vertical="center" wrapText="1"/>
    </xf>
    <xf numFmtId="0" fontId="17" fillId="11" borderId="7" xfId="0" applyFont="1" applyFill="1" applyBorder="1" applyAlignment="1">
      <alignment horizontal="center" vertical="center" wrapText="1"/>
    </xf>
    <xf numFmtId="0" fontId="17" fillId="11" borderId="8" xfId="0" applyFont="1" applyFill="1" applyBorder="1" applyAlignment="1">
      <alignment horizontal="center" vertical="center" wrapText="1"/>
    </xf>
    <xf numFmtId="0" fontId="17" fillId="14" borderId="6" xfId="0" applyFont="1" applyFill="1" applyBorder="1" applyAlignment="1">
      <alignment horizontal="center" vertical="center" wrapText="1"/>
    </xf>
    <xf numFmtId="0" fontId="17" fillId="14" borderId="7" xfId="0" applyFont="1" applyFill="1" applyBorder="1" applyAlignment="1">
      <alignment horizontal="center" vertical="center" wrapText="1"/>
    </xf>
    <xf numFmtId="0" fontId="17" fillId="14" borderId="8" xfId="0" applyFont="1" applyFill="1" applyBorder="1" applyAlignment="1">
      <alignment horizontal="center" vertical="center" wrapText="1"/>
    </xf>
    <xf numFmtId="0" fontId="14" fillId="0" borderId="3" xfId="0" applyFont="1" applyBorder="1" applyAlignment="1">
      <alignment horizontal="left" wrapText="1"/>
    </xf>
    <xf numFmtId="0" fontId="14" fillId="0" borderId="0" xfId="0" applyFont="1" applyAlignment="1">
      <alignment horizontal="left" wrapText="1"/>
    </xf>
  </cellXfs>
  <cellStyles count="3">
    <cellStyle name="Normal" xfId="0" builtinId="0"/>
    <cellStyle name="Normal 2" xfId="2" xr:uid="{00000000-0005-0000-0000-000030000000}"/>
    <cellStyle name="Normal 2 2" xfId="1" xr:uid="{22C3CC89-1C23-4790-B118-D85F2A655827}"/>
  </cellStyles>
  <dxfs count="26">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D0CECE"/>
      <color rgb="FF473626"/>
      <color rgb="FF8D4925"/>
      <color rgb="FFFF4F7F"/>
      <color rgb="FFFF8C3C"/>
      <color rgb="FFFFFF00"/>
      <color rgb="FFFFF29C"/>
      <color rgb="FFAAFF00"/>
      <color rgb="FF38D400"/>
      <color rgb="FF26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aguacate_criollo</v>
          </cell>
          <cell r="C4" t="str">
            <v>Aguacate criollo</v>
          </cell>
        </row>
        <row r="5">
          <cell r="A5" t="str">
            <v>agricola</v>
          </cell>
          <cell r="B5" t="str">
            <v>aguacate_hass</v>
          </cell>
          <cell r="C5" t="str">
            <v>Aguacate Hass</v>
          </cell>
        </row>
        <row r="6">
          <cell r="A6" t="str">
            <v>agricola</v>
          </cell>
          <cell r="B6" t="str">
            <v>aguacate_papelillo</v>
          </cell>
          <cell r="C6" t="str">
            <v>Aguacate papelillo</v>
          </cell>
        </row>
        <row r="7">
          <cell r="A7" t="str">
            <v>agricola</v>
          </cell>
          <cell r="B7" t="str">
            <v>ahuyama</v>
          </cell>
          <cell r="C7" t="str">
            <v>ahuyama</v>
          </cell>
        </row>
        <row r="8">
          <cell r="A8" t="str">
            <v>agricola</v>
          </cell>
          <cell r="B8" t="str">
            <v>aji</v>
          </cell>
          <cell r="C8" t="str">
            <v>ahí</v>
          </cell>
        </row>
        <row r="9">
          <cell r="A9" t="str">
            <v>agricola</v>
          </cell>
          <cell r="B9" t="str">
            <v>aji_dulce</v>
          </cell>
          <cell r="C9" t="str">
            <v>ají dulce</v>
          </cell>
        </row>
        <row r="10">
          <cell r="A10" t="str">
            <v>agricola</v>
          </cell>
          <cell r="B10" t="str">
            <v>ajonjoli</v>
          </cell>
          <cell r="C10" t="str">
            <v>ajonjolí</v>
          </cell>
        </row>
        <row r="11">
          <cell r="A11" t="str">
            <v>agricola</v>
          </cell>
          <cell r="B11" t="str">
            <v>algodon</v>
          </cell>
          <cell r="C11" t="str">
            <v>algodón</v>
          </cell>
        </row>
        <row r="12">
          <cell r="A12" t="str">
            <v>pecuaria</v>
          </cell>
          <cell r="B12" t="str">
            <v>apicultura</v>
          </cell>
          <cell r="C12" t="str">
            <v>apicultura</v>
          </cell>
        </row>
        <row r="13">
          <cell r="A13" t="str">
            <v>agricola</v>
          </cell>
          <cell r="B13" t="str">
            <v>arracacha</v>
          </cell>
          <cell r="C13" t="str">
            <v>arracacha</v>
          </cell>
        </row>
        <row r="14">
          <cell r="A14" t="str">
            <v>agricola</v>
          </cell>
          <cell r="B14" t="str">
            <v>arroz_riego</v>
          </cell>
          <cell r="C14" t="str">
            <v>arroz riego</v>
          </cell>
        </row>
        <row r="15">
          <cell r="A15" t="str">
            <v>agricola</v>
          </cell>
          <cell r="B15" t="str">
            <v>arroz_secano</v>
          </cell>
          <cell r="C15" t="str">
            <v>arroz secano</v>
          </cell>
        </row>
        <row r="16">
          <cell r="A16" t="str">
            <v>agricola</v>
          </cell>
          <cell r="B16" t="str">
            <v>arroz_secano_manual</v>
          </cell>
          <cell r="C16" t="str">
            <v>arroz secano manual</v>
          </cell>
        </row>
        <row r="17">
          <cell r="A17" t="str">
            <v>agricola</v>
          </cell>
          <cell r="B17" t="str">
            <v>arveja</v>
          </cell>
          <cell r="C17" t="str">
            <v>arveja</v>
          </cell>
        </row>
        <row r="18">
          <cell r="A18" t="str">
            <v>agricola</v>
          </cell>
          <cell r="B18" t="str">
            <v>asai</v>
          </cell>
          <cell r="C18" t="str">
            <v>açaí</v>
          </cell>
        </row>
        <row r="19">
          <cell r="A19" t="str">
            <v>agricola</v>
          </cell>
          <cell r="B19" t="str">
            <v>asai_platano</v>
          </cell>
          <cell r="C19" t="str">
            <v>açaí en asocio con plátano</v>
          </cell>
        </row>
        <row r="20">
          <cell r="A20" t="str">
            <v>agricola</v>
          </cell>
          <cell r="B20" t="str">
            <v>asai_cacao</v>
          </cell>
          <cell r="C20" t="str">
            <v>açaí en asocio con cacao</v>
          </cell>
        </row>
        <row r="21">
          <cell r="A21" t="str">
            <v>pecuaria</v>
          </cell>
          <cell r="B21" t="str">
            <v>avicultura_engorde</v>
          </cell>
          <cell r="C21" t="str">
            <v>avicultura de engorde</v>
          </cell>
        </row>
        <row r="22">
          <cell r="A22" t="str">
            <v>pecuaria</v>
          </cell>
          <cell r="B22" t="str">
            <v>avicultura_postura</v>
          </cell>
          <cell r="C22" t="str">
            <v>avicultura de postura</v>
          </cell>
        </row>
        <row r="23">
          <cell r="A23" t="str">
            <v>agricola</v>
          </cell>
          <cell r="B23" t="str">
            <v>banano</v>
          </cell>
          <cell r="C23" t="str">
            <v>banano</v>
          </cell>
        </row>
        <row r="24">
          <cell r="A24" t="str">
            <v>agricola</v>
          </cell>
          <cell r="B24" t="str">
            <v>batata</v>
          </cell>
          <cell r="C24" t="str">
            <v>batata</v>
          </cell>
        </row>
        <row r="25">
          <cell r="A25" t="str">
            <v>agricola</v>
          </cell>
          <cell r="B25" t="str">
            <v>berenjena</v>
          </cell>
          <cell r="C25" t="str">
            <v>berenjena</v>
          </cell>
        </row>
        <row r="26">
          <cell r="A26" t="str">
            <v>agricola</v>
          </cell>
          <cell r="B26" t="str">
            <v>bijao</v>
          </cell>
          <cell r="C26" t="str">
            <v>bijao</v>
          </cell>
        </row>
        <row r="27">
          <cell r="A27" t="str">
            <v>agricola</v>
          </cell>
          <cell r="B27" t="str">
            <v>brocoli</v>
          </cell>
          <cell r="C27" t="str">
            <v>brócoli</v>
          </cell>
        </row>
        <row r="28">
          <cell r="A28" t="str">
            <v>pecuaria</v>
          </cell>
          <cell r="B28" t="str">
            <v>bufalos</v>
          </cell>
          <cell r="C28" t="str">
            <v>búfalos</v>
          </cell>
        </row>
        <row r="29">
          <cell r="A29" t="str">
            <v>agricola</v>
          </cell>
          <cell r="B29" t="str">
            <v>cacao</v>
          </cell>
          <cell r="C29" t="str">
            <v>cacao</v>
          </cell>
        </row>
        <row r="30">
          <cell r="A30" t="str">
            <v>agricola</v>
          </cell>
          <cell r="B30" t="str">
            <v>cacao_aguacate_criollo</v>
          </cell>
          <cell r="C30" t="str">
            <v>cacao en asocio con aguacate criollo</v>
          </cell>
        </row>
        <row r="31">
          <cell r="A31" t="str">
            <v>agricola</v>
          </cell>
          <cell r="B31" t="str">
            <v>cacao_aguacate_papelillo</v>
          </cell>
          <cell r="C31" t="str">
            <v>cacao en asocio con aguacate papelillo</v>
          </cell>
        </row>
        <row r="32">
          <cell r="A32" t="str">
            <v>agricola</v>
          </cell>
          <cell r="B32" t="str">
            <v>cacao_banano</v>
          </cell>
          <cell r="C32" t="str">
            <v>cacao en asocio con banano</v>
          </cell>
        </row>
        <row r="33">
          <cell r="A33" t="str">
            <v>agricola</v>
          </cell>
          <cell r="B33" t="str">
            <v>cacao_banano_aguacate</v>
          </cell>
          <cell r="C33" t="str">
            <v>cacao en asocio con banano y aguacate</v>
          </cell>
        </row>
        <row r="34">
          <cell r="A34" t="str">
            <v>agricola</v>
          </cell>
          <cell r="B34" t="str">
            <v>cacao_banano_aguacate_mandarina_naranja</v>
          </cell>
          <cell r="C34" t="str">
            <v>cacao en asocio con banano,aguacate, mandarina y naranja</v>
          </cell>
        </row>
        <row r="35">
          <cell r="A35" t="str">
            <v>agricola</v>
          </cell>
          <cell r="B35" t="str">
            <v>cacao_platano</v>
          </cell>
          <cell r="C35" t="str">
            <v>cacao en asocio con plátano</v>
          </cell>
        </row>
        <row r="36">
          <cell r="A36" t="str">
            <v>agricola</v>
          </cell>
          <cell r="B36" t="str">
            <v>cacao_platano_limon</v>
          </cell>
          <cell r="C36" t="str">
            <v>cacao plátano limón</v>
          </cell>
        </row>
        <row r="37">
          <cell r="A37" t="str">
            <v>agricola</v>
          </cell>
          <cell r="B37" t="str">
            <v>cacao_sombrio</v>
          </cell>
          <cell r="C37" t="str">
            <v>cacao sombrío</v>
          </cell>
        </row>
        <row r="38">
          <cell r="A38" t="str">
            <v>agricola</v>
          </cell>
          <cell r="B38" t="str">
            <v>cachaco</v>
          </cell>
          <cell r="C38" t="str">
            <v>cachaco</v>
          </cell>
        </row>
        <row r="39">
          <cell r="A39" t="str">
            <v>agricola</v>
          </cell>
          <cell r="B39" t="str">
            <v>cafe</v>
          </cell>
          <cell r="C39" t="str">
            <v>café</v>
          </cell>
        </row>
        <row r="40">
          <cell r="A40" t="str">
            <v>agricola</v>
          </cell>
          <cell r="B40" t="str">
            <v>cafe_aguacate</v>
          </cell>
          <cell r="C40" t="str">
            <v>café en asocio con aguacate</v>
          </cell>
        </row>
        <row r="41">
          <cell r="A41" t="str">
            <v>agricola</v>
          </cell>
          <cell r="B41" t="str">
            <v>cafe_frijol_arbustivo</v>
          </cell>
          <cell r="C41" t="str">
            <v>café en asocio con frijol arbustivo</v>
          </cell>
        </row>
        <row r="42">
          <cell r="A42" t="str">
            <v>agricola</v>
          </cell>
          <cell r="B42" t="str">
            <v>cafe_maiz</v>
          </cell>
          <cell r="C42" t="str">
            <v>café en asocio con maíz</v>
          </cell>
        </row>
        <row r="43">
          <cell r="A43" t="str">
            <v>agricola</v>
          </cell>
          <cell r="B43" t="str">
            <v>cafe_platano</v>
          </cell>
          <cell r="C43" t="str">
            <v>café en asocio con plátano</v>
          </cell>
        </row>
        <row r="44">
          <cell r="A44" t="str">
            <v>agricola</v>
          </cell>
          <cell r="B44" t="str">
            <v>cafe_platano_frutales_forestal</v>
          </cell>
          <cell r="C44" t="str">
            <v>café en asocio con plátano, frutales y sistema forestal</v>
          </cell>
        </row>
        <row r="45">
          <cell r="A45" t="str">
            <v>agricola</v>
          </cell>
          <cell r="B45" t="str">
            <v>cafe_sombrio</v>
          </cell>
          <cell r="C45" t="str">
            <v>Café sombrío</v>
          </cell>
        </row>
        <row r="46">
          <cell r="A46" t="str">
            <v>agricola</v>
          </cell>
          <cell r="B46" t="str">
            <v>calabacin</v>
          </cell>
          <cell r="C46" t="str">
            <v>calabacín</v>
          </cell>
        </row>
        <row r="47">
          <cell r="A47" t="str">
            <v>pecuaria</v>
          </cell>
          <cell r="B47" t="str">
            <v>camaron</v>
          </cell>
          <cell r="C47" t="str">
            <v>camarón</v>
          </cell>
        </row>
        <row r="48">
          <cell r="A48" t="str">
            <v>agricola</v>
          </cell>
          <cell r="B48" t="str">
            <v>cana</v>
          </cell>
          <cell r="C48" t="str">
            <v>caña</v>
          </cell>
        </row>
        <row r="49">
          <cell r="A49" t="str">
            <v>agricola</v>
          </cell>
          <cell r="B49" t="str">
            <v>cana_flecha</v>
          </cell>
          <cell r="C49" t="str">
            <v>caña flecha</v>
          </cell>
        </row>
        <row r="50">
          <cell r="A50" t="str">
            <v>agricola</v>
          </cell>
          <cell r="B50" t="str">
            <v>cana_panelera</v>
          </cell>
          <cell r="C50" t="str">
            <v>caña panelera</v>
          </cell>
        </row>
        <row r="51">
          <cell r="A51" t="str">
            <v>pecuaria</v>
          </cell>
          <cell r="B51" t="str">
            <v>caprinos</v>
          </cell>
          <cell r="C51" t="str">
            <v>caprinos</v>
          </cell>
        </row>
        <row r="52">
          <cell r="A52" t="str">
            <v>agricola</v>
          </cell>
          <cell r="B52" t="str">
            <v>caucho</v>
          </cell>
          <cell r="C52" t="str">
            <v>caucho</v>
          </cell>
        </row>
        <row r="53">
          <cell r="A53" t="str">
            <v>agricola</v>
          </cell>
          <cell r="B53" t="str">
            <v>cebolla_bulbo</v>
          </cell>
          <cell r="C53" t="str">
            <v>cebolla bulbo</v>
          </cell>
        </row>
        <row r="54">
          <cell r="A54" t="str">
            <v>agricola</v>
          </cell>
          <cell r="B54" t="str">
            <v>cebolla_junca</v>
          </cell>
          <cell r="C54" t="str">
            <v>cebolla junca</v>
          </cell>
        </row>
        <row r="55">
          <cell r="A55" t="str">
            <v>agricola</v>
          </cell>
          <cell r="B55" t="str">
            <v>chontaduro</v>
          </cell>
          <cell r="C55" t="str">
            <v>chontaduro</v>
          </cell>
        </row>
        <row r="56">
          <cell r="A56" t="str">
            <v>agricola</v>
          </cell>
          <cell r="B56" t="str">
            <v>cilantro</v>
          </cell>
          <cell r="C56" t="str">
            <v>cilantro</v>
          </cell>
        </row>
        <row r="57">
          <cell r="A57" t="str">
            <v>agricola</v>
          </cell>
          <cell r="B57" t="str">
            <v>cilantro_morron</v>
          </cell>
          <cell r="C57" t="str">
            <v>cilantro morrón</v>
          </cell>
        </row>
        <row r="58">
          <cell r="A58" t="str">
            <v>agricola</v>
          </cell>
          <cell r="B58" t="str">
            <v>cilantro_repollo</v>
          </cell>
          <cell r="C58" t="str">
            <v>cilantro_repollo</v>
          </cell>
        </row>
        <row r="59">
          <cell r="A59" t="str">
            <v>agricola</v>
          </cell>
          <cell r="B59" t="str">
            <v>ciruela</v>
          </cell>
          <cell r="C59" t="str">
            <v>ciruela</v>
          </cell>
        </row>
        <row r="60">
          <cell r="A60" t="str">
            <v>agricola</v>
          </cell>
          <cell r="B60" t="str">
            <v>ciruela_castilla</v>
          </cell>
          <cell r="C60" t="str">
            <v>ciruela castilla</v>
          </cell>
        </row>
        <row r="61">
          <cell r="A61" t="str">
            <v>agricola</v>
          </cell>
          <cell r="B61" t="str">
            <v>ciruela_costena</v>
          </cell>
          <cell r="C61" t="str">
            <v>ciruela costeña</v>
          </cell>
        </row>
        <row r="62">
          <cell r="A62" t="str">
            <v>agricola</v>
          </cell>
          <cell r="B62" t="str">
            <v>citricos</v>
          </cell>
          <cell r="C62" t="str">
            <v>cítricos</v>
          </cell>
        </row>
        <row r="63">
          <cell r="A63" t="str">
            <v>agricola</v>
          </cell>
          <cell r="B63" t="str">
            <v>coco</v>
          </cell>
          <cell r="C63" t="str">
            <v>coco</v>
          </cell>
        </row>
        <row r="64">
          <cell r="A64" t="str">
            <v>pecuaria</v>
          </cell>
          <cell r="B64" t="str">
            <v>codornices</v>
          </cell>
          <cell r="C64" t="str">
            <v>codornices</v>
          </cell>
        </row>
        <row r="65">
          <cell r="A65" t="str">
            <v>agricola</v>
          </cell>
          <cell r="B65" t="str">
            <v>coliflor</v>
          </cell>
          <cell r="C65" t="str">
            <v>coliflor</v>
          </cell>
        </row>
        <row r="66">
          <cell r="A66" t="str">
            <v>pecuaria</v>
          </cell>
          <cell r="B66" t="str">
            <v>cunicultura</v>
          </cell>
          <cell r="C66" t="str">
            <v>cunicultura</v>
          </cell>
        </row>
        <row r="67">
          <cell r="A67" t="str">
            <v>pecuaria</v>
          </cell>
          <cell r="B67" t="str">
            <v>cuyicultura</v>
          </cell>
          <cell r="C67" t="str">
            <v>cuyicultura</v>
          </cell>
        </row>
        <row r="68">
          <cell r="A68" t="str">
            <v>agricola</v>
          </cell>
          <cell r="B68" t="str">
            <v>esparrago</v>
          </cell>
          <cell r="C68" t="str">
            <v>espárrago</v>
          </cell>
        </row>
        <row r="69">
          <cell r="A69" t="str">
            <v>agricola</v>
          </cell>
          <cell r="B69" t="str">
            <v>espinaca</v>
          </cell>
          <cell r="C69" t="str">
            <v>espinaca</v>
          </cell>
        </row>
        <row r="70">
          <cell r="A70" t="str">
            <v>agricola</v>
          </cell>
          <cell r="B70" t="str">
            <v>fique</v>
          </cell>
          <cell r="C70" t="str">
            <v>fique</v>
          </cell>
        </row>
        <row r="71">
          <cell r="A71" t="str">
            <v>agricola</v>
          </cell>
          <cell r="B71" t="str">
            <v>frijol</v>
          </cell>
          <cell r="C71" t="str">
            <v>frijol</v>
          </cell>
        </row>
        <row r="72">
          <cell r="A72" t="str">
            <v>agricola</v>
          </cell>
          <cell r="B72" t="str">
            <v>frijol_arbustivo</v>
          </cell>
          <cell r="C72" t="str">
            <v>frjiol arbustivo</v>
          </cell>
        </row>
        <row r="73">
          <cell r="A73" t="str">
            <v>agricola</v>
          </cell>
          <cell r="B73" t="str">
            <v>frijol_cabeza_negra</v>
          </cell>
          <cell r="C73" t="str">
            <v>frijol cabeza negra</v>
          </cell>
        </row>
        <row r="74">
          <cell r="A74" t="str">
            <v>agricola</v>
          </cell>
          <cell r="B74" t="str">
            <v>frijol_caraota</v>
          </cell>
          <cell r="C74" t="str">
            <v>frijol caraota</v>
          </cell>
        </row>
        <row r="75">
          <cell r="A75" t="str">
            <v>agricola</v>
          </cell>
          <cell r="B75" t="str">
            <v>frijol_caupi</v>
          </cell>
          <cell r="C75" t="str">
            <v>frijol caupí</v>
          </cell>
        </row>
        <row r="76">
          <cell r="A76" t="str">
            <v>agricola</v>
          </cell>
          <cell r="B76" t="str">
            <v>frijol_rosado_zaragoza</v>
          </cell>
          <cell r="C76" t="str">
            <v>frijol rosado zaragoza</v>
          </cell>
        </row>
        <row r="77">
          <cell r="A77" t="str">
            <v>agricola</v>
          </cell>
          <cell r="B77" t="str">
            <v>frijol_voluble</v>
          </cell>
          <cell r="C77" t="str">
            <v>frijol voluble</v>
          </cell>
        </row>
        <row r="78">
          <cell r="A78" t="str">
            <v>agricola</v>
          </cell>
          <cell r="B78" t="str">
            <v>frijol_zaragoza</v>
          </cell>
          <cell r="C78" t="str">
            <v>frijol zaragoza</v>
          </cell>
        </row>
        <row r="79">
          <cell r="A79" t="str">
            <v>agricola</v>
          </cell>
          <cell r="B79" t="str">
            <v>frijol_zaragoza</v>
          </cell>
          <cell r="C79" t="str">
            <v>frijol zaragoza</v>
          </cell>
        </row>
        <row r="80">
          <cell r="A80" t="str">
            <v>pecuaria</v>
          </cell>
          <cell r="B80" t="str">
            <v>ganaderia_carne</v>
          </cell>
          <cell r="C80" t="str">
            <v>ganadería de carne</v>
          </cell>
        </row>
        <row r="81">
          <cell r="A81" t="str">
            <v>pecuaria</v>
          </cell>
          <cell r="B81" t="str">
            <v>ganaderia_cria</v>
          </cell>
          <cell r="C81" t="str">
            <v>ganadería de cría</v>
          </cell>
        </row>
        <row r="82">
          <cell r="A82" t="str">
            <v>pecuaria</v>
          </cell>
          <cell r="B82" t="str">
            <v>ganaderia_dp</v>
          </cell>
          <cell r="C82" t="str">
            <v>ganadería doble propósito</v>
          </cell>
        </row>
        <row r="83">
          <cell r="A83" t="str">
            <v>pecuaria</v>
          </cell>
          <cell r="B83" t="str">
            <v>ganaderia_leche</v>
          </cell>
          <cell r="C83" t="str">
            <v>ganadería de leche</v>
          </cell>
        </row>
        <row r="84">
          <cell r="A84" t="str">
            <v>agricola</v>
          </cell>
          <cell r="B84" t="str">
            <v>granadilla</v>
          </cell>
          <cell r="C84" t="str">
            <v>granadilla</v>
          </cell>
        </row>
        <row r="85">
          <cell r="A85" t="str">
            <v>agricola</v>
          </cell>
          <cell r="B85" t="str">
            <v>guandul</v>
          </cell>
          <cell r="C85" t="str">
            <v>guandul</v>
          </cell>
        </row>
        <row r="86">
          <cell r="A86" t="str">
            <v>agricola</v>
          </cell>
          <cell r="B86" t="str">
            <v>guayaba</v>
          </cell>
          <cell r="C86" t="str">
            <v>guayaba</v>
          </cell>
        </row>
        <row r="87">
          <cell r="A87" t="str">
            <v>agricola</v>
          </cell>
          <cell r="B87" t="str">
            <v>gulupa</v>
          </cell>
          <cell r="C87" t="str">
            <v>gulupa</v>
          </cell>
        </row>
        <row r="88">
          <cell r="A88" t="str">
            <v>agricola</v>
          </cell>
          <cell r="B88" t="str">
            <v>hierbabuena</v>
          </cell>
          <cell r="C88" t="str">
            <v>hierbabuena</v>
          </cell>
        </row>
        <row r="89">
          <cell r="A89" t="str">
            <v>agricola</v>
          </cell>
          <cell r="B89" t="str">
            <v>hortalizas</v>
          </cell>
          <cell r="C89" t="str">
            <v>hortalizas</v>
          </cell>
        </row>
        <row r="90">
          <cell r="A90" t="str">
            <v>agricola</v>
          </cell>
          <cell r="B90" t="str">
            <v xml:space="preserve">lechuga </v>
          </cell>
          <cell r="C90" t="str">
            <v>lechuga</v>
          </cell>
        </row>
        <row r="91">
          <cell r="A91" t="str">
            <v>agricola</v>
          </cell>
          <cell r="B91" t="str">
            <v>lechuga_gourmet</v>
          </cell>
          <cell r="C91" t="str">
            <v>lechuga gourmet</v>
          </cell>
        </row>
        <row r="92">
          <cell r="A92" t="str">
            <v>agricola</v>
          </cell>
          <cell r="B92" t="str">
            <v>limon</v>
          </cell>
          <cell r="C92" t="str">
            <v>limón</v>
          </cell>
        </row>
        <row r="93">
          <cell r="A93" t="str">
            <v>agricola</v>
          </cell>
          <cell r="B93" t="str">
            <v>limon_castilla</v>
          </cell>
          <cell r="C93" t="str">
            <v>limón de castilla</v>
          </cell>
        </row>
        <row r="94">
          <cell r="A94" t="str">
            <v>agricola</v>
          </cell>
          <cell r="B94" t="str">
            <v>limon_castilla_limon_mandarino</v>
          </cell>
          <cell r="C94" t="str">
            <v>limón de castilla y limón mandarino</v>
          </cell>
        </row>
        <row r="95">
          <cell r="A95" t="str">
            <v>agricola</v>
          </cell>
          <cell r="B95" t="str">
            <v>limon_criollo</v>
          </cell>
          <cell r="C95" t="str">
            <v>limón criollo</v>
          </cell>
        </row>
        <row r="96">
          <cell r="A96" t="str">
            <v>agricola</v>
          </cell>
          <cell r="B96" t="str">
            <v>limon_mandarina</v>
          </cell>
          <cell r="C96" t="str">
            <v xml:space="preserve">limón en asocio con mandarina </v>
          </cell>
        </row>
        <row r="97">
          <cell r="A97" t="str">
            <v>agricola</v>
          </cell>
          <cell r="B97" t="str">
            <v>limon_mandarino</v>
          </cell>
          <cell r="C97" t="str">
            <v>limón mandarino</v>
          </cell>
        </row>
        <row r="98">
          <cell r="A98" t="str">
            <v>agricola</v>
          </cell>
          <cell r="B98" t="str">
            <v>limon_tahiti</v>
          </cell>
          <cell r="C98" t="str">
            <v>limón Tahití</v>
          </cell>
        </row>
        <row r="99">
          <cell r="A99" t="str">
            <v>agricola</v>
          </cell>
          <cell r="B99" t="str">
            <v>maiz</v>
          </cell>
          <cell r="C99" t="str">
            <v>maíz</v>
          </cell>
        </row>
        <row r="100">
          <cell r="A100" t="str">
            <v>agricola</v>
          </cell>
          <cell r="B100" t="str">
            <v>maiz amarillo</v>
          </cell>
          <cell r="C100" t="str">
            <v>maíz amarillo</v>
          </cell>
        </row>
        <row r="101">
          <cell r="A101" t="str">
            <v>agricola</v>
          </cell>
          <cell r="B101" t="str">
            <v>maiz puya</v>
          </cell>
          <cell r="C101" t="str">
            <v>maíz puya</v>
          </cell>
        </row>
        <row r="102">
          <cell r="A102" t="str">
            <v>agricola</v>
          </cell>
          <cell r="B102" t="str">
            <v>maiz_amarillo</v>
          </cell>
          <cell r="C102" t="str">
            <v xml:space="preserve">Maíz amarillo </v>
          </cell>
        </row>
        <row r="103">
          <cell r="A103" t="str">
            <v>agricola</v>
          </cell>
          <cell r="B103" t="str">
            <v>maiz_amarillo_tradicional</v>
          </cell>
          <cell r="C103" t="str">
            <v>maíz amarillo  tradicional</v>
          </cell>
        </row>
        <row r="104">
          <cell r="A104" t="str">
            <v>agricola</v>
          </cell>
          <cell r="B104" t="str">
            <v>maiz_blanco</v>
          </cell>
          <cell r="C104" t="str">
            <v>Maíz blanco tradicional</v>
          </cell>
        </row>
        <row r="105">
          <cell r="A105" t="str">
            <v>agricola</v>
          </cell>
          <cell r="B105" t="str">
            <v>maiz_blanco_tradicional</v>
          </cell>
          <cell r="C105" t="str">
            <v>maíz blanco tradicional</v>
          </cell>
        </row>
        <row r="106">
          <cell r="A106" t="str">
            <v>agricola</v>
          </cell>
          <cell r="B106" t="str">
            <v>maiz_puya</v>
          </cell>
          <cell r="C106" t="str">
            <v>maíz puya</v>
          </cell>
        </row>
        <row r="107">
          <cell r="A107" t="str">
            <v>agricola</v>
          </cell>
          <cell r="B107" t="str">
            <v>maiz_tecnificado</v>
          </cell>
          <cell r="C107" t="str">
            <v>maíz tecnificado</v>
          </cell>
        </row>
        <row r="108">
          <cell r="A108" t="str">
            <v>agricola</v>
          </cell>
          <cell r="B108" t="str">
            <v>maiz_tradicional</v>
          </cell>
          <cell r="C108" t="str">
            <v>maíz tradicional</v>
          </cell>
        </row>
        <row r="109">
          <cell r="A109" t="str">
            <v>agricola</v>
          </cell>
          <cell r="B109" t="str">
            <v>malanga</v>
          </cell>
          <cell r="C109" t="str">
            <v>malanga</v>
          </cell>
        </row>
        <row r="110">
          <cell r="A110" t="str">
            <v>agricola</v>
          </cell>
          <cell r="B110" t="str">
            <v>mamoncillo</v>
          </cell>
          <cell r="C110" t="str">
            <v>mamoncillo</v>
          </cell>
        </row>
        <row r="111">
          <cell r="A111" t="str">
            <v>agricola</v>
          </cell>
          <cell r="B111" t="str">
            <v>mamoncillo</v>
          </cell>
          <cell r="C111" t="str">
            <v>mamoncillo</v>
          </cell>
        </row>
        <row r="112">
          <cell r="A112" t="str">
            <v>agricola</v>
          </cell>
          <cell r="B112" t="str">
            <v>mandarina</v>
          </cell>
          <cell r="C112" t="str">
            <v>mandarina</v>
          </cell>
        </row>
        <row r="113">
          <cell r="A113" t="str">
            <v>agricola</v>
          </cell>
          <cell r="B113" t="str">
            <v>mango</v>
          </cell>
          <cell r="C113" t="str">
            <v>mango</v>
          </cell>
        </row>
        <row r="114">
          <cell r="A114" t="str">
            <v>agricola</v>
          </cell>
          <cell r="B114" t="str">
            <v>mango_hilaza</v>
          </cell>
          <cell r="C114" t="str">
            <v>mango hilaza</v>
          </cell>
        </row>
        <row r="115">
          <cell r="A115" t="str">
            <v>agricola</v>
          </cell>
          <cell r="B115" t="str">
            <v>mango_keitt</v>
          </cell>
          <cell r="C115" t="str">
            <v>mango keitt</v>
          </cell>
        </row>
        <row r="116">
          <cell r="A116" t="str">
            <v>agricola</v>
          </cell>
          <cell r="B116" t="str">
            <v>mango_tommy</v>
          </cell>
          <cell r="C116" t="str">
            <v>mango tommy</v>
          </cell>
        </row>
        <row r="117">
          <cell r="A117" t="str">
            <v>agricola</v>
          </cell>
          <cell r="B117" t="str">
            <v>maracuya</v>
          </cell>
          <cell r="C117" t="str">
            <v>maracuyá</v>
          </cell>
        </row>
        <row r="118">
          <cell r="A118" t="str">
            <v>agricola</v>
          </cell>
          <cell r="B118" t="str">
            <v>melon</v>
          </cell>
          <cell r="C118" t="str">
            <v xml:space="preserve">melón </v>
          </cell>
        </row>
        <row r="119">
          <cell r="A119" t="str">
            <v>agricola</v>
          </cell>
          <cell r="B119" t="str">
            <v>mora</v>
          </cell>
          <cell r="C119" t="str">
            <v>mora</v>
          </cell>
        </row>
        <row r="120">
          <cell r="A120" t="str">
            <v>agricola</v>
          </cell>
          <cell r="B120" t="str">
            <v>name</v>
          </cell>
          <cell r="C120" t="str">
            <v>ñame</v>
          </cell>
        </row>
        <row r="121">
          <cell r="A121" t="str">
            <v>agricola</v>
          </cell>
          <cell r="B121" t="str">
            <v>name_diamante</v>
          </cell>
          <cell r="C121" t="str">
            <v>ñame diamante</v>
          </cell>
        </row>
        <row r="122">
          <cell r="A122" t="str">
            <v>agricola</v>
          </cell>
          <cell r="B122" t="str">
            <v>name_espino</v>
          </cell>
          <cell r="C122" t="str">
            <v>ñame espino</v>
          </cell>
        </row>
        <row r="123">
          <cell r="A123" t="str">
            <v>agricola</v>
          </cell>
          <cell r="B123" t="str">
            <v>naranja</v>
          </cell>
          <cell r="C123" t="str">
            <v>naranja</v>
          </cell>
        </row>
        <row r="124">
          <cell r="A124" t="str">
            <v>agricola</v>
          </cell>
          <cell r="B124" t="str">
            <v>naranja_valencia</v>
          </cell>
          <cell r="C124" t="str">
            <v>naranja valencia</v>
          </cell>
        </row>
        <row r="125">
          <cell r="A125" t="str">
            <v>pecuaria</v>
          </cell>
          <cell r="B125" t="str">
            <v>ovinos</v>
          </cell>
          <cell r="C125" t="str">
            <v>ovinos</v>
          </cell>
        </row>
        <row r="126">
          <cell r="A126" t="str">
            <v>agricola</v>
          </cell>
          <cell r="B126" t="str">
            <v>palma_aceite</v>
          </cell>
          <cell r="C126" t="str">
            <v>palma de aceite</v>
          </cell>
        </row>
        <row r="127">
          <cell r="A127" t="str">
            <v>agricola</v>
          </cell>
          <cell r="B127" t="str">
            <v>papa</v>
          </cell>
          <cell r="C127" t="str">
            <v>papa</v>
          </cell>
        </row>
        <row r="128">
          <cell r="A128" t="str">
            <v>agricola</v>
          </cell>
          <cell r="B128" t="str">
            <v>papa_criolla</v>
          </cell>
          <cell r="C128" t="str">
            <v>papa criolla</v>
          </cell>
        </row>
        <row r="129">
          <cell r="A129" t="str">
            <v>agricola</v>
          </cell>
          <cell r="B129" t="str">
            <v>papaya</v>
          </cell>
          <cell r="C129" t="str">
            <v>papaya</v>
          </cell>
        </row>
        <row r="130">
          <cell r="A130" t="str">
            <v>agricola</v>
          </cell>
          <cell r="B130" t="str">
            <v>patilla</v>
          </cell>
          <cell r="C130" t="str">
            <v>patilla</v>
          </cell>
        </row>
        <row r="131">
          <cell r="A131" t="str">
            <v>agricola</v>
          </cell>
          <cell r="B131" t="str">
            <v>patilla_melon</v>
          </cell>
          <cell r="C131" t="str">
            <v>patilla en asocio con melón</v>
          </cell>
        </row>
        <row r="132">
          <cell r="A132" t="str">
            <v>agricola</v>
          </cell>
          <cell r="B132" t="str">
            <v>pepino_guiso</v>
          </cell>
          <cell r="C132" t="str">
            <v>pepino guiso</v>
          </cell>
        </row>
        <row r="133">
          <cell r="A133" t="str">
            <v>pecuaria</v>
          </cell>
          <cell r="B133" t="str">
            <v>piangua</v>
          </cell>
          <cell r="C133" t="str">
            <v>piangua</v>
          </cell>
        </row>
        <row r="134">
          <cell r="A134" t="str">
            <v>agricola</v>
          </cell>
          <cell r="B134" t="str">
            <v>pimenton</v>
          </cell>
          <cell r="C134" t="str">
            <v>pimentón</v>
          </cell>
        </row>
        <row r="135">
          <cell r="A135" t="str">
            <v>agricola</v>
          </cell>
          <cell r="B135" t="str">
            <v>pimienta</v>
          </cell>
          <cell r="C135" t="str">
            <v>pimienta</v>
          </cell>
        </row>
        <row r="136">
          <cell r="A136" t="str">
            <v>agricola</v>
          </cell>
          <cell r="B136" t="str">
            <v>pimientos</v>
          </cell>
          <cell r="C136" t="str">
            <v>pimientos</v>
          </cell>
        </row>
        <row r="137">
          <cell r="A137" t="str">
            <v>agricola</v>
          </cell>
          <cell r="B137" t="str">
            <v>piña</v>
          </cell>
          <cell r="C137" t="str">
            <v>piña</v>
          </cell>
        </row>
        <row r="138">
          <cell r="A138" t="str">
            <v>pecuaria</v>
          </cell>
          <cell r="B138" t="str">
            <v>piscicultura_bocachico</v>
          </cell>
          <cell r="C138" t="str">
            <v>piscicultura</v>
          </cell>
        </row>
        <row r="139">
          <cell r="A139" t="str">
            <v>pecuaria</v>
          </cell>
          <cell r="B139" t="str">
            <v>piscicultura_cachama</v>
          </cell>
          <cell r="C139" t="str">
            <v>piscicultura cachama</v>
          </cell>
        </row>
        <row r="140">
          <cell r="A140" t="str">
            <v>pecuaria</v>
          </cell>
          <cell r="B140" t="str">
            <v>piscicultura_cachama_bocachico</v>
          </cell>
          <cell r="C140" t="str">
            <v>piscicultura cachama bocachico</v>
          </cell>
        </row>
        <row r="141">
          <cell r="A141" t="str">
            <v>pecuaria</v>
          </cell>
          <cell r="B141" t="str">
            <v>piscicultura_tilapia</v>
          </cell>
          <cell r="C141" t="str">
            <v>piscicultura tilapia</v>
          </cell>
        </row>
        <row r="142">
          <cell r="A142" t="str">
            <v>pecuaria</v>
          </cell>
          <cell r="B142" t="str">
            <v>piscicultura_tilapia_bocachico</v>
          </cell>
          <cell r="C142" t="str">
            <v>piscicultura tilapia y bocachico</v>
          </cell>
        </row>
        <row r="143">
          <cell r="A143" t="str">
            <v>pecuaria</v>
          </cell>
          <cell r="B143" t="str">
            <v>piscicultura_tilapia_cachama</v>
          </cell>
          <cell r="C143" t="str">
            <v>piscicultura tilapia y cachama</v>
          </cell>
        </row>
        <row r="144">
          <cell r="A144" t="str">
            <v>pecuaria</v>
          </cell>
          <cell r="B144" t="str">
            <v>piscicultura_cachama_mojarra</v>
          </cell>
          <cell r="C144" t="str">
            <v>piscicultura cachama y mojarra</v>
          </cell>
        </row>
        <row r="145">
          <cell r="A145" t="str">
            <v>pecuaria</v>
          </cell>
          <cell r="B145" t="str">
            <v>piscicultura_trucha</v>
          </cell>
          <cell r="C145" t="str">
            <v>piscicultura trucha</v>
          </cell>
        </row>
        <row r="146">
          <cell r="A146" t="str">
            <v>agricola</v>
          </cell>
          <cell r="B146" t="str">
            <v>platano</v>
          </cell>
          <cell r="C146" t="str">
            <v>plátano</v>
          </cell>
        </row>
        <row r="147">
          <cell r="A147" t="str">
            <v>agricola</v>
          </cell>
          <cell r="B147" t="str">
            <v>platano_harton</v>
          </cell>
          <cell r="C147" t="str">
            <v>plátano hartón</v>
          </cell>
        </row>
        <row r="148">
          <cell r="A148" t="str">
            <v>pecuaria</v>
          </cell>
          <cell r="B148" t="str">
            <v>porcicultura_ceba</v>
          </cell>
          <cell r="C148" t="str">
            <v>porcicultura de ceba</v>
          </cell>
        </row>
        <row r="149">
          <cell r="A149" t="str">
            <v>pecuaria</v>
          </cell>
          <cell r="B149" t="str">
            <v>porcicultura_ciclo_completo</v>
          </cell>
          <cell r="C149" t="str">
            <v>porcicultura de ciclo completo</v>
          </cell>
        </row>
        <row r="150">
          <cell r="A150" t="str">
            <v>pecuaria</v>
          </cell>
          <cell r="B150" t="str">
            <v>porcicultura_cria</v>
          </cell>
          <cell r="C150" t="str">
            <v>porcicultura de cría</v>
          </cell>
        </row>
        <row r="151">
          <cell r="A151" t="str">
            <v>pecuaria</v>
          </cell>
          <cell r="B151" t="str">
            <v>porcicultura_cria_levante</v>
          </cell>
          <cell r="C151" t="str">
            <v>porcicultura de cría y levante</v>
          </cell>
        </row>
        <row r="152">
          <cell r="A152" t="str">
            <v>agricola</v>
          </cell>
          <cell r="B152" t="str">
            <v>rambutan</v>
          </cell>
          <cell r="C152" t="str">
            <v>rambutan</v>
          </cell>
        </row>
        <row r="153">
          <cell r="A153" t="str">
            <v>agricola</v>
          </cell>
          <cell r="B153" t="str">
            <v>remolacha</v>
          </cell>
          <cell r="C153" t="str">
            <v>remolacha</v>
          </cell>
        </row>
        <row r="154">
          <cell r="A154" t="str">
            <v>agricola</v>
          </cell>
          <cell r="B154" t="str">
            <v>repollo</v>
          </cell>
          <cell r="C154" t="str">
            <v>repollo</v>
          </cell>
        </row>
        <row r="155">
          <cell r="A155" t="str">
            <v>agricola</v>
          </cell>
          <cell r="B155" t="str">
            <v>sacha_inchi</v>
          </cell>
          <cell r="C155" t="str">
            <v>sacha inchi</v>
          </cell>
        </row>
        <row r="156">
          <cell r="A156" t="str">
            <v>agricola</v>
          </cell>
          <cell r="B156" t="str">
            <v>sorgo</v>
          </cell>
          <cell r="C156" t="str">
            <v>sorgo</v>
          </cell>
        </row>
        <row r="157">
          <cell r="A157" t="str">
            <v>agricola</v>
          </cell>
          <cell r="B157" t="str">
            <v>soya</v>
          </cell>
          <cell r="C157" t="str">
            <v>soya</v>
          </cell>
        </row>
        <row r="158">
          <cell r="A158" t="str">
            <v>agricola</v>
          </cell>
          <cell r="B158" t="str">
            <v>stevia</v>
          </cell>
          <cell r="C158" t="str">
            <v>stevia</v>
          </cell>
        </row>
        <row r="159">
          <cell r="A159" t="str">
            <v>agricola</v>
          </cell>
          <cell r="B159" t="str">
            <v>tabaco</v>
          </cell>
          <cell r="C159" t="str">
            <v>tabaco</v>
          </cell>
        </row>
        <row r="160">
          <cell r="A160" t="str">
            <v>agricola</v>
          </cell>
          <cell r="B160" t="str">
            <v>tomate_arbol</v>
          </cell>
          <cell r="C160" t="str">
            <v>tomate de árbol</v>
          </cell>
        </row>
        <row r="161">
          <cell r="A161" t="str">
            <v>agricola</v>
          </cell>
          <cell r="B161" t="str">
            <v>tomate_cherry</v>
          </cell>
          <cell r="C161" t="str">
            <v>tomate cherry</v>
          </cell>
        </row>
        <row r="162">
          <cell r="A162" t="str">
            <v>agricola</v>
          </cell>
          <cell r="B162" t="str">
            <v>tomate_mesa</v>
          </cell>
          <cell r="C162" t="str">
            <v>tomate de mesa</v>
          </cell>
        </row>
        <row r="163">
          <cell r="A163" t="str">
            <v>agricola</v>
          </cell>
          <cell r="B163" t="str">
            <v>uchuva</v>
          </cell>
          <cell r="C163" t="str">
            <v>uchuva</v>
          </cell>
        </row>
        <row r="164">
          <cell r="A164" t="str">
            <v>agricola</v>
          </cell>
          <cell r="B164" t="str">
            <v>uva</v>
          </cell>
          <cell r="C164" t="str">
            <v>uva</v>
          </cell>
        </row>
        <row r="165">
          <cell r="A165" t="str">
            <v>agricola</v>
          </cell>
          <cell r="B165" t="str">
            <v>yuca</v>
          </cell>
          <cell r="C165" t="str">
            <v>yuca</v>
          </cell>
        </row>
        <row r="166">
          <cell r="A166" t="str">
            <v>agricola</v>
          </cell>
          <cell r="B166" t="str">
            <v>yuca_industrial</v>
          </cell>
          <cell r="C166" t="str">
            <v>yuca para uso industrial</v>
          </cell>
        </row>
        <row r="167">
          <cell r="A167" t="str">
            <v>agricola</v>
          </cell>
          <cell r="B167" t="str">
            <v>yuca_maiz</v>
          </cell>
          <cell r="C167" t="str">
            <v>yuca en asocio con maíz</v>
          </cell>
        </row>
        <row r="168">
          <cell r="A168" t="str">
            <v>agricola</v>
          </cell>
          <cell r="B168" t="str">
            <v>yuca_maiz_ahuyama</v>
          </cell>
          <cell r="C168" t="str">
            <v>yuca en asocio con maíz y ahuyama</v>
          </cell>
        </row>
        <row r="169">
          <cell r="A169" t="str">
            <v>agricola</v>
          </cell>
          <cell r="B169" t="str">
            <v>yuca_maiz_name</v>
          </cell>
          <cell r="C169" t="str">
            <v>yuca en asocio con maíz y ñame</v>
          </cell>
        </row>
        <row r="170">
          <cell r="A170" t="str">
            <v>agricola</v>
          </cell>
          <cell r="B170" t="str">
            <v>yuca_maiz_name_patilla</v>
          </cell>
          <cell r="C170" t="str">
            <v>Yuca en asocio con maíz, ñame y patilla</v>
          </cell>
        </row>
        <row r="171">
          <cell r="A171" t="str">
            <v>agricola</v>
          </cell>
          <cell r="B171" t="str">
            <v>yuca_maiz_patilla</v>
          </cell>
          <cell r="C171" t="str">
            <v>yuca en asocio con maíz y patilla</v>
          </cell>
        </row>
        <row r="172">
          <cell r="A172" t="str">
            <v>agricola</v>
          </cell>
          <cell r="B172" t="str">
            <v>yuca_name</v>
          </cell>
          <cell r="C172" t="str">
            <v>yuca en asocio con ñame</v>
          </cell>
        </row>
        <row r="173">
          <cell r="A173" t="str">
            <v>agricola</v>
          </cell>
          <cell r="B173" t="str">
            <v>zanahoria</v>
          </cell>
          <cell r="C173" t="str">
            <v>zanahoria</v>
          </cell>
        </row>
        <row r="174">
          <cell r="A174" t="str">
            <v>agricola</v>
          </cell>
          <cell r="B174" t="str">
            <v>pepino_cohombro</v>
          </cell>
          <cell r="C174" t="str">
            <v>pepino cohombro</v>
          </cell>
        </row>
        <row r="175">
          <cell r="A175" t="str">
            <v>agricola</v>
          </cell>
          <cell r="B175" t="str">
            <v>habichuela</v>
          </cell>
          <cell r="C175" t="str">
            <v>habichuela</v>
          </cell>
        </row>
        <row r="176">
          <cell r="A176" t="str">
            <v>pecuaria</v>
          </cell>
          <cell r="B176" t="str">
            <v>porcicultura_levante</v>
          </cell>
          <cell r="C176" t="str">
            <v>porcicultura de levante</v>
          </cell>
        </row>
        <row r="177">
          <cell r="A177" t="str">
            <v>agricola</v>
          </cell>
          <cell r="B177" t="str">
            <v>aromaticas</v>
          </cell>
          <cell r="C177" t="str">
            <v>aromáticas</v>
          </cell>
        </row>
        <row r="178">
          <cell r="A178" t="str">
            <v>agricola</v>
          </cell>
          <cell r="B178" t="str">
            <v>romero</v>
          </cell>
          <cell r="C178" t="str">
            <v>romero</v>
          </cell>
        </row>
        <row r="179">
          <cell r="A179" t="str">
            <v>agricola</v>
          </cell>
          <cell r="B179" t="str">
            <v>calendula</v>
          </cell>
          <cell r="C179" t="str">
            <v>caléndula</v>
          </cell>
        </row>
        <row r="180">
          <cell r="A180" t="str">
            <v>agricola</v>
          </cell>
          <cell r="B180" t="str">
            <v>arroz_riego_voleo</v>
          </cell>
          <cell r="C180" t="str">
            <v>Arroz riego siembra al voleo</v>
          </cell>
        </row>
        <row r="181">
          <cell r="A181" t="str">
            <v>agricola</v>
          </cell>
          <cell r="B181" t="str">
            <v>arroz_riego_transplante</v>
          </cell>
          <cell r="C181" t="str">
            <v xml:space="preserve">Arroz riego siembra transplante </v>
          </cell>
        </row>
        <row r="182">
          <cell r="B182"/>
        </row>
        <row r="183">
          <cell r="B183"/>
        </row>
        <row r="184">
          <cell r="B184"/>
        </row>
        <row r="185">
          <cell r="B185"/>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M84"/>
  <sheetViews>
    <sheetView zoomScale="70" zoomScaleNormal="70" workbookViewId="0">
      <pane xSplit="1" topLeftCell="B1" activePane="topRight" state="frozen"/>
      <selection pane="topRight" activeCell="A6" sqref="A6:A9"/>
    </sheetView>
  </sheetViews>
  <sheetFormatPr defaultColWidth="11.42578125" defaultRowHeight="15"/>
  <cols>
    <col min="1" max="1" width="18.28515625" style="1" customWidth="1"/>
    <col min="2" max="2" width="16.28515625" style="1" customWidth="1"/>
    <col min="3" max="13" width="17.140625" style="1" customWidth="1"/>
    <col min="14" max="16384" width="11.42578125" style="1"/>
  </cols>
  <sheetData>
    <row r="1" spans="1:13" ht="37.5" customHeight="1">
      <c r="A1" s="75" t="s">
        <v>0</v>
      </c>
      <c r="B1" s="75"/>
      <c r="C1" s="82" t="s">
        <v>1</v>
      </c>
      <c r="D1" s="82" t="s">
        <v>2</v>
      </c>
      <c r="E1" s="82" t="s">
        <v>3</v>
      </c>
      <c r="F1" s="82" t="s">
        <v>4</v>
      </c>
      <c r="G1" s="82" t="s">
        <v>5</v>
      </c>
      <c r="H1" s="82" t="s">
        <v>6</v>
      </c>
      <c r="I1" s="82" t="s">
        <v>7</v>
      </c>
      <c r="J1" s="82" t="s">
        <v>8</v>
      </c>
      <c r="K1" s="82" t="s">
        <v>9</v>
      </c>
      <c r="L1" s="82" t="s">
        <v>10</v>
      </c>
      <c r="M1" s="82" t="s">
        <v>11</v>
      </c>
    </row>
    <row r="2" spans="1:13">
      <c r="A2" s="103" t="s">
        <v>12</v>
      </c>
      <c r="B2" s="76" t="s">
        <v>13</v>
      </c>
      <c r="C2" s="76">
        <v>270.88</v>
      </c>
      <c r="D2" s="76">
        <v>270.87959999999998</v>
      </c>
      <c r="E2" s="76">
        <v>270.87959999999998</v>
      </c>
      <c r="F2" s="76">
        <v>270.88</v>
      </c>
      <c r="G2" s="76">
        <v>270.87958900000001</v>
      </c>
      <c r="H2" s="76">
        <v>270.87959999999998</v>
      </c>
      <c r="I2" s="76">
        <v>270.87959999999998</v>
      </c>
      <c r="J2" s="76">
        <v>270.88</v>
      </c>
      <c r="K2" s="76">
        <v>270.87959999999998</v>
      </c>
      <c r="L2" s="76">
        <v>270.87958600000002</v>
      </c>
      <c r="M2" s="76">
        <v>270.87958900000001</v>
      </c>
    </row>
    <row r="3" spans="1:13">
      <c r="A3" s="104"/>
      <c r="B3" s="76" t="s">
        <v>14</v>
      </c>
      <c r="C3" s="76">
        <v>257.41000000000003</v>
      </c>
      <c r="D3" s="76">
        <v>257.12630000000001</v>
      </c>
      <c r="E3" s="76">
        <v>240.2886</v>
      </c>
      <c r="F3" s="76">
        <v>158.81</v>
      </c>
      <c r="G3" s="76">
        <v>112.636972</v>
      </c>
      <c r="H3" s="76">
        <v>264.84719999999999</v>
      </c>
      <c r="I3" s="76">
        <v>112.65349999999999</v>
      </c>
      <c r="J3" s="76">
        <v>0</v>
      </c>
      <c r="K3" s="76">
        <v>257.31639999999999</v>
      </c>
      <c r="L3" s="76">
        <v>132.763937</v>
      </c>
      <c r="M3" s="76">
        <v>112.65345499999999</v>
      </c>
    </row>
    <row r="4" spans="1:13">
      <c r="A4" s="104"/>
      <c r="B4" s="76" t="s">
        <v>15</v>
      </c>
      <c r="C4" s="76">
        <v>13.47</v>
      </c>
      <c r="D4" s="76">
        <v>13.753299999999999</v>
      </c>
      <c r="E4" s="76">
        <v>30.591000000000001</v>
      </c>
      <c r="F4" s="76">
        <v>112.07</v>
      </c>
      <c r="G4" s="76">
        <v>158.242617</v>
      </c>
      <c r="H4" s="76">
        <v>6.0324</v>
      </c>
      <c r="I4" s="76">
        <v>158.2261</v>
      </c>
      <c r="J4" s="76">
        <v>270.88</v>
      </c>
      <c r="K4" s="76">
        <v>13.5632</v>
      </c>
      <c r="L4" s="76">
        <v>138.11564899999999</v>
      </c>
      <c r="M4" s="76">
        <v>158.226134</v>
      </c>
    </row>
    <row r="5" spans="1:13">
      <c r="A5" s="105"/>
      <c r="B5" s="77" t="s">
        <v>16</v>
      </c>
      <c r="C5" s="78">
        <v>0.95030000000000003</v>
      </c>
      <c r="D5" s="78">
        <v>0.94920000000000004</v>
      </c>
      <c r="E5" s="78">
        <v>0.8871</v>
      </c>
      <c r="F5" s="78">
        <v>0.58630000000000004</v>
      </c>
      <c r="G5" s="78">
        <v>0.4158</v>
      </c>
      <c r="H5" s="78">
        <v>0.97770000000000001</v>
      </c>
      <c r="I5" s="78">
        <v>0.41589999999999999</v>
      </c>
      <c r="J5" s="79">
        <v>0</v>
      </c>
      <c r="K5" s="78">
        <v>0.94989999999999997</v>
      </c>
      <c r="L5" s="78">
        <v>0.49009999999999998</v>
      </c>
      <c r="M5" s="78">
        <v>0.41589999999999999</v>
      </c>
    </row>
    <row r="6" spans="1:13">
      <c r="A6" s="103" t="s">
        <v>17</v>
      </c>
      <c r="B6" s="76" t="s">
        <v>13</v>
      </c>
      <c r="C6" s="76">
        <v>1479.58</v>
      </c>
      <c r="D6" s="76">
        <v>1475.1041</v>
      </c>
      <c r="E6" s="84">
        <v>1475.1041310000001</v>
      </c>
      <c r="F6" s="76">
        <v>1475.1041</v>
      </c>
      <c r="G6" s="76">
        <v>1475.1041319999999</v>
      </c>
      <c r="H6" s="76">
        <v>1475.1041210000001</v>
      </c>
      <c r="I6" s="76">
        <v>1475.1041299999999</v>
      </c>
      <c r="J6" s="76">
        <v>1479.58</v>
      </c>
      <c r="K6" s="76">
        <v>1479.5843</v>
      </c>
      <c r="L6" s="76">
        <v>1475.1041210000001</v>
      </c>
      <c r="M6" s="76">
        <v>1475.1041299999999</v>
      </c>
    </row>
    <row r="7" spans="1:13">
      <c r="A7" s="104"/>
      <c r="B7" s="76" t="s">
        <v>14</v>
      </c>
      <c r="C7" s="76">
        <v>1401.58</v>
      </c>
      <c r="D7" s="76">
        <v>1306.4175</v>
      </c>
      <c r="E7" s="84">
        <v>1397.361324</v>
      </c>
      <c r="F7" s="76">
        <v>1145.9735000000001</v>
      </c>
      <c r="G7" s="76">
        <v>1302.2493649999999</v>
      </c>
      <c r="H7" s="76">
        <v>1403.7198599999999</v>
      </c>
      <c r="I7" s="76">
        <v>1312.0411999999999</v>
      </c>
      <c r="J7" s="76">
        <v>0</v>
      </c>
      <c r="K7" s="76">
        <v>1401.7799</v>
      </c>
      <c r="L7" s="76">
        <v>1399.558303</v>
      </c>
      <c r="M7" s="76">
        <v>1311.993884</v>
      </c>
    </row>
    <row r="8" spans="1:13">
      <c r="A8" s="104"/>
      <c r="B8" s="76" t="s">
        <v>15</v>
      </c>
      <c r="C8" s="76">
        <v>78</v>
      </c>
      <c r="D8" s="76">
        <v>168.6866</v>
      </c>
      <c r="E8" s="84">
        <v>77.742806999999999</v>
      </c>
      <c r="F8" s="76">
        <v>329.13060000000002</v>
      </c>
      <c r="G8" s="76">
        <v>172.85476700000001</v>
      </c>
      <c r="H8" s="76">
        <v>71.384265999999997</v>
      </c>
      <c r="I8" s="76">
        <v>163.062929</v>
      </c>
      <c r="J8" s="76">
        <v>1479.58</v>
      </c>
      <c r="K8" s="76">
        <v>77.804400000000001</v>
      </c>
      <c r="L8" s="76">
        <v>75.545817999999997</v>
      </c>
      <c r="M8" s="76">
        <v>163.11024599999999</v>
      </c>
    </row>
    <row r="9" spans="1:13">
      <c r="A9" s="105"/>
      <c r="B9" s="77" t="s">
        <v>16</v>
      </c>
      <c r="C9" s="78">
        <v>0.94730000000000003</v>
      </c>
      <c r="D9" s="78">
        <v>0.88560000000000005</v>
      </c>
      <c r="E9" s="78">
        <v>0.94730000000000003</v>
      </c>
      <c r="F9" s="78">
        <v>0.77690000000000003</v>
      </c>
      <c r="G9" s="78">
        <v>0.88280000000000003</v>
      </c>
      <c r="H9" s="78">
        <v>0.9516</v>
      </c>
      <c r="I9" s="78">
        <v>0.88949999999999996</v>
      </c>
      <c r="J9" s="79">
        <v>0</v>
      </c>
      <c r="K9" s="78">
        <v>0.94740000000000002</v>
      </c>
      <c r="L9" s="78">
        <v>0.94879999999999998</v>
      </c>
      <c r="M9" s="78">
        <v>0.88939999999999997</v>
      </c>
    </row>
    <row r="10" spans="1:13">
      <c r="A10" s="106" t="s">
        <v>18</v>
      </c>
      <c r="B10" s="76" t="s">
        <v>13</v>
      </c>
      <c r="C10" s="76">
        <v>42.84</v>
      </c>
      <c r="D10" s="76">
        <v>42.840299999999999</v>
      </c>
      <c r="E10" s="76">
        <v>42.840299999999999</v>
      </c>
      <c r="F10" s="76">
        <v>42.84</v>
      </c>
      <c r="G10" s="76">
        <v>42.840341000000002</v>
      </c>
      <c r="H10" s="76">
        <v>42.840299999999999</v>
      </c>
      <c r="I10" s="76">
        <v>42.840299999999999</v>
      </c>
      <c r="J10" s="76">
        <v>42.84</v>
      </c>
      <c r="K10" s="76">
        <v>42.840299999999999</v>
      </c>
      <c r="L10" s="76">
        <v>42.840345999999997</v>
      </c>
      <c r="M10" s="76">
        <v>42.840341000000002</v>
      </c>
    </row>
    <row r="11" spans="1:13">
      <c r="A11" s="107"/>
      <c r="B11" s="76" t="s">
        <v>14</v>
      </c>
      <c r="C11" s="76">
        <v>37.44</v>
      </c>
      <c r="D11" s="76">
        <v>32.203000000000003</v>
      </c>
      <c r="E11" s="76">
        <v>38.2258</v>
      </c>
      <c r="F11" s="76">
        <v>41.34</v>
      </c>
      <c r="G11" s="76">
        <v>27.091007000000001</v>
      </c>
      <c r="H11" s="76">
        <v>37.946300000000001</v>
      </c>
      <c r="I11" s="76">
        <v>26.969899999999999</v>
      </c>
      <c r="J11" s="76">
        <v>0</v>
      </c>
      <c r="K11" s="76">
        <v>38.249499999999998</v>
      </c>
      <c r="L11" s="76">
        <v>36.584591000000003</v>
      </c>
      <c r="M11" s="76">
        <v>26.969913999999999</v>
      </c>
    </row>
    <row r="12" spans="1:13">
      <c r="A12" s="107"/>
      <c r="B12" s="76" t="s">
        <v>15</v>
      </c>
      <c r="C12" s="76">
        <v>5.4</v>
      </c>
      <c r="D12" s="76">
        <v>10.6374</v>
      </c>
      <c r="E12" s="76">
        <v>4.6144999999999996</v>
      </c>
      <c r="F12" s="76">
        <v>1.5</v>
      </c>
      <c r="G12" s="76">
        <v>15.749333999999999</v>
      </c>
      <c r="H12" s="76">
        <v>4.8940999999999999</v>
      </c>
      <c r="I12" s="76">
        <v>15.8704</v>
      </c>
      <c r="J12" s="76">
        <v>42.84</v>
      </c>
      <c r="K12" s="76">
        <v>4.5909000000000004</v>
      </c>
      <c r="L12" s="76">
        <v>6.2557549999999997</v>
      </c>
      <c r="M12" s="76">
        <v>15.870426999999999</v>
      </c>
    </row>
    <row r="13" spans="1:13">
      <c r="A13" s="108"/>
      <c r="B13" s="77" t="s">
        <v>16</v>
      </c>
      <c r="C13" s="78">
        <v>0.87390000000000001</v>
      </c>
      <c r="D13" s="78">
        <v>0.75170000000000003</v>
      </c>
      <c r="E13" s="78">
        <v>0.89229999999999998</v>
      </c>
      <c r="F13" s="78">
        <v>0.96499999999999997</v>
      </c>
      <c r="G13" s="78">
        <v>0.63239999999999996</v>
      </c>
      <c r="H13" s="78">
        <v>0.88580000000000003</v>
      </c>
      <c r="I13" s="78">
        <v>0.62949999999999995</v>
      </c>
      <c r="J13" s="79">
        <v>0</v>
      </c>
      <c r="K13" s="78">
        <v>0.89280000000000004</v>
      </c>
      <c r="L13" s="78">
        <v>0.85399999999999998</v>
      </c>
      <c r="M13" s="78">
        <v>0.62949999999999995</v>
      </c>
    </row>
    <row r="14" spans="1:13">
      <c r="A14" s="106" t="s">
        <v>19</v>
      </c>
      <c r="B14" s="76" t="s">
        <v>13</v>
      </c>
      <c r="C14" s="76">
        <v>152.36000000000001</v>
      </c>
      <c r="D14" s="76">
        <v>152.3612</v>
      </c>
      <c r="E14" s="76">
        <v>152.3612</v>
      </c>
      <c r="F14" s="76">
        <v>152.36000000000001</v>
      </c>
      <c r="G14" s="76">
        <v>152.36115100000001</v>
      </c>
      <c r="H14" s="76">
        <v>152.3612</v>
      </c>
      <c r="I14" s="76">
        <v>152.3612</v>
      </c>
      <c r="J14" s="76">
        <v>152.36000000000001</v>
      </c>
      <c r="K14" s="76">
        <v>152.3612</v>
      </c>
      <c r="L14" s="76">
        <v>152.36114799999999</v>
      </c>
      <c r="M14" s="76">
        <v>152.361152</v>
      </c>
    </row>
    <row r="15" spans="1:13">
      <c r="A15" s="107"/>
      <c r="B15" s="76" t="s">
        <v>14</v>
      </c>
      <c r="C15" s="76">
        <v>134.47</v>
      </c>
      <c r="D15" s="76">
        <v>104.065</v>
      </c>
      <c r="E15" s="76">
        <v>130.8819</v>
      </c>
      <c r="F15" s="76">
        <v>0</v>
      </c>
      <c r="G15" s="76">
        <v>101.805211</v>
      </c>
      <c r="H15" s="76">
        <v>129.49600000000001</v>
      </c>
      <c r="I15" s="76">
        <v>101.98390000000001</v>
      </c>
      <c r="J15" s="76">
        <v>0</v>
      </c>
      <c r="K15" s="76">
        <v>131.4023</v>
      </c>
      <c r="L15" s="76">
        <v>129.31203400000001</v>
      </c>
      <c r="M15" s="76">
        <v>101.983852</v>
      </c>
    </row>
    <row r="16" spans="1:13">
      <c r="A16" s="107"/>
      <c r="B16" s="76" t="s">
        <v>15</v>
      </c>
      <c r="C16" s="76">
        <v>17.899999999999999</v>
      </c>
      <c r="D16" s="76">
        <v>48.296100000000003</v>
      </c>
      <c r="E16" s="76">
        <v>21.479199999999999</v>
      </c>
      <c r="F16" s="76">
        <v>152.36000000000001</v>
      </c>
      <c r="G16" s="76">
        <v>50.55594</v>
      </c>
      <c r="H16" s="76">
        <v>22.865200000000002</v>
      </c>
      <c r="I16" s="76">
        <v>50.377299999999998</v>
      </c>
      <c r="J16" s="76">
        <v>152.36000000000001</v>
      </c>
      <c r="K16" s="76">
        <v>20.9588</v>
      </c>
      <c r="L16" s="76">
        <v>23.049113999999999</v>
      </c>
      <c r="M16" s="76">
        <v>50.377299999999998</v>
      </c>
    </row>
    <row r="17" spans="1:13">
      <c r="A17" s="108"/>
      <c r="B17" s="77" t="s">
        <v>16</v>
      </c>
      <c r="C17" s="78">
        <v>0.88249999999999995</v>
      </c>
      <c r="D17" s="78">
        <v>0.68300000000000005</v>
      </c>
      <c r="E17" s="78">
        <v>0.85899999999999999</v>
      </c>
      <c r="F17" s="79">
        <v>0</v>
      </c>
      <c r="G17" s="78">
        <v>0.66820000000000002</v>
      </c>
      <c r="H17" s="78">
        <v>0.84989999999999999</v>
      </c>
      <c r="I17" s="78">
        <v>0.6694</v>
      </c>
      <c r="J17" s="79">
        <v>0</v>
      </c>
      <c r="K17" s="78">
        <v>0.86240000000000006</v>
      </c>
      <c r="L17" s="78">
        <v>0.84870000000000001</v>
      </c>
      <c r="M17" s="78">
        <v>0.6694</v>
      </c>
    </row>
    <row r="18" spans="1:13">
      <c r="A18" s="106" t="s">
        <v>20</v>
      </c>
      <c r="B18" s="76" t="s">
        <v>13</v>
      </c>
      <c r="C18" s="76">
        <v>515.51</v>
      </c>
      <c r="D18" s="76">
        <v>515.5059</v>
      </c>
      <c r="E18" s="76">
        <v>515.5059</v>
      </c>
      <c r="F18" s="76">
        <v>515.51</v>
      </c>
      <c r="G18" s="76">
        <v>515.505852</v>
      </c>
      <c r="H18" s="76">
        <v>515.5059</v>
      </c>
      <c r="I18" s="76">
        <v>515.5059</v>
      </c>
      <c r="J18" s="76">
        <v>515.51</v>
      </c>
      <c r="K18" s="76">
        <v>515.5059</v>
      </c>
      <c r="L18" s="76">
        <v>515.50586099999998</v>
      </c>
      <c r="M18" s="76">
        <v>515.505853</v>
      </c>
    </row>
    <row r="19" spans="1:13">
      <c r="A19" s="107"/>
      <c r="B19" s="76" t="s">
        <v>14</v>
      </c>
      <c r="C19" s="76">
        <v>443.76</v>
      </c>
      <c r="D19" s="76">
        <v>490.51850000000002</v>
      </c>
      <c r="E19" s="76">
        <v>482.71710000000002</v>
      </c>
      <c r="F19" s="76">
        <v>443.87</v>
      </c>
      <c r="G19" s="76">
        <v>411.66691500000002</v>
      </c>
      <c r="H19" s="76">
        <v>466.1327</v>
      </c>
      <c r="I19" s="76">
        <v>414.14519999999999</v>
      </c>
      <c r="J19" s="76">
        <v>0</v>
      </c>
      <c r="K19" s="76">
        <v>497.17309999999998</v>
      </c>
      <c r="L19" s="76">
        <v>402.04923000000002</v>
      </c>
      <c r="M19" s="76">
        <v>407.00641200000001</v>
      </c>
    </row>
    <row r="20" spans="1:13">
      <c r="A20" s="107"/>
      <c r="B20" s="76" t="s">
        <v>15</v>
      </c>
      <c r="C20" s="76">
        <v>71.75</v>
      </c>
      <c r="D20" s="76">
        <v>24.987300000000001</v>
      </c>
      <c r="E20" s="76">
        <v>32.788699999999999</v>
      </c>
      <c r="F20" s="76">
        <v>71.64</v>
      </c>
      <c r="G20" s="76">
        <v>103.838937</v>
      </c>
      <c r="H20" s="76">
        <v>49.373199999999997</v>
      </c>
      <c r="I20" s="76">
        <v>101.36069999999999</v>
      </c>
      <c r="J20" s="76">
        <v>515.51</v>
      </c>
      <c r="K20" s="76">
        <v>18.332799999999999</v>
      </c>
      <c r="L20" s="76">
        <v>113.456631</v>
      </c>
      <c r="M20" s="76">
        <v>108.499441</v>
      </c>
    </row>
    <row r="21" spans="1:13">
      <c r="A21" s="108"/>
      <c r="B21" s="77" t="s">
        <v>16</v>
      </c>
      <c r="C21" s="78">
        <v>0.86080000000000001</v>
      </c>
      <c r="D21" s="78">
        <v>0.95150000000000001</v>
      </c>
      <c r="E21" s="78">
        <v>0.93640000000000001</v>
      </c>
      <c r="F21" s="78">
        <v>0.86099999999999999</v>
      </c>
      <c r="G21" s="78">
        <v>0.79859999999999998</v>
      </c>
      <c r="H21" s="78">
        <v>0.9042</v>
      </c>
      <c r="I21" s="78">
        <v>0.8034</v>
      </c>
      <c r="J21" s="79">
        <v>0</v>
      </c>
      <c r="K21" s="78">
        <v>0.96440000000000003</v>
      </c>
      <c r="L21" s="78">
        <v>0.77990000000000004</v>
      </c>
      <c r="M21" s="78">
        <v>0.78949999999999998</v>
      </c>
    </row>
    <row r="22" spans="1:13">
      <c r="A22" s="97" t="s">
        <v>21</v>
      </c>
      <c r="B22" s="76" t="s">
        <v>13</v>
      </c>
      <c r="C22" s="76">
        <v>155.78</v>
      </c>
      <c r="D22" s="76">
        <v>155.78219999999999</v>
      </c>
      <c r="E22" s="76">
        <v>155.78219999999999</v>
      </c>
      <c r="F22" s="76">
        <v>155.78</v>
      </c>
      <c r="G22" s="76">
        <v>155.782207</v>
      </c>
      <c r="H22" s="76">
        <v>155.78219999999999</v>
      </c>
      <c r="I22" s="76">
        <v>155.78219999999999</v>
      </c>
      <c r="J22" s="76">
        <v>155.78</v>
      </c>
      <c r="K22" s="76">
        <v>155.78219999999999</v>
      </c>
      <c r="L22" s="76">
        <v>155.782207</v>
      </c>
      <c r="M22" s="76">
        <v>155.782206</v>
      </c>
    </row>
    <row r="23" spans="1:13">
      <c r="A23" s="98"/>
      <c r="B23" s="76" t="s">
        <v>14</v>
      </c>
      <c r="C23" s="76">
        <v>155.78</v>
      </c>
      <c r="D23" s="76">
        <v>155.78219999999999</v>
      </c>
      <c r="E23" s="76">
        <v>155.78219999999999</v>
      </c>
      <c r="F23" s="76">
        <v>146.38</v>
      </c>
      <c r="G23" s="76">
        <v>147.37398300000001</v>
      </c>
      <c r="H23" s="76">
        <v>155.78219999999999</v>
      </c>
      <c r="I23" s="76">
        <v>147.374</v>
      </c>
      <c r="J23" s="76">
        <v>0</v>
      </c>
      <c r="K23" s="76">
        <v>155.78219999999999</v>
      </c>
      <c r="L23" s="76">
        <v>155.782207</v>
      </c>
      <c r="M23" s="76">
        <v>147.37398200000001</v>
      </c>
    </row>
    <row r="24" spans="1:13">
      <c r="A24" s="98"/>
      <c r="B24" s="76" t="s">
        <v>15</v>
      </c>
      <c r="C24" s="76">
        <v>0</v>
      </c>
      <c r="D24" s="76">
        <v>0</v>
      </c>
      <c r="E24" s="76">
        <v>0</v>
      </c>
      <c r="F24" s="76">
        <v>9.4</v>
      </c>
      <c r="G24" s="76">
        <v>8.4082240000000006</v>
      </c>
      <c r="H24" s="76">
        <v>0</v>
      </c>
      <c r="I24" s="76">
        <v>8.4082000000000008</v>
      </c>
      <c r="J24" s="76">
        <v>155.78</v>
      </c>
      <c r="K24" s="76">
        <v>0</v>
      </c>
      <c r="L24" s="76">
        <v>0</v>
      </c>
      <c r="M24" s="76">
        <v>8.4082240000000006</v>
      </c>
    </row>
    <row r="25" spans="1:13">
      <c r="A25" s="99"/>
      <c r="B25" s="77" t="s">
        <v>16</v>
      </c>
      <c r="C25" s="78">
        <v>1</v>
      </c>
      <c r="D25" s="78">
        <v>1</v>
      </c>
      <c r="E25" s="78">
        <v>1</v>
      </c>
      <c r="F25" s="78">
        <v>0.93959999999999999</v>
      </c>
      <c r="G25" s="78">
        <v>0.94599999999999995</v>
      </c>
      <c r="H25" s="78">
        <v>1</v>
      </c>
      <c r="I25" s="78">
        <v>0.94599999999999995</v>
      </c>
      <c r="J25" s="79">
        <v>0</v>
      </c>
      <c r="K25" s="78">
        <v>1</v>
      </c>
      <c r="L25" s="78">
        <v>1</v>
      </c>
      <c r="M25" s="78">
        <v>0.94599999999999995</v>
      </c>
    </row>
    <row r="26" spans="1:13">
      <c r="A26" s="97" t="s">
        <v>22</v>
      </c>
      <c r="B26" s="76" t="s">
        <v>13</v>
      </c>
      <c r="C26" s="76">
        <v>518.47</v>
      </c>
      <c r="D26" s="76">
        <v>518.47249999999997</v>
      </c>
      <c r="E26" s="76">
        <v>518.47249999999997</v>
      </c>
      <c r="F26" s="76">
        <v>518.47</v>
      </c>
      <c r="G26" s="76">
        <v>518.47252700000001</v>
      </c>
      <c r="H26" s="76">
        <v>518.47249999999997</v>
      </c>
      <c r="I26" s="76">
        <v>518.47249999999997</v>
      </c>
      <c r="J26" s="76">
        <v>518.47</v>
      </c>
      <c r="K26" s="76">
        <v>518.47249999999997</v>
      </c>
      <c r="L26" s="76">
        <v>518.47252500000002</v>
      </c>
      <c r="M26" s="76">
        <v>518.47252500000002</v>
      </c>
    </row>
    <row r="27" spans="1:13">
      <c r="A27" s="98"/>
      <c r="B27" s="76" t="s">
        <v>14</v>
      </c>
      <c r="C27" s="76">
        <v>512.44000000000005</v>
      </c>
      <c r="D27" s="76">
        <v>515.43579999999997</v>
      </c>
      <c r="E27" s="76">
        <v>518.07629999999995</v>
      </c>
      <c r="F27" s="76">
        <v>300.14999999999998</v>
      </c>
      <c r="G27" s="76">
        <v>417.35380700000002</v>
      </c>
      <c r="H27" s="76">
        <v>517.64750000000004</v>
      </c>
      <c r="I27" s="76">
        <v>417.39400000000001</v>
      </c>
      <c r="J27" s="76">
        <v>0</v>
      </c>
      <c r="K27" s="76">
        <v>518.32029999999997</v>
      </c>
      <c r="L27" s="76">
        <v>416.233812</v>
      </c>
      <c r="M27" s="76">
        <v>417.39403199999998</v>
      </c>
    </row>
    <row r="28" spans="1:13">
      <c r="A28" s="98"/>
      <c r="B28" s="76" t="s">
        <v>15</v>
      </c>
      <c r="C28" s="76">
        <v>6.03</v>
      </c>
      <c r="D28" s="76">
        <v>3.0367000000000002</v>
      </c>
      <c r="E28" s="76">
        <v>0.3962</v>
      </c>
      <c r="F28" s="76">
        <v>218.33</v>
      </c>
      <c r="G28" s="76">
        <v>101.11872</v>
      </c>
      <c r="H28" s="76">
        <v>0.82499999999999996</v>
      </c>
      <c r="I28" s="76">
        <v>101.07850000000001</v>
      </c>
      <c r="J28" s="76">
        <v>518.47</v>
      </c>
      <c r="K28" s="76">
        <v>0.1522</v>
      </c>
      <c r="L28" s="76">
        <v>102.238713</v>
      </c>
      <c r="M28" s="76">
        <v>101.07849299999999</v>
      </c>
    </row>
    <row r="29" spans="1:13">
      <c r="A29" s="99"/>
      <c r="B29" s="77" t="s">
        <v>16</v>
      </c>
      <c r="C29" s="78">
        <v>0.98839999999999995</v>
      </c>
      <c r="D29" s="78">
        <v>0.99409999999999998</v>
      </c>
      <c r="E29" s="78">
        <v>0.99919999999999998</v>
      </c>
      <c r="F29" s="78">
        <v>0.57889999999999997</v>
      </c>
      <c r="G29" s="78">
        <v>0.80500000000000005</v>
      </c>
      <c r="H29" s="78">
        <v>0.99839999999999995</v>
      </c>
      <c r="I29" s="78">
        <v>0.80500000000000005</v>
      </c>
      <c r="J29" s="79">
        <v>0</v>
      </c>
      <c r="K29" s="78">
        <v>0.99970000000000003</v>
      </c>
      <c r="L29" s="78">
        <v>0.80279999999999996</v>
      </c>
      <c r="M29" s="78">
        <v>0.80500000000000005</v>
      </c>
    </row>
    <row r="30" spans="1:13">
      <c r="A30" s="100" t="s">
        <v>23</v>
      </c>
      <c r="B30" s="76" t="s">
        <v>13</v>
      </c>
      <c r="C30" s="76">
        <v>431.57</v>
      </c>
      <c r="D30" s="76">
        <v>431.565</v>
      </c>
      <c r="E30" s="76">
        <v>431.565</v>
      </c>
      <c r="F30" s="76">
        <v>431.57</v>
      </c>
      <c r="G30" s="76">
        <v>429.29514599999999</v>
      </c>
      <c r="H30" s="76">
        <v>431.565</v>
      </c>
      <c r="I30" s="76">
        <v>429.29509999999999</v>
      </c>
      <c r="J30" s="76">
        <v>429.3</v>
      </c>
      <c r="K30" s="76">
        <v>431.565</v>
      </c>
      <c r="L30" s="76">
        <v>431.56498099999999</v>
      </c>
      <c r="M30" s="76">
        <v>429.29514599999999</v>
      </c>
    </row>
    <row r="31" spans="1:13">
      <c r="A31" s="101"/>
      <c r="B31" s="76" t="s">
        <v>14</v>
      </c>
      <c r="C31" s="76">
        <v>400.73</v>
      </c>
      <c r="D31" s="76">
        <v>418.87520000000001</v>
      </c>
      <c r="E31" s="76">
        <v>418.34190000000001</v>
      </c>
      <c r="F31" s="76">
        <v>0</v>
      </c>
      <c r="G31" s="76">
        <v>393.76251600000001</v>
      </c>
      <c r="H31" s="76">
        <v>428.56849999999997</v>
      </c>
      <c r="I31" s="76">
        <v>11.784700000000001</v>
      </c>
      <c r="J31" s="76">
        <v>425.38</v>
      </c>
      <c r="K31" s="76">
        <v>6.6600000000000006E-2</v>
      </c>
      <c r="L31" s="76">
        <v>0</v>
      </c>
      <c r="M31" s="76">
        <v>322.77730100000002</v>
      </c>
    </row>
    <row r="32" spans="1:13">
      <c r="A32" s="101"/>
      <c r="B32" s="76" t="s">
        <v>15</v>
      </c>
      <c r="C32" s="76">
        <v>30.83</v>
      </c>
      <c r="D32" s="76">
        <v>12.6897</v>
      </c>
      <c r="E32" s="76">
        <v>13.223100000000001</v>
      </c>
      <c r="F32" s="76">
        <v>431.57</v>
      </c>
      <c r="G32" s="76">
        <v>35.532629999999997</v>
      </c>
      <c r="H32" s="76">
        <v>2.9965000000000002</v>
      </c>
      <c r="I32" s="76">
        <v>417.51049999999998</v>
      </c>
      <c r="J32" s="76">
        <v>3.92</v>
      </c>
      <c r="K32" s="76">
        <v>431.4984</v>
      </c>
      <c r="L32" s="76">
        <v>431.56498099999999</v>
      </c>
      <c r="M32" s="76">
        <v>106.51784499999999</v>
      </c>
    </row>
    <row r="33" spans="1:13">
      <c r="A33" s="102"/>
      <c r="B33" s="77" t="s">
        <v>16</v>
      </c>
      <c r="C33" s="78">
        <v>0.92859999999999998</v>
      </c>
      <c r="D33" s="78">
        <v>0.97060000000000002</v>
      </c>
      <c r="E33" s="78">
        <v>0.96940000000000004</v>
      </c>
      <c r="F33" s="79">
        <v>0</v>
      </c>
      <c r="G33" s="79">
        <v>0.91720000000000002</v>
      </c>
      <c r="H33" s="78">
        <v>0.99309999999999998</v>
      </c>
      <c r="I33" s="79">
        <v>2.75E-2</v>
      </c>
      <c r="J33" s="78">
        <v>0.9909</v>
      </c>
      <c r="K33" s="79">
        <v>2.0000000000000001E-4</v>
      </c>
      <c r="L33" s="79">
        <v>0</v>
      </c>
      <c r="M33" s="78">
        <v>0.75190000000000001</v>
      </c>
    </row>
    <row r="34" spans="1:13">
      <c r="A34" s="94" t="s">
        <v>24</v>
      </c>
      <c r="B34" s="76" t="s">
        <v>13</v>
      </c>
      <c r="C34" s="76">
        <v>7189.62</v>
      </c>
      <c r="D34" s="76">
        <v>7189.6165000000001</v>
      </c>
      <c r="E34" s="76">
        <v>7189.6165000000001</v>
      </c>
      <c r="F34" s="76">
        <v>7189.62</v>
      </c>
      <c r="G34" s="76">
        <v>7189.3063659999998</v>
      </c>
      <c r="H34" s="76">
        <v>7189.6165000000001</v>
      </c>
      <c r="I34" s="76">
        <v>7189.6165000000001</v>
      </c>
      <c r="J34" s="76">
        <v>7189.62</v>
      </c>
      <c r="K34" s="76">
        <v>7189.6165000000001</v>
      </c>
      <c r="L34" s="76">
        <v>7189.3063869999996</v>
      </c>
      <c r="M34" s="76">
        <v>7189.3063609999999</v>
      </c>
    </row>
    <row r="35" spans="1:13">
      <c r="A35" s="95"/>
      <c r="B35" s="76" t="s">
        <v>14</v>
      </c>
      <c r="C35" s="76">
        <v>6599.89</v>
      </c>
      <c r="D35" s="76">
        <v>6911.4501</v>
      </c>
      <c r="E35" s="76">
        <v>6635.1549999999997</v>
      </c>
      <c r="F35" s="76">
        <v>14.54</v>
      </c>
      <c r="G35" s="76">
        <v>6141.4508420000002</v>
      </c>
      <c r="H35" s="76">
        <v>6988.2668000000003</v>
      </c>
      <c r="I35" s="76">
        <v>5118.6893</v>
      </c>
      <c r="J35" s="76">
        <v>2587.37</v>
      </c>
      <c r="K35" s="76">
        <v>5563.6370999999999</v>
      </c>
      <c r="L35" s="76">
        <v>3063.1771469999999</v>
      </c>
      <c r="M35" s="76">
        <v>6102.0028540000003</v>
      </c>
    </row>
    <row r="36" spans="1:13">
      <c r="A36" s="95"/>
      <c r="B36" s="76" t="s">
        <v>15</v>
      </c>
      <c r="C36" s="76">
        <v>589.73</v>
      </c>
      <c r="D36" s="76">
        <v>278.16640000000001</v>
      </c>
      <c r="E36" s="76">
        <v>554.4615</v>
      </c>
      <c r="F36" s="76">
        <v>7175.08</v>
      </c>
      <c r="G36" s="76">
        <v>1047.8555240000001</v>
      </c>
      <c r="H36" s="76">
        <v>201.34960000000001</v>
      </c>
      <c r="I36" s="76">
        <v>2070.9272000000001</v>
      </c>
      <c r="J36" s="76">
        <v>4602.25</v>
      </c>
      <c r="K36" s="76">
        <v>1625.9793</v>
      </c>
      <c r="L36" s="76">
        <v>4126.1292400000002</v>
      </c>
      <c r="M36" s="76">
        <v>1087.3035070000001</v>
      </c>
    </row>
    <row r="37" spans="1:13">
      <c r="A37" s="96"/>
      <c r="B37" s="77" t="s">
        <v>16</v>
      </c>
      <c r="C37" s="78">
        <v>0.91800000000000004</v>
      </c>
      <c r="D37" s="78">
        <v>0.96130000000000004</v>
      </c>
      <c r="E37" s="78">
        <v>0.92290000000000005</v>
      </c>
      <c r="F37" s="79">
        <v>2E-3</v>
      </c>
      <c r="G37" s="78">
        <v>0.85419999999999996</v>
      </c>
      <c r="H37" s="78">
        <v>0.97199999999999998</v>
      </c>
      <c r="I37" s="78">
        <v>0.71199999999999997</v>
      </c>
      <c r="J37" s="78">
        <v>0.3599</v>
      </c>
      <c r="K37" s="78">
        <v>0.77380000000000004</v>
      </c>
      <c r="L37" s="78">
        <v>0.42609999999999998</v>
      </c>
      <c r="M37" s="78">
        <v>0.8488</v>
      </c>
    </row>
    <row r="38" spans="1:13">
      <c r="A38" s="94" t="s">
        <v>25</v>
      </c>
      <c r="B38" s="76" t="s">
        <v>13</v>
      </c>
      <c r="C38" s="76">
        <v>4474.6000000000004</v>
      </c>
      <c r="D38" s="76">
        <v>4474.6040000000003</v>
      </c>
      <c r="E38" s="76">
        <v>4474.6040000000003</v>
      </c>
      <c r="F38" s="76">
        <v>4474.6000000000004</v>
      </c>
      <c r="G38" s="76">
        <v>4473.8053170000003</v>
      </c>
      <c r="H38" s="76">
        <v>4474.6040000000003</v>
      </c>
      <c r="I38" s="76">
        <v>4473.8053</v>
      </c>
      <c r="J38" s="76">
        <v>4473.8100000000004</v>
      </c>
      <c r="K38" s="76">
        <v>4474.6040000000003</v>
      </c>
      <c r="L38" s="76">
        <v>4474.6039650000002</v>
      </c>
      <c r="M38" s="76">
        <v>4473.8053159999999</v>
      </c>
    </row>
    <row r="39" spans="1:13">
      <c r="A39" s="95"/>
      <c r="B39" s="76" t="s">
        <v>14</v>
      </c>
      <c r="C39" s="76">
        <v>3528.44</v>
      </c>
      <c r="D39" s="76">
        <v>3375.8033999999998</v>
      </c>
      <c r="E39" s="76">
        <v>3571.9472000000001</v>
      </c>
      <c r="F39" s="76">
        <v>706.1</v>
      </c>
      <c r="G39" s="76">
        <v>2864.1076170000001</v>
      </c>
      <c r="H39" s="76">
        <v>3508.3002999999999</v>
      </c>
      <c r="I39" s="76">
        <v>2890.6993000000002</v>
      </c>
      <c r="J39" s="76">
        <v>0</v>
      </c>
      <c r="K39" s="76">
        <v>3613.0996</v>
      </c>
      <c r="L39" s="76">
        <v>3582.9236489999998</v>
      </c>
      <c r="M39" s="76">
        <v>2919.0129860000002</v>
      </c>
    </row>
    <row r="40" spans="1:13">
      <c r="A40" s="95"/>
      <c r="B40" s="76" t="s">
        <v>15</v>
      </c>
      <c r="C40" s="76">
        <v>946.17</v>
      </c>
      <c r="D40" s="76">
        <v>1098.8005000000001</v>
      </c>
      <c r="E40" s="76">
        <v>902.6567</v>
      </c>
      <c r="F40" s="76">
        <v>3768.51</v>
      </c>
      <c r="G40" s="76">
        <v>1609.6976999999999</v>
      </c>
      <c r="H40" s="76">
        <v>966.30359999999996</v>
      </c>
      <c r="I40" s="76">
        <v>1583.106</v>
      </c>
      <c r="J40" s="76">
        <v>4473.8100000000004</v>
      </c>
      <c r="K40" s="76">
        <v>861.50440000000003</v>
      </c>
      <c r="L40" s="76">
        <v>891.68031599999995</v>
      </c>
      <c r="M40" s="76">
        <v>1554.79233</v>
      </c>
    </row>
    <row r="41" spans="1:13">
      <c r="A41" s="96"/>
      <c r="B41" s="77" t="s">
        <v>16</v>
      </c>
      <c r="C41" s="78">
        <v>0.78849999999999998</v>
      </c>
      <c r="D41" s="78">
        <v>0.75439999999999996</v>
      </c>
      <c r="E41" s="78">
        <v>0.79830000000000001</v>
      </c>
      <c r="F41" s="79">
        <v>0.1578</v>
      </c>
      <c r="G41" s="78">
        <v>0.64019999999999999</v>
      </c>
      <c r="H41" s="78">
        <v>0.78400000000000003</v>
      </c>
      <c r="I41" s="78">
        <v>0.64610000000000001</v>
      </c>
      <c r="J41" s="79">
        <v>0</v>
      </c>
      <c r="K41" s="78">
        <v>0.8075</v>
      </c>
      <c r="L41" s="78">
        <v>0.80069999999999997</v>
      </c>
      <c r="M41" s="78">
        <v>0.65249999999999997</v>
      </c>
    </row>
    <row r="42" spans="1:13">
      <c r="A42" s="94" t="s">
        <v>26</v>
      </c>
      <c r="B42" s="76" t="s">
        <v>13</v>
      </c>
      <c r="C42" s="76">
        <v>191.43</v>
      </c>
      <c r="D42" s="76">
        <v>191.43020000000001</v>
      </c>
      <c r="E42" s="76">
        <v>191.43020000000001</v>
      </c>
      <c r="F42" s="76">
        <v>191.43</v>
      </c>
      <c r="G42" s="76">
        <v>191.43020999999999</v>
      </c>
      <c r="H42" s="76">
        <v>191.43020000000001</v>
      </c>
      <c r="I42" s="76">
        <v>191.43020000000001</v>
      </c>
      <c r="J42" s="76">
        <v>191.43</v>
      </c>
      <c r="K42" s="76">
        <v>191.43020000000001</v>
      </c>
      <c r="L42" s="76">
        <v>191.43021400000001</v>
      </c>
      <c r="M42" s="76">
        <v>191.43021200000001</v>
      </c>
    </row>
    <row r="43" spans="1:13">
      <c r="A43" s="95"/>
      <c r="B43" s="76" t="s">
        <v>14</v>
      </c>
      <c r="C43" s="76">
        <v>191.12</v>
      </c>
      <c r="D43" s="76">
        <v>171.08959999999999</v>
      </c>
      <c r="E43" s="76">
        <v>191.39660000000001</v>
      </c>
      <c r="F43" s="76">
        <v>125.92</v>
      </c>
      <c r="G43" s="76">
        <v>183.78583699999999</v>
      </c>
      <c r="H43" s="76">
        <v>191.34049999999999</v>
      </c>
      <c r="I43" s="76">
        <v>183.90700000000001</v>
      </c>
      <c r="J43" s="76">
        <v>0</v>
      </c>
      <c r="K43" s="76">
        <v>191.39660000000001</v>
      </c>
      <c r="L43" s="76">
        <v>191.39660000000001</v>
      </c>
      <c r="M43" s="76">
        <v>183.80382900000001</v>
      </c>
    </row>
    <row r="44" spans="1:13">
      <c r="A44" s="95"/>
      <c r="B44" s="76" t="s">
        <v>15</v>
      </c>
      <c r="C44" s="76">
        <v>0.31</v>
      </c>
      <c r="D44" s="76">
        <v>20.340599999999998</v>
      </c>
      <c r="E44" s="76">
        <v>3.3599999999999998E-2</v>
      </c>
      <c r="F44" s="76">
        <v>65.510000000000005</v>
      </c>
      <c r="G44" s="76">
        <v>7.6443729999999999</v>
      </c>
      <c r="H44" s="76">
        <v>8.9700000000000002E-2</v>
      </c>
      <c r="I44" s="76">
        <v>7.5232000000000001</v>
      </c>
      <c r="J44" s="76">
        <v>191.43</v>
      </c>
      <c r="K44" s="76">
        <v>3.3599999999999998E-2</v>
      </c>
      <c r="L44" s="76">
        <v>3.3613999999999998E-2</v>
      </c>
      <c r="M44" s="76">
        <v>7.6263829999999997</v>
      </c>
    </row>
    <row r="45" spans="1:13">
      <c r="A45" s="96"/>
      <c r="B45" s="77" t="s">
        <v>16</v>
      </c>
      <c r="C45" s="78">
        <v>0.99839999999999995</v>
      </c>
      <c r="D45" s="78">
        <v>0.89370000000000005</v>
      </c>
      <c r="E45" s="78">
        <v>0.99980000000000002</v>
      </c>
      <c r="F45" s="78">
        <v>0.65780000000000005</v>
      </c>
      <c r="G45" s="78">
        <v>0.96009999999999995</v>
      </c>
      <c r="H45" s="78">
        <v>0.99950000000000006</v>
      </c>
      <c r="I45" s="78">
        <v>0.9607</v>
      </c>
      <c r="J45" s="79">
        <v>0</v>
      </c>
      <c r="K45" s="78">
        <v>0.99980000000000002</v>
      </c>
      <c r="L45" s="78">
        <v>0.99980000000000002</v>
      </c>
      <c r="M45" s="78">
        <v>0.96020000000000005</v>
      </c>
    </row>
    <row r="46" spans="1:13">
      <c r="A46" s="91" t="s">
        <v>27</v>
      </c>
      <c r="B46" s="76" t="s">
        <v>13</v>
      </c>
      <c r="C46" s="76">
        <v>2125.5</v>
      </c>
      <c r="D46" s="76">
        <v>2125.5</v>
      </c>
      <c r="E46" s="76">
        <v>2125.5</v>
      </c>
      <c r="F46" s="76">
        <v>2125.5</v>
      </c>
      <c r="G46" s="76">
        <v>2125.5040119999999</v>
      </c>
      <c r="H46" s="76">
        <v>2125.5</v>
      </c>
      <c r="I46" s="76">
        <v>2125.5</v>
      </c>
      <c r="J46" s="76">
        <v>2125.5</v>
      </c>
      <c r="K46" s="76">
        <v>2125.5</v>
      </c>
      <c r="L46" s="76">
        <v>2125.5040140000001</v>
      </c>
      <c r="M46" s="76">
        <v>2125.5040130000002</v>
      </c>
    </row>
    <row r="47" spans="1:13">
      <c r="A47" s="92"/>
      <c r="B47" s="76" t="s">
        <v>14</v>
      </c>
      <c r="C47" s="76">
        <v>2084.06</v>
      </c>
      <c r="D47" s="76">
        <v>2115.29</v>
      </c>
      <c r="E47" s="76">
        <v>2106.7800000000002</v>
      </c>
      <c r="F47" s="76">
        <v>0</v>
      </c>
      <c r="G47" s="76">
        <v>1806.9568059999999</v>
      </c>
      <c r="H47" s="76">
        <v>2124.87</v>
      </c>
      <c r="I47" s="76">
        <v>1624.52</v>
      </c>
      <c r="J47" s="76">
        <v>968.14</v>
      </c>
      <c r="K47" s="76">
        <v>1949.26</v>
      </c>
      <c r="L47" s="76">
        <v>665.86574199999995</v>
      </c>
      <c r="M47" s="76">
        <v>1806.5343089999999</v>
      </c>
    </row>
    <row r="48" spans="1:13">
      <c r="A48" s="92"/>
      <c r="B48" s="76" t="s">
        <v>15</v>
      </c>
      <c r="C48" s="76">
        <v>41.44</v>
      </c>
      <c r="D48" s="76">
        <v>10.210000000000001</v>
      </c>
      <c r="E48" s="76">
        <v>18.72</v>
      </c>
      <c r="F48" s="76">
        <v>2125.5</v>
      </c>
      <c r="G48" s="76">
        <v>318.54720600000002</v>
      </c>
      <c r="H48" s="76">
        <v>0.64</v>
      </c>
      <c r="I48" s="76">
        <v>500.99</v>
      </c>
      <c r="J48" s="76">
        <v>1157.3599999999999</v>
      </c>
      <c r="K48" s="76">
        <v>176.25</v>
      </c>
      <c r="L48" s="76">
        <v>1459.6382719999999</v>
      </c>
      <c r="M48" s="76">
        <v>318.96970399999998</v>
      </c>
    </row>
    <row r="49" spans="1:13">
      <c r="A49" s="93"/>
      <c r="B49" s="77" t="s">
        <v>16</v>
      </c>
      <c r="C49" s="78">
        <v>0.98050000000000004</v>
      </c>
      <c r="D49" s="78">
        <v>0.99519999999999997</v>
      </c>
      <c r="E49" s="78">
        <v>0.99119999999999997</v>
      </c>
      <c r="F49" s="79">
        <v>0</v>
      </c>
      <c r="G49" s="78">
        <v>0.85009999999999997</v>
      </c>
      <c r="H49" s="78">
        <v>0.99970000000000003</v>
      </c>
      <c r="I49" s="78">
        <v>0.76429999999999998</v>
      </c>
      <c r="J49" s="78">
        <v>0.45550000000000002</v>
      </c>
      <c r="K49" s="78">
        <v>0.91710000000000003</v>
      </c>
      <c r="L49" s="78">
        <v>0.31330000000000002</v>
      </c>
      <c r="M49" s="78">
        <v>0.84989999999999999</v>
      </c>
    </row>
    <row r="50" spans="1:13">
      <c r="A50" s="91" t="s">
        <v>28</v>
      </c>
      <c r="B50" s="76" t="s">
        <v>13</v>
      </c>
      <c r="C50" s="76">
        <v>48.66</v>
      </c>
      <c r="D50" s="76">
        <v>48.66</v>
      </c>
      <c r="E50" s="76">
        <v>48.66</v>
      </c>
      <c r="F50" s="76">
        <v>48.66</v>
      </c>
      <c r="G50" s="76">
        <v>48.658830999999999</v>
      </c>
      <c r="H50" s="76">
        <v>48.66</v>
      </c>
      <c r="I50" s="76">
        <v>48.66</v>
      </c>
      <c r="J50" s="76">
        <v>48.66</v>
      </c>
      <c r="K50" s="76">
        <v>48.66</v>
      </c>
      <c r="L50" s="76">
        <v>48.658833999999999</v>
      </c>
      <c r="M50" s="76">
        <v>48.658831999999997</v>
      </c>
    </row>
    <row r="51" spans="1:13">
      <c r="A51" s="92"/>
      <c r="B51" s="76" t="s">
        <v>14</v>
      </c>
      <c r="C51" s="76">
        <v>37.28</v>
      </c>
      <c r="D51" s="76">
        <v>45.77</v>
      </c>
      <c r="E51" s="76">
        <v>40.770000000000003</v>
      </c>
      <c r="F51" s="76">
        <v>0</v>
      </c>
      <c r="G51" s="76">
        <v>31.429556000000002</v>
      </c>
      <c r="H51" s="76">
        <v>37.64</v>
      </c>
      <c r="I51" s="76">
        <v>36.81</v>
      </c>
      <c r="J51" s="76">
        <v>0</v>
      </c>
      <c r="K51" s="76">
        <v>42.31</v>
      </c>
      <c r="L51" s="76">
        <v>7.1021700000000001</v>
      </c>
      <c r="M51" s="76">
        <v>36.858812</v>
      </c>
    </row>
    <row r="52" spans="1:13">
      <c r="A52" s="92"/>
      <c r="B52" s="76" t="s">
        <v>15</v>
      </c>
      <c r="C52" s="76">
        <v>11.38</v>
      </c>
      <c r="D52" s="76">
        <v>2.89</v>
      </c>
      <c r="E52" s="76">
        <v>7.88</v>
      </c>
      <c r="F52" s="76">
        <v>48.66</v>
      </c>
      <c r="G52" s="76">
        <v>17.229275000000001</v>
      </c>
      <c r="H52" s="76">
        <v>11.02</v>
      </c>
      <c r="I52" s="76">
        <v>11.85</v>
      </c>
      <c r="J52" s="76">
        <v>48.66</v>
      </c>
      <c r="K52" s="76">
        <v>6.35</v>
      </c>
      <c r="L52" s="76">
        <v>41.556663999999998</v>
      </c>
      <c r="M52" s="76">
        <v>11.80002</v>
      </c>
    </row>
    <row r="53" spans="1:13">
      <c r="A53" s="93"/>
      <c r="B53" s="77" t="s">
        <v>16</v>
      </c>
      <c r="C53" s="78">
        <v>0.7661</v>
      </c>
      <c r="D53" s="78">
        <v>0.94059999999999999</v>
      </c>
      <c r="E53" s="78">
        <v>0.83799999999999997</v>
      </c>
      <c r="F53" s="79">
        <v>0</v>
      </c>
      <c r="G53" s="78">
        <v>0.64590000000000003</v>
      </c>
      <c r="H53" s="78">
        <v>0.77359999999999995</v>
      </c>
      <c r="I53" s="78">
        <v>0.75649999999999995</v>
      </c>
      <c r="J53" s="79">
        <v>0</v>
      </c>
      <c r="K53" s="78">
        <v>0.86960000000000004</v>
      </c>
      <c r="L53" s="79">
        <v>0.14599999999999999</v>
      </c>
      <c r="M53" s="78">
        <v>0.75749999999999995</v>
      </c>
    </row>
    <row r="54" spans="1:13">
      <c r="A54" s="85" t="s">
        <v>29</v>
      </c>
      <c r="B54" s="76" t="s">
        <v>13</v>
      </c>
      <c r="C54" s="76">
        <v>264.89</v>
      </c>
      <c r="D54" s="76">
        <v>264.89</v>
      </c>
      <c r="E54" s="76">
        <v>264.89</v>
      </c>
      <c r="F54" s="76">
        <v>264.89</v>
      </c>
      <c r="G54" s="76">
        <v>264.89173299999999</v>
      </c>
      <c r="H54" s="76">
        <v>264.89</v>
      </c>
      <c r="I54" s="76">
        <v>264.89</v>
      </c>
      <c r="J54" s="76">
        <v>264.89</v>
      </c>
      <c r="K54" s="76">
        <v>264.89</v>
      </c>
      <c r="L54" s="76">
        <v>264.89173499999998</v>
      </c>
      <c r="M54" s="76">
        <v>264.89173199999999</v>
      </c>
    </row>
    <row r="55" spans="1:13">
      <c r="A55" s="86"/>
      <c r="B55" s="76" t="s">
        <v>14</v>
      </c>
      <c r="C55" s="76">
        <v>263.94</v>
      </c>
      <c r="D55" s="76">
        <v>264.89</v>
      </c>
      <c r="E55" s="76">
        <v>264.89</v>
      </c>
      <c r="F55" s="76">
        <v>0</v>
      </c>
      <c r="G55" s="76">
        <v>229.33998299999999</v>
      </c>
      <c r="H55" s="76">
        <v>264.89</v>
      </c>
      <c r="I55" s="76">
        <v>206.75</v>
      </c>
      <c r="J55" s="76">
        <v>80.52</v>
      </c>
      <c r="K55" s="76">
        <v>222.52</v>
      </c>
      <c r="L55" s="76">
        <v>115.37513300000001</v>
      </c>
      <c r="M55" s="76">
        <v>229.23109099999999</v>
      </c>
    </row>
    <row r="56" spans="1:13">
      <c r="A56" s="86"/>
      <c r="B56" s="76" t="s">
        <v>15</v>
      </c>
      <c r="C56" s="76">
        <v>0.95</v>
      </c>
      <c r="D56" s="76">
        <v>0</v>
      </c>
      <c r="E56" s="76">
        <v>0</v>
      </c>
      <c r="F56" s="76">
        <v>264.89</v>
      </c>
      <c r="G56" s="76">
        <v>35.551749999999998</v>
      </c>
      <c r="H56" s="76">
        <v>0</v>
      </c>
      <c r="I56" s="76">
        <v>58.14</v>
      </c>
      <c r="J56" s="76">
        <v>184.37</v>
      </c>
      <c r="K56" s="76">
        <v>42.37</v>
      </c>
      <c r="L56" s="76">
        <v>149.51660200000001</v>
      </c>
      <c r="M56" s="76">
        <v>35.660640999999998</v>
      </c>
    </row>
    <row r="57" spans="1:13">
      <c r="A57" s="87"/>
      <c r="B57" s="77" t="s">
        <v>16</v>
      </c>
      <c r="C57" s="78">
        <v>0.99639999999999995</v>
      </c>
      <c r="D57" s="78">
        <v>1</v>
      </c>
      <c r="E57" s="78">
        <v>1</v>
      </c>
      <c r="F57" s="79">
        <v>0</v>
      </c>
      <c r="G57" s="78">
        <v>0.86580000000000001</v>
      </c>
      <c r="H57" s="78">
        <v>1</v>
      </c>
      <c r="I57" s="78">
        <v>0.78049999999999997</v>
      </c>
      <c r="J57" s="78">
        <v>0.30399999999999999</v>
      </c>
      <c r="K57" s="78">
        <v>0.84009999999999996</v>
      </c>
      <c r="L57" s="78">
        <v>0.43559999999999999</v>
      </c>
      <c r="M57" s="78">
        <v>0.86539999999999995</v>
      </c>
    </row>
    <row r="58" spans="1:13">
      <c r="A58" s="85" t="s">
        <v>30</v>
      </c>
      <c r="B58" s="76" t="s">
        <v>13</v>
      </c>
      <c r="C58" s="76">
        <v>725.78</v>
      </c>
      <c r="D58" s="76">
        <v>725.78</v>
      </c>
      <c r="E58" s="76">
        <v>725.78</v>
      </c>
      <c r="F58" s="76">
        <v>725.78</v>
      </c>
      <c r="G58" s="76">
        <v>723.88960499999996</v>
      </c>
      <c r="H58" s="76">
        <v>725.78</v>
      </c>
      <c r="I58" s="76">
        <v>723.89</v>
      </c>
      <c r="J58" s="76">
        <v>723.89</v>
      </c>
      <c r="K58" s="76">
        <v>725.78</v>
      </c>
      <c r="L58" s="76">
        <v>725.78122399999995</v>
      </c>
      <c r="M58" s="76">
        <v>723.88960599999996</v>
      </c>
    </row>
    <row r="59" spans="1:13">
      <c r="A59" s="86"/>
      <c r="B59" s="76" t="s">
        <v>14</v>
      </c>
      <c r="C59" s="76">
        <v>0.52</v>
      </c>
      <c r="D59" s="76">
        <v>725.78</v>
      </c>
      <c r="E59" s="76">
        <v>602.80999999999995</v>
      </c>
      <c r="F59" s="76">
        <v>0</v>
      </c>
      <c r="G59" s="76">
        <v>441.55983500000002</v>
      </c>
      <c r="H59" s="76">
        <v>706.89</v>
      </c>
      <c r="I59" s="76">
        <v>394.81</v>
      </c>
      <c r="J59" s="76">
        <v>249</v>
      </c>
      <c r="K59" s="76">
        <v>517.88</v>
      </c>
      <c r="L59" s="76">
        <v>82.525610999999998</v>
      </c>
      <c r="M59" s="76">
        <v>442.83613100000002</v>
      </c>
    </row>
    <row r="60" spans="1:13">
      <c r="A60" s="86"/>
      <c r="B60" s="76" t="s">
        <v>15</v>
      </c>
      <c r="C60" s="76">
        <v>725.26</v>
      </c>
      <c r="D60" s="76">
        <v>0</v>
      </c>
      <c r="E60" s="76">
        <v>122.97</v>
      </c>
      <c r="F60" s="76">
        <v>725.78</v>
      </c>
      <c r="G60" s="76">
        <v>282.32977</v>
      </c>
      <c r="H60" s="76">
        <v>18.89</v>
      </c>
      <c r="I60" s="76">
        <v>329.08</v>
      </c>
      <c r="J60" s="76">
        <v>474.88</v>
      </c>
      <c r="K60" s="76">
        <v>207.9</v>
      </c>
      <c r="L60" s="76">
        <v>643.25561300000004</v>
      </c>
      <c r="M60" s="76">
        <v>281.05347499999999</v>
      </c>
    </row>
    <row r="61" spans="1:13">
      <c r="A61" s="87"/>
      <c r="B61" s="77" t="s">
        <v>16</v>
      </c>
      <c r="C61" s="79">
        <v>6.9999999999999999E-4</v>
      </c>
      <c r="D61" s="78">
        <v>1</v>
      </c>
      <c r="E61" s="78">
        <v>0.8306</v>
      </c>
      <c r="F61" s="79">
        <v>0</v>
      </c>
      <c r="G61" s="78">
        <v>0.61</v>
      </c>
      <c r="H61" s="78">
        <v>0.97399999999999998</v>
      </c>
      <c r="I61" s="78">
        <v>0.5454</v>
      </c>
      <c r="J61" s="78">
        <v>0.34399999999999997</v>
      </c>
      <c r="K61" s="78">
        <v>0.71350000000000002</v>
      </c>
      <c r="L61" s="79">
        <v>0.1137</v>
      </c>
      <c r="M61" s="78">
        <v>0.61170000000000002</v>
      </c>
    </row>
    <row r="62" spans="1:13">
      <c r="A62" s="85" t="s">
        <v>31</v>
      </c>
      <c r="B62" s="76" t="s">
        <v>13</v>
      </c>
      <c r="C62" s="76">
        <v>1033</v>
      </c>
      <c r="D62" s="76">
        <v>1033</v>
      </c>
      <c r="E62" s="76">
        <v>1033</v>
      </c>
      <c r="F62" s="76">
        <v>1033</v>
      </c>
      <c r="G62" s="76">
        <v>1031.4801910000001</v>
      </c>
      <c r="H62" s="76">
        <v>1033</v>
      </c>
      <c r="I62" s="76">
        <v>1031.48</v>
      </c>
      <c r="J62" s="76">
        <v>1031.48</v>
      </c>
      <c r="K62" s="76">
        <v>1033</v>
      </c>
      <c r="L62" s="76">
        <v>1032.99983</v>
      </c>
      <c r="M62" s="76">
        <v>1031.48019</v>
      </c>
    </row>
    <row r="63" spans="1:13">
      <c r="A63" s="86"/>
      <c r="B63" s="76" t="s">
        <v>14</v>
      </c>
      <c r="C63" s="76">
        <v>40.03</v>
      </c>
      <c r="D63" s="76">
        <v>1033</v>
      </c>
      <c r="E63" s="76">
        <v>958.67</v>
      </c>
      <c r="F63" s="76">
        <v>0</v>
      </c>
      <c r="G63" s="76">
        <v>837.80816100000004</v>
      </c>
      <c r="H63" s="76">
        <v>1020.72</v>
      </c>
      <c r="I63" s="76">
        <v>861.99</v>
      </c>
      <c r="J63" s="76">
        <v>0</v>
      </c>
      <c r="K63" s="76">
        <v>998.68</v>
      </c>
      <c r="L63" s="76">
        <v>965.68117400000006</v>
      </c>
      <c r="M63" s="76">
        <v>861.67775300000005</v>
      </c>
    </row>
    <row r="64" spans="1:13">
      <c r="A64" s="86"/>
      <c r="B64" s="76" t="s">
        <v>15</v>
      </c>
      <c r="C64" s="76">
        <v>992.97</v>
      </c>
      <c r="D64" s="76">
        <v>0</v>
      </c>
      <c r="E64" s="76">
        <v>74.33</v>
      </c>
      <c r="F64" s="76">
        <v>1033</v>
      </c>
      <c r="G64" s="76">
        <v>193.67203000000001</v>
      </c>
      <c r="H64" s="76">
        <v>12.28</v>
      </c>
      <c r="I64" s="76">
        <v>169.49</v>
      </c>
      <c r="J64" s="76">
        <v>1031.48</v>
      </c>
      <c r="K64" s="76">
        <v>34.32</v>
      </c>
      <c r="L64" s="76">
        <v>67.318656000000004</v>
      </c>
      <c r="M64" s="76">
        <v>169.802437</v>
      </c>
    </row>
    <row r="65" spans="1:13">
      <c r="A65" s="87"/>
      <c r="B65" s="77" t="s">
        <v>16</v>
      </c>
      <c r="C65" s="79">
        <v>3.8699999999999998E-2</v>
      </c>
      <c r="D65" s="78">
        <v>1</v>
      </c>
      <c r="E65" s="78">
        <v>0.92800000000000005</v>
      </c>
      <c r="F65" s="79">
        <v>0</v>
      </c>
      <c r="G65" s="78">
        <v>0.81220000000000003</v>
      </c>
      <c r="H65" s="78">
        <v>0.98809999999999998</v>
      </c>
      <c r="I65" s="78">
        <v>0.8357</v>
      </c>
      <c r="J65" s="79">
        <v>0</v>
      </c>
      <c r="K65" s="78">
        <v>0.96679999999999999</v>
      </c>
      <c r="L65" s="78">
        <v>0.93479999999999996</v>
      </c>
      <c r="M65" s="78">
        <v>0.83540000000000003</v>
      </c>
    </row>
    <row r="66" spans="1:13">
      <c r="A66" s="85" t="s">
        <v>32</v>
      </c>
      <c r="B66" s="76" t="s">
        <v>13</v>
      </c>
      <c r="C66" s="76">
        <v>208.41</v>
      </c>
      <c r="D66" s="76">
        <v>208.41</v>
      </c>
      <c r="E66" s="76">
        <v>208.41</v>
      </c>
      <c r="F66" s="76">
        <v>208.41</v>
      </c>
      <c r="G66" s="76">
        <v>208.23629399999999</v>
      </c>
      <c r="H66" s="76">
        <v>208.41</v>
      </c>
      <c r="I66" s="76">
        <v>208.24</v>
      </c>
      <c r="J66" s="76">
        <v>208.24</v>
      </c>
      <c r="K66" s="76">
        <v>208.41</v>
      </c>
      <c r="L66" s="76">
        <v>208.412015</v>
      </c>
      <c r="M66" s="76">
        <v>208.23629399999999</v>
      </c>
    </row>
    <row r="67" spans="1:13">
      <c r="A67" s="86"/>
      <c r="B67" s="76" t="s">
        <v>14</v>
      </c>
      <c r="C67" s="76">
        <v>2.42</v>
      </c>
      <c r="D67" s="76">
        <v>208.41</v>
      </c>
      <c r="E67" s="76">
        <v>196.73</v>
      </c>
      <c r="F67" s="76">
        <v>0</v>
      </c>
      <c r="G67" s="76">
        <v>190.10923</v>
      </c>
      <c r="H67" s="76">
        <v>208.41</v>
      </c>
      <c r="I67" s="76">
        <v>169.07</v>
      </c>
      <c r="J67" s="76">
        <v>158.75</v>
      </c>
      <c r="K67" s="76">
        <v>124.07</v>
      </c>
      <c r="L67" s="76">
        <v>0</v>
      </c>
      <c r="M67" s="76">
        <v>190.10923</v>
      </c>
    </row>
    <row r="68" spans="1:13">
      <c r="A68" s="86"/>
      <c r="B68" s="76" t="s">
        <v>15</v>
      </c>
      <c r="C68" s="76">
        <v>205.99</v>
      </c>
      <c r="D68" s="76">
        <v>0</v>
      </c>
      <c r="E68" s="76">
        <v>11.68</v>
      </c>
      <c r="F68" s="76">
        <v>208.41</v>
      </c>
      <c r="G68" s="76">
        <v>18.127064000000001</v>
      </c>
      <c r="H68" s="76">
        <v>0</v>
      </c>
      <c r="I68" s="76">
        <v>39.159999999999997</v>
      </c>
      <c r="J68" s="76">
        <v>49.49</v>
      </c>
      <c r="K68" s="76">
        <v>84.34</v>
      </c>
      <c r="L68" s="76">
        <v>208.412015</v>
      </c>
      <c r="M68" s="76">
        <v>18.127064000000001</v>
      </c>
    </row>
    <row r="69" spans="1:13">
      <c r="A69" s="87"/>
      <c r="B69" s="77" t="s">
        <v>16</v>
      </c>
      <c r="C69" s="79">
        <v>1.1599999999999999E-2</v>
      </c>
      <c r="D69" s="78">
        <v>1</v>
      </c>
      <c r="E69" s="78">
        <v>0.94389999999999996</v>
      </c>
      <c r="F69" s="79">
        <v>0</v>
      </c>
      <c r="G69" s="78">
        <v>0.91290000000000004</v>
      </c>
      <c r="H69" s="78">
        <v>1</v>
      </c>
      <c r="I69" s="78">
        <v>0.81189999999999996</v>
      </c>
      <c r="J69" s="78">
        <v>0.76229999999999998</v>
      </c>
      <c r="K69" s="78">
        <v>0.59530000000000005</v>
      </c>
      <c r="L69" s="79">
        <v>0</v>
      </c>
      <c r="M69" s="78">
        <v>0.91290000000000004</v>
      </c>
    </row>
    <row r="70" spans="1:13">
      <c r="A70" s="88" t="s">
        <v>33</v>
      </c>
      <c r="B70" s="76" t="s">
        <v>13</v>
      </c>
      <c r="C70" s="76">
        <v>361.13</v>
      </c>
      <c r="D70" s="76">
        <v>361.13</v>
      </c>
      <c r="E70" s="76">
        <v>361.13</v>
      </c>
      <c r="F70" s="76">
        <v>361.13</v>
      </c>
      <c r="G70" s="76">
        <v>361.12562000000003</v>
      </c>
      <c r="H70" s="76">
        <v>361.13</v>
      </c>
      <c r="I70" s="76">
        <v>361.13</v>
      </c>
      <c r="J70" s="76">
        <v>361.13</v>
      </c>
      <c r="K70" s="76">
        <v>361.13</v>
      </c>
      <c r="L70" s="76">
        <v>361.12561799999997</v>
      </c>
      <c r="M70" s="76">
        <v>361.12562100000002</v>
      </c>
    </row>
    <row r="71" spans="1:13">
      <c r="A71" s="89"/>
      <c r="B71" s="76" t="s">
        <v>14</v>
      </c>
      <c r="C71" s="76">
        <v>38.19</v>
      </c>
      <c r="D71" s="76">
        <v>361.13</v>
      </c>
      <c r="E71" s="76">
        <v>357.54</v>
      </c>
      <c r="F71" s="76">
        <v>29.51</v>
      </c>
      <c r="G71" s="76">
        <v>9.2870089999999994</v>
      </c>
      <c r="H71" s="76">
        <v>360.12</v>
      </c>
      <c r="I71" s="76">
        <v>9.0399999999999991</v>
      </c>
      <c r="J71" s="76">
        <v>0</v>
      </c>
      <c r="K71" s="76">
        <v>358.18</v>
      </c>
      <c r="L71" s="76">
        <v>1.736477</v>
      </c>
      <c r="M71" s="76">
        <v>9.0985580000000006</v>
      </c>
    </row>
    <row r="72" spans="1:13">
      <c r="A72" s="89"/>
      <c r="B72" s="76" t="s">
        <v>15</v>
      </c>
      <c r="C72" s="76">
        <v>322.94</v>
      </c>
      <c r="D72" s="76">
        <v>0</v>
      </c>
      <c r="E72" s="76">
        <v>3.58</v>
      </c>
      <c r="F72" s="76">
        <v>331.62</v>
      </c>
      <c r="G72" s="76">
        <v>351.83861100000001</v>
      </c>
      <c r="H72" s="76">
        <v>1.01</v>
      </c>
      <c r="I72" s="76">
        <v>352.09</v>
      </c>
      <c r="J72" s="76">
        <v>361.13</v>
      </c>
      <c r="K72" s="76">
        <v>2.95</v>
      </c>
      <c r="L72" s="76">
        <v>359.389141</v>
      </c>
      <c r="M72" s="76">
        <v>352.027063</v>
      </c>
    </row>
    <row r="73" spans="1:13">
      <c r="A73" s="90"/>
      <c r="B73" s="77" t="s">
        <v>16</v>
      </c>
      <c r="C73" s="79">
        <v>0.1057</v>
      </c>
      <c r="D73" s="78">
        <v>1</v>
      </c>
      <c r="E73" s="78">
        <v>0.99009999999999998</v>
      </c>
      <c r="F73" s="79">
        <v>8.1699999999999995E-2</v>
      </c>
      <c r="G73" s="79">
        <v>2.5700000000000001E-2</v>
      </c>
      <c r="H73" s="78">
        <v>0.99719999999999998</v>
      </c>
      <c r="I73" s="79">
        <v>2.5000000000000001E-2</v>
      </c>
      <c r="J73" s="79">
        <v>0</v>
      </c>
      <c r="K73" s="78">
        <v>0.99180000000000001</v>
      </c>
      <c r="L73" s="79">
        <v>4.7999999999999996E-3</v>
      </c>
      <c r="M73" s="79">
        <v>2.52E-2</v>
      </c>
    </row>
    <row r="74" spans="1:13">
      <c r="A74" s="88" t="s">
        <v>34</v>
      </c>
      <c r="B74" s="76" t="s">
        <v>13</v>
      </c>
      <c r="C74" s="76">
        <v>55.49</v>
      </c>
      <c r="D74" s="76">
        <v>55.49</v>
      </c>
      <c r="E74" s="76">
        <v>55.49</v>
      </c>
      <c r="F74" s="76">
        <v>55.49</v>
      </c>
      <c r="G74" s="76">
        <v>55.485008000000001</v>
      </c>
      <c r="H74" s="76">
        <v>55.49</v>
      </c>
      <c r="I74" s="76">
        <v>55.49</v>
      </c>
      <c r="J74" s="76">
        <v>55.49</v>
      </c>
      <c r="K74" s="76">
        <v>55.49</v>
      </c>
      <c r="L74" s="76">
        <v>55.485008000000001</v>
      </c>
      <c r="M74" s="76">
        <v>55.485008000000001</v>
      </c>
    </row>
    <row r="75" spans="1:13">
      <c r="A75" s="89"/>
      <c r="B75" s="76" t="s">
        <v>14</v>
      </c>
      <c r="C75" s="76">
        <v>4.05</v>
      </c>
      <c r="D75" s="76">
        <v>55.49</v>
      </c>
      <c r="E75" s="76">
        <v>39.869999999999997</v>
      </c>
      <c r="F75" s="76">
        <v>0</v>
      </c>
      <c r="G75" s="76">
        <v>20.065805999999998</v>
      </c>
      <c r="H75" s="76">
        <v>55.34</v>
      </c>
      <c r="I75" s="76">
        <v>19.149999999999999</v>
      </c>
      <c r="J75" s="76">
        <v>20.82</v>
      </c>
      <c r="K75" s="76">
        <v>55.32</v>
      </c>
      <c r="L75" s="76">
        <v>0</v>
      </c>
      <c r="M75" s="76">
        <v>20.065805999999998</v>
      </c>
    </row>
    <row r="76" spans="1:13">
      <c r="A76" s="89"/>
      <c r="B76" s="76" t="s">
        <v>15</v>
      </c>
      <c r="C76" s="76">
        <v>51.44</v>
      </c>
      <c r="D76" s="76">
        <v>0</v>
      </c>
      <c r="E76" s="76">
        <v>15.61</v>
      </c>
      <c r="F76" s="76">
        <v>55.49</v>
      </c>
      <c r="G76" s="76">
        <v>35.419201999999999</v>
      </c>
      <c r="H76" s="76">
        <v>0.14000000000000001</v>
      </c>
      <c r="I76" s="76">
        <v>36.33</v>
      </c>
      <c r="J76" s="76">
        <v>34.67</v>
      </c>
      <c r="K76" s="76">
        <v>0.17</v>
      </c>
      <c r="L76" s="76">
        <v>55.485008000000001</v>
      </c>
      <c r="M76" s="76">
        <v>35.419201999999999</v>
      </c>
    </row>
    <row r="77" spans="1:13">
      <c r="A77" s="90"/>
      <c r="B77" s="77" t="s">
        <v>16</v>
      </c>
      <c r="C77" s="79">
        <v>7.2999999999999995E-2</v>
      </c>
      <c r="D77" s="78">
        <v>1</v>
      </c>
      <c r="E77" s="78">
        <v>0.71870000000000001</v>
      </c>
      <c r="F77" s="79">
        <v>0</v>
      </c>
      <c r="G77" s="78">
        <v>0.36159999999999998</v>
      </c>
      <c r="H77" s="78">
        <v>0.99739999999999995</v>
      </c>
      <c r="I77" s="78">
        <v>0.34520000000000001</v>
      </c>
      <c r="J77" s="78">
        <v>0.37519999999999998</v>
      </c>
      <c r="K77" s="78">
        <v>0.997</v>
      </c>
      <c r="L77" s="79">
        <v>0</v>
      </c>
      <c r="M77" s="78">
        <v>0.36159999999999998</v>
      </c>
    </row>
    <row r="78" spans="1:13">
      <c r="A78" s="88" t="s">
        <v>35</v>
      </c>
      <c r="B78" s="76" t="s">
        <v>13</v>
      </c>
      <c r="C78" s="76">
        <v>18.260000000000002</v>
      </c>
      <c r="D78" s="76">
        <v>18.260000000000002</v>
      </c>
      <c r="E78" s="76">
        <v>18.260000000000002</v>
      </c>
      <c r="F78" s="76">
        <v>18.260000000000002</v>
      </c>
      <c r="G78" s="76">
        <v>6.8739080000000001</v>
      </c>
      <c r="H78" s="76">
        <v>18.260000000000002</v>
      </c>
      <c r="I78" s="76">
        <v>6.87</v>
      </c>
      <c r="J78" s="76">
        <v>6.87</v>
      </c>
      <c r="K78" s="76">
        <v>18.260000000000002</v>
      </c>
      <c r="L78" s="76">
        <v>18.260821</v>
      </c>
      <c r="M78" s="76">
        <v>6.8739080000000001</v>
      </c>
    </row>
    <row r="79" spans="1:13">
      <c r="A79" s="89"/>
      <c r="B79" s="76" t="s">
        <v>14</v>
      </c>
      <c r="C79" s="76">
        <v>4.04</v>
      </c>
      <c r="D79" s="76">
        <v>17.079999999999998</v>
      </c>
      <c r="E79" s="76">
        <v>13.05</v>
      </c>
      <c r="F79" s="76">
        <v>0</v>
      </c>
      <c r="G79" s="76">
        <v>0.17446200000000001</v>
      </c>
      <c r="H79" s="76">
        <v>12.65</v>
      </c>
      <c r="I79" s="76">
        <v>0.17</v>
      </c>
      <c r="J79" s="76">
        <v>0</v>
      </c>
      <c r="K79" s="76">
        <v>4.04</v>
      </c>
      <c r="L79" s="76">
        <v>12.684958999999999</v>
      </c>
      <c r="M79" s="76">
        <v>0.17446200000000001</v>
      </c>
    </row>
    <row r="80" spans="1:13">
      <c r="A80" s="89"/>
      <c r="B80" s="76" t="s">
        <v>15</v>
      </c>
      <c r="C80" s="76">
        <v>14.22</v>
      </c>
      <c r="D80" s="76">
        <v>1.18</v>
      </c>
      <c r="E80" s="76">
        <v>5.21</v>
      </c>
      <c r="F80" s="76">
        <v>18.260000000000002</v>
      </c>
      <c r="G80" s="76">
        <v>6.699446</v>
      </c>
      <c r="H80" s="76">
        <v>5.61</v>
      </c>
      <c r="I80" s="76">
        <v>6.7</v>
      </c>
      <c r="J80" s="76">
        <v>6.87</v>
      </c>
      <c r="K80" s="76">
        <v>14.22</v>
      </c>
      <c r="L80" s="76">
        <v>5.5758619999999999</v>
      </c>
      <c r="M80" s="76">
        <v>6.699446</v>
      </c>
    </row>
    <row r="81" spans="1:13">
      <c r="A81" s="89"/>
      <c r="B81" s="77" t="s">
        <v>16</v>
      </c>
      <c r="C81" s="79">
        <v>0.2215</v>
      </c>
      <c r="D81" s="78">
        <v>0.9355</v>
      </c>
      <c r="E81" s="78">
        <v>0.71450000000000002</v>
      </c>
      <c r="F81" s="79">
        <v>0</v>
      </c>
      <c r="G81" s="79">
        <v>2.5399999999999999E-2</v>
      </c>
      <c r="H81" s="78">
        <v>0.69259999999999999</v>
      </c>
      <c r="I81" s="79">
        <v>2.5399999999999999E-2</v>
      </c>
      <c r="J81" s="79">
        <v>0</v>
      </c>
      <c r="K81" s="79">
        <v>0.2215</v>
      </c>
      <c r="L81" s="78">
        <v>0.69469999999999998</v>
      </c>
      <c r="M81" s="79">
        <v>2.5399999999999999E-2</v>
      </c>
    </row>
    <row r="82" spans="1:13">
      <c r="A82" s="80"/>
      <c r="B82" s="80"/>
      <c r="C82" s="80"/>
      <c r="D82" s="80"/>
      <c r="E82" s="80"/>
      <c r="F82" s="80"/>
      <c r="G82" s="80"/>
      <c r="H82" s="80"/>
      <c r="I82" s="80"/>
      <c r="J82" s="80"/>
      <c r="K82" s="80"/>
      <c r="L82" s="80"/>
      <c r="M82" s="80"/>
    </row>
    <row r="83" spans="1:13">
      <c r="A83" s="81" t="s">
        <v>36</v>
      </c>
      <c r="B83" s="80"/>
      <c r="C83" s="80"/>
      <c r="D83" s="80"/>
      <c r="E83" s="80"/>
      <c r="F83" s="80"/>
      <c r="G83" s="80"/>
      <c r="H83" s="80"/>
      <c r="I83" s="80"/>
      <c r="J83" s="80"/>
      <c r="K83" s="80"/>
      <c r="L83" s="80"/>
      <c r="M83" s="80"/>
    </row>
    <row r="84" spans="1:13">
      <c r="A84" s="81" t="s">
        <v>37</v>
      </c>
      <c r="B84" s="80"/>
      <c r="C84" s="80"/>
      <c r="D84" s="80"/>
      <c r="E84" s="80"/>
      <c r="F84" s="80"/>
      <c r="G84" s="80"/>
      <c r="H84" s="80"/>
      <c r="I84" s="80"/>
      <c r="J84" s="80"/>
      <c r="K84" s="80"/>
      <c r="L84" s="80"/>
      <c r="M84" s="80"/>
    </row>
  </sheetData>
  <mergeCells count="20">
    <mergeCell ref="A2:A5"/>
    <mergeCell ref="A6:A9"/>
    <mergeCell ref="A10:A13"/>
    <mergeCell ref="A14:A17"/>
    <mergeCell ref="A18:A21"/>
    <mergeCell ref="A42:A45"/>
    <mergeCell ref="A22:A25"/>
    <mergeCell ref="A26:A29"/>
    <mergeCell ref="A30:A33"/>
    <mergeCell ref="A34:A37"/>
    <mergeCell ref="A38:A41"/>
    <mergeCell ref="A66:A69"/>
    <mergeCell ref="A70:A73"/>
    <mergeCell ref="A74:A77"/>
    <mergeCell ref="A78:A81"/>
    <mergeCell ref="A46:A49"/>
    <mergeCell ref="A50:A53"/>
    <mergeCell ref="A54:A57"/>
    <mergeCell ref="A58:A61"/>
    <mergeCell ref="A62:A65"/>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zoomScale="70" zoomScaleNormal="70" workbookViewId="0">
      <pane xSplit="1" ySplit="1" topLeftCell="F2" activePane="bottomRight" state="frozen"/>
      <selection pane="bottomRight" activeCell="AR3" sqref="AR3"/>
      <selection pane="bottomLeft" activeCell="A2" sqref="A2"/>
      <selection pane="topRight" activeCell="B1" sqref="B1"/>
    </sheetView>
  </sheetViews>
  <sheetFormatPr defaultColWidth="11.42578125" defaultRowHeight="15" customHeight="1"/>
  <cols>
    <col min="1" max="1" width="28.85546875" style="38" customWidth="1"/>
    <col min="2" max="6" width="15.42578125" style="26" customWidth="1"/>
    <col min="7" max="10" width="15.85546875" style="26" customWidth="1"/>
    <col min="11" max="11" width="21.7109375" style="26" customWidth="1"/>
    <col min="12" max="13" width="15.85546875" style="26" customWidth="1"/>
    <col min="14" max="16" width="15.85546875" style="26" hidden="1" customWidth="1"/>
    <col min="17" max="17" width="11.42578125" style="26" hidden="1" customWidth="1"/>
    <col min="18" max="41" width="15.85546875" style="26" hidden="1" customWidth="1"/>
    <col min="42" max="43" width="16.28515625" style="33" customWidth="1"/>
    <col min="44" max="45" width="16.28515625" style="49" customWidth="1"/>
    <col min="46" max="46" width="16.28515625" style="33" customWidth="1"/>
    <col min="47" max="16384" width="11.42578125" style="26"/>
  </cols>
  <sheetData>
    <row r="1" spans="1:46" ht="30">
      <c r="A1" s="23" t="s">
        <v>0</v>
      </c>
      <c r="B1" s="24" t="s">
        <v>38</v>
      </c>
      <c r="C1" s="24" t="s">
        <v>39</v>
      </c>
      <c r="D1" s="56" t="s">
        <v>40</v>
      </c>
      <c r="E1" s="24" t="s">
        <v>41</v>
      </c>
      <c r="F1" s="24" t="s">
        <v>42</v>
      </c>
      <c r="G1" s="24" t="s">
        <v>43</v>
      </c>
      <c r="H1" s="24" t="s">
        <v>44</v>
      </c>
      <c r="I1" s="24" t="s">
        <v>45</v>
      </c>
      <c r="J1" s="24" t="s">
        <v>46</v>
      </c>
      <c r="K1" s="24" t="s">
        <v>47</v>
      </c>
      <c r="L1" s="24" t="s">
        <v>48</v>
      </c>
      <c r="M1" s="83" t="s">
        <v>49</v>
      </c>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15" t="s">
        <v>50</v>
      </c>
      <c r="AQ1" s="13" t="s">
        <v>51</v>
      </c>
      <c r="AR1" s="39" t="s">
        <v>52</v>
      </c>
      <c r="AS1" s="39" t="s">
        <v>53</v>
      </c>
      <c r="AT1" s="25" t="s">
        <v>54</v>
      </c>
    </row>
    <row r="2" spans="1:46">
      <c r="A2" s="60" t="s">
        <v>12</v>
      </c>
      <c r="B2" s="61">
        <v>1</v>
      </c>
      <c r="C2" s="61">
        <v>1</v>
      </c>
      <c r="D2" s="61">
        <v>1</v>
      </c>
      <c r="E2" s="61">
        <v>1</v>
      </c>
      <c r="F2" s="62">
        <v>1</v>
      </c>
      <c r="G2" s="62">
        <v>1</v>
      </c>
      <c r="H2" s="62">
        <v>1</v>
      </c>
      <c r="I2" s="63">
        <v>1</v>
      </c>
      <c r="J2" s="62">
        <v>1</v>
      </c>
      <c r="K2" s="62">
        <v>1</v>
      </c>
      <c r="L2" s="62">
        <v>1</v>
      </c>
      <c r="M2" s="64">
        <v>1</v>
      </c>
      <c r="N2" s="58"/>
      <c r="O2" s="59"/>
      <c r="P2" s="59"/>
      <c r="Q2" s="59"/>
      <c r="R2" s="19"/>
      <c r="S2" s="19"/>
      <c r="T2" s="19"/>
      <c r="U2" s="19"/>
      <c r="V2" s="19"/>
      <c r="W2" s="19"/>
      <c r="X2" s="19"/>
      <c r="Y2" s="19"/>
      <c r="Z2" s="19"/>
      <c r="AA2" s="19"/>
      <c r="AB2" s="19"/>
      <c r="AC2" s="19"/>
      <c r="AD2" s="19"/>
      <c r="AE2" s="19"/>
      <c r="AF2" s="19"/>
      <c r="AG2" s="19"/>
      <c r="AH2" s="19"/>
      <c r="AI2" s="19"/>
      <c r="AJ2" s="19"/>
      <c r="AK2" s="19"/>
      <c r="AL2" s="19"/>
      <c r="AM2" s="19"/>
      <c r="AN2" s="19"/>
      <c r="AO2" s="19"/>
      <c r="AP2" s="15">
        <f>SUMIFS(B2:AO2,$B$106:$AO$106,"X",$B$103:$AO$103,"X")</f>
        <v>8</v>
      </c>
      <c r="AQ2" s="15">
        <f>SUMIFS(B2:AO2,$B$103:$AO$103,"X")</f>
        <v>12</v>
      </c>
      <c r="AR2" s="74">
        <v>270.88</v>
      </c>
      <c r="AS2" s="74">
        <f t="shared" ref="AS2:AS33" si="0">IFERROR(AR2/$AR$102,0)*100</f>
        <v>1.3370873924426525</v>
      </c>
      <c r="AT2" s="6" t="s">
        <v>55</v>
      </c>
    </row>
    <row r="3" spans="1:46">
      <c r="A3" s="60" t="s">
        <v>17</v>
      </c>
      <c r="B3" s="61">
        <v>1</v>
      </c>
      <c r="C3" s="61">
        <v>1</v>
      </c>
      <c r="D3" s="61">
        <v>1</v>
      </c>
      <c r="E3" s="61">
        <v>1</v>
      </c>
      <c r="F3" s="62">
        <v>1</v>
      </c>
      <c r="G3" s="62">
        <v>1</v>
      </c>
      <c r="H3" s="62">
        <v>1</v>
      </c>
      <c r="I3" s="63">
        <v>1</v>
      </c>
      <c r="J3" s="62">
        <v>1</v>
      </c>
      <c r="K3" s="62">
        <v>1</v>
      </c>
      <c r="L3" s="62">
        <v>1</v>
      </c>
      <c r="M3" s="64">
        <v>1</v>
      </c>
      <c r="N3" s="58"/>
      <c r="O3" s="59"/>
      <c r="P3" s="59"/>
      <c r="Q3" s="59"/>
      <c r="R3" s="19"/>
      <c r="S3" s="19"/>
      <c r="T3" s="19"/>
      <c r="U3" s="19"/>
      <c r="V3" s="19"/>
      <c r="W3" s="19"/>
      <c r="X3" s="19"/>
      <c r="Y3" s="19"/>
      <c r="Z3" s="19"/>
      <c r="AA3" s="19"/>
      <c r="AB3" s="19"/>
      <c r="AC3" s="19"/>
      <c r="AD3" s="19"/>
      <c r="AE3" s="19"/>
      <c r="AF3" s="19"/>
      <c r="AG3" s="19"/>
      <c r="AH3" s="19"/>
      <c r="AI3" s="19"/>
      <c r="AJ3" s="19"/>
      <c r="AK3" s="19"/>
      <c r="AL3" s="19"/>
      <c r="AM3" s="19"/>
      <c r="AN3" s="19"/>
      <c r="AO3" s="19"/>
      <c r="AP3" s="15">
        <f>SUMIF($B$106:$U$106,"X",B3:U3)</f>
        <v>8</v>
      </c>
      <c r="AQ3" s="15">
        <f t="shared" ref="AQ3:AQ66" si="1">SUMIFS(B3:AO3,$B$103:$AO$103,"X")</f>
        <v>12</v>
      </c>
      <c r="AR3" s="74">
        <v>1475.1</v>
      </c>
      <c r="AS3" s="74">
        <f t="shared" si="0"/>
        <v>7.2812227281163491</v>
      </c>
      <c r="AT3" s="27" t="s">
        <v>55</v>
      </c>
    </row>
    <row r="4" spans="1:46">
      <c r="A4" s="65" t="s">
        <v>18</v>
      </c>
      <c r="B4" s="61">
        <v>1</v>
      </c>
      <c r="C4" s="61">
        <v>1</v>
      </c>
      <c r="D4" s="61">
        <v>1</v>
      </c>
      <c r="E4" s="61">
        <v>1</v>
      </c>
      <c r="F4" s="62">
        <v>1</v>
      </c>
      <c r="G4" s="62">
        <v>1</v>
      </c>
      <c r="H4" s="62">
        <v>1</v>
      </c>
      <c r="I4" s="63">
        <v>1</v>
      </c>
      <c r="J4" s="62">
        <v>1</v>
      </c>
      <c r="K4" s="62">
        <v>1</v>
      </c>
      <c r="L4" s="62">
        <v>1</v>
      </c>
      <c r="M4" s="64">
        <v>1</v>
      </c>
      <c r="N4" s="58"/>
      <c r="O4" s="59"/>
      <c r="P4" s="59"/>
      <c r="Q4" s="59"/>
      <c r="R4" s="19"/>
      <c r="S4" s="19"/>
      <c r="T4" s="19"/>
      <c r="U4" s="19"/>
      <c r="V4" s="19"/>
      <c r="W4" s="19"/>
      <c r="X4" s="19"/>
      <c r="Y4" s="19"/>
      <c r="Z4" s="19"/>
      <c r="AA4" s="19"/>
      <c r="AB4" s="19"/>
      <c r="AC4" s="19"/>
      <c r="AD4" s="19"/>
      <c r="AE4" s="19"/>
      <c r="AF4" s="19"/>
      <c r="AG4" s="19"/>
      <c r="AH4" s="19"/>
      <c r="AI4" s="19"/>
      <c r="AJ4" s="19"/>
      <c r="AK4" s="19"/>
      <c r="AL4" s="19"/>
      <c r="AM4" s="19"/>
      <c r="AN4" s="19"/>
      <c r="AO4" s="19"/>
      <c r="AP4" s="15">
        <f t="shared" ref="AP4:AP67" si="2">SUMIF($B$106:$U$106,"X",B4:U4)</f>
        <v>8</v>
      </c>
      <c r="AQ4" s="15">
        <f t="shared" si="1"/>
        <v>12</v>
      </c>
      <c r="AR4" s="74">
        <v>42.84</v>
      </c>
      <c r="AS4" s="74">
        <f t="shared" si="0"/>
        <v>0.21146199015151818</v>
      </c>
      <c r="AT4" s="27" t="s">
        <v>55</v>
      </c>
    </row>
    <row r="5" spans="1:46">
      <c r="A5" s="65" t="s">
        <v>19</v>
      </c>
      <c r="B5" s="61">
        <v>1</v>
      </c>
      <c r="C5" s="61">
        <v>1</v>
      </c>
      <c r="D5" s="61">
        <v>1</v>
      </c>
      <c r="E5" s="61">
        <v>0</v>
      </c>
      <c r="F5" s="62">
        <v>1</v>
      </c>
      <c r="G5" s="62">
        <v>1</v>
      </c>
      <c r="H5" s="62">
        <v>1</v>
      </c>
      <c r="I5" s="63">
        <v>1</v>
      </c>
      <c r="J5" s="62">
        <v>1</v>
      </c>
      <c r="K5" s="62">
        <v>1</v>
      </c>
      <c r="L5" s="62">
        <v>1</v>
      </c>
      <c r="M5" s="64">
        <v>1</v>
      </c>
      <c r="N5" s="58"/>
      <c r="O5" s="59"/>
      <c r="P5" s="59"/>
      <c r="Q5" s="59"/>
      <c r="R5" s="19"/>
      <c r="S5" s="19"/>
      <c r="T5" s="19"/>
      <c r="U5" s="19"/>
      <c r="V5" s="19"/>
      <c r="W5" s="19"/>
      <c r="X5" s="19"/>
      <c r="Y5" s="19"/>
      <c r="Z5" s="19"/>
      <c r="AA5" s="19"/>
      <c r="AB5" s="19"/>
      <c r="AC5" s="19"/>
      <c r="AD5" s="19"/>
      <c r="AE5" s="19"/>
      <c r="AF5" s="19"/>
      <c r="AG5" s="19"/>
      <c r="AH5" s="19"/>
      <c r="AI5" s="19"/>
      <c r="AJ5" s="19"/>
      <c r="AK5" s="19"/>
      <c r="AL5" s="19"/>
      <c r="AM5" s="19"/>
      <c r="AN5" s="19"/>
      <c r="AO5" s="19"/>
      <c r="AP5" s="15">
        <f t="shared" si="2"/>
        <v>8</v>
      </c>
      <c r="AQ5" s="15">
        <f t="shared" si="1"/>
        <v>11</v>
      </c>
      <c r="AR5" s="74">
        <v>152.36000000000001</v>
      </c>
      <c r="AS5" s="74">
        <f t="shared" si="0"/>
        <v>0.75206229737360664</v>
      </c>
      <c r="AT5" s="6" t="s">
        <v>55</v>
      </c>
    </row>
    <row r="6" spans="1:46">
      <c r="A6" s="65" t="s">
        <v>20</v>
      </c>
      <c r="B6" s="61">
        <v>1</v>
      </c>
      <c r="C6" s="61">
        <v>1</v>
      </c>
      <c r="D6" s="61">
        <v>1</v>
      </c>
      <c r="E6" s="61">
        <v>1</v>
      </c>
      <c r="F6" s="62">
        <v>1</v>
      </c>
      <c r="G6" s="62">
        <v>1</v>
      </c>
      <c r="H6" s="62">
        <v>1</v>
      </c>
      <c r="I6" s="62">
        <v>0</v>
      </c>
      <c r="J6" s="62">
        <v>1</v>
      </c>
      <c r="K6" s="62">
        <v>1</v>
      </c>
      <c r="L6" s="62">
        <v>1</v>
      </c>
      <c r="M6" s="64">
        <v>1</v>
      </c>
      <c r="N6" s="58"/>
      <c r="O6" s="59"/>
      <c r="P6" s="59"/>
      <c r="Q6" s="59"/>
      <c r="R6" s="19"/>
      <c r="S6" s="19"/>
      <c r="T6" s="19"/>
      <c r="U6" s="19"/>
      <c r="V6" s="19"/>
      <c r="W6" s="19"/>
      <c r="X6" s="19"/>
      <c r="Y6" s="19"/>
      <c r="Z6" s="19"/>
      <c r="AA6" s="19"/>
      <c r="AB6" s="19"/>
      <c r="AC6" s="19"/>
      <c r="AD6" s="19"/>
      <c r="AE6" s="19"/>
      <c r="AF6" s="19"/>
      <c r="AG6" s="19"/>
      <c r="AH6" s="19"/>
      <c r="AI6" s="19"/>
      <c r="AJ6" s="19"/>
      <c r="AK6" s="19"/>
      <c r="AL6" s="19"/>
      <c r="AM6" s="19"/>
      <c r="AN6" s="19"/>
      <c r="AO6" s="19"/>
      <c r="AP6" s="15">
        <f t="shared" si="2"/>
        <v>7</v>
      </c>
      <c r="AQ6" s="15">
        <f t="shared" si="1"/>
        <v>11</v>
      </c>
      <c r="AR6" s="74">
        <v>515.51</v>
      </c>
      <c r="AS6" s="74">
        <f t="shared" si="0"/>
        <v>2.5446024869983455</v>
      </c>
      <c r="AT6" s="27"/>
    </row>
    <row r="7" spans="1:46">
      <c r="A7" s="66" t="s">
        <v>21</v>
      </c>
      <c r="B7" s="61">
        <v>1</v>
      </c>
      <c r="C7" s="61">
        <v>1</v>
      </c>
      <c r="D7" s="61">
        <v>1</v>
      </c>
      <c r="E7" s="61">
        <v>1</v>
      </c>
      <c r="F7" s="62">
        <v>1</v>
      </c>
      <c r="G7" s="62">
        <v>1</v>
      </c>
      <c r="H7" s="62">
        <v>1</v>
      </c>
      <c r="I7" s="63">
        <v>1</v>
      </c>
      <c r="J7" s="62">
        <v>1</v>
      </c>
      <c r="K7" s="62">
        <v>1</v>
      </c>
      <c r="L7" s="62">
        <v>1</v>
      </c>
      <c r="M7" s="64">
        <v>1</v>
      </c>
      <c r="N7" s="58"/>
      <c r="O7" s="59"/>
      <c r="P7" s="59"/>
      <c r="Q7" s="59"/>
      <c r="R7" s="19"/>
      <c r="S7" s="19"/>
      <c r="T7" s="19"/>
      <c r="U7" s="19"/>
      <c r="V7" s="19"/>
      <c r="W7" s="19"/>
      <c r="X7" s="19"/>
      <c r="Y7" s="19"/>
      <c r="Z7" s="19"/>
      <c r="AA7" s="19"/>
      <c r="AB7" s="19"/>
      <c r="AC7" s="19"/>
      <c r="AD7" s="19"/>
      <c r="AE7" s="19"/>
      <c r="AF7" s="19"/>
      <c r="AG7" s="19"/>
      <c r="AH7" s="19"/>
      <c r="AI7" s="19"/>
      <c r="AJ7" s="19"/>
      <c r="AK7" s="19"/>
      <c r="AL7" s="19"/>
      <c r="AM7" s="19"/>
      <c r="AN7" s="19"/>
      <c r="AO7" s="19"/>
      <c r="AP7" s="15">
        <f t="shared" si="2"/>
        <v>8</v>
      </c>
      <c r="AQ7" s="15">
        <f t="shared" si="1"/>
        <v>12</v>
      </c>
      <c r="AR7" s="74">
        <v>155.78</v>
      </c>
      <c r="AS7" s="74">
        <f t="shared" si="0"/>
        <v>0.76894371675545048</v>
      </c>
      <c r="AT7" s="27" t="s">
        <v>55</v>
      </c>
    </row>
    <row r="8" spans="1:46">
      <c r="A8" s="66" t="s">
        <v>22</v>
      </c>
      <c r="B8" s="61">
        <v>1</v>
      </c>
      <c r="C8" s="61">
        <v>1</v>
      </c>
      <c r="D8" s="61">
        <v>1</v>
      </c>
      <c r="E8" s="61">
        <v>1</v>
      </c>
      <c r="F8" s="62">
        <v>1</v>
      </c>
      <c r="G8" s="62">
        <v>1</v>
      </c>
      <c r="H8" s="62">
        <v>1</v>
      </c>
      <c r="I8" s="63">
        <v>1</v>
      </c>
      <c r="J8" s="62">
        <v>1</v>
      </c>
      <c r="K8" s="62">
        <v>1</v>
      </c>
      <c r="L8" s="62">
        <v>1</v>
      </c>
      <c r="M8" s="64">
        <v>1</v>
      </c>
      <c r="N8" s="58"/>
      <c r="O8" s="59"/>
      <c r="P8" s="59"/>
      <c r="Q8" s="59"/>
      <c r="R8" s="19"/>
      <c r="S8" s="19"/>
      <c r="T8" s="19"/>
      <c r="U8" s="19"/>
      <c r="V8" s="19"/>
      <c r="W8" s="19"/>
      <c r="X8" s="19"/>
      <c r="Y8" s="19"/>
      <c r="Z8" s="19"/>
      <c r="AA8" s="19"/>
      <c r="AB8" s="19"/>
      <c r="AC8" s="19"/>
      <c r="AD8" s="19"/>
      <c r="AE8" s="19"/>
      <c r="AF8" s="19"/>
      <c r="AG8" s="19"/>
      <c r="AH8" s="19"/>
      <c r="AI8" s="19"/>
      <c r="AJ8" s="19"/>
      <c r="AK8" s="19"/>
      <c r="AL8" s="19"/>
      <c r="AM8" s="19"/>
      <c r="AN8" s="19"/>
      <c r="AO8" s="19"/>
      <c r="AP8" s="15">
        <f t="shared" si="2"/>
        <v>8</v>
      </c>
      <c r="AQ8" s="15">
        <f t="shared" si="1"/>
        <v>12</v>
      </c>
      <c r="AR8" s="74">
        <v>518.47</v>
      </c>
      <c r="AS8" s="74">
        <f t="shared" si="0"/>
        <v>2.5592133061124565</v>
      </c>
      <c r="AT8" s="27" t="s">
        <v>55</v>
      </c>
    </row>
    <row r="9" spans="1:46">
      <c r="A9" s="67" t="s">
        <v>23</v>
      </c>
      <c r="B9" s="61">
        <v>1</v>
      </c>
      <c r="C9" s="61">
        <v>1</v>
      </c>
      <c r="D9" s="61">
        <v>1</v>
      </c>
      <c r="E9" s="61">
        <v>0</v>
      </c>
      <c r="F9" s="62">
        <v>1</v>
      </c>
      <c r="G9" s="62">
        <v>1</v>
      </c>
      <c r="H9" s="62">
        <v>0</v>
      </c>
      <c r="I9" s="62">
        <v>1</v>
      </c>
      <c r="J9" s="62">
        <v>0</v>
      </c>
      <c r="K9" s="63">
        <v>1</v>
      </c>
      <c r="L9" s="62">
        <v>1</v>
      </c>
      <c r="M9" s="63">
        <v>1</v>
      </c>
      <c r="N9" s="58"/>
      <c r="O9" s="59"/>
      <c r="P9" s="59"/>
      <c r="Q9" s="59"/>
      <c r="R9" s="19"/>
      <c r="S9" s="19"/>
      <c r="T9" s="19"/>
      <c r="U9" s="19"/>
      <c r="V9" s="19"/>
      <c r="W9" s="19"/>
      <c r="X9" s="19"/>
      <c r="Y9" s="19"/>
      <c r="Z9" s="19"/>
      <c r="AA9" s="19"/>
      <c r="AB9" s="19"/>
      <c r="AC9" s="19"/>
      <c r="AD9" s="19"/>
      <c r="AE9" s="19"/>
      <c r="AF9" s="19"/>
      <c r="AG9" s="19"/>
      <c r="AH9" s="19"/>
      <c r="AI9" s="19"/>
      <c r="AJ9" s="19"/>
      <c r="AK9" s="19"/>
      <c r="AL9" s="19"/>
      <c r="AM9" s="19"/>
      <c r="AN9" s="19"/>
      <c r="AO9" s="19"/>
      <c r="AP9" s="15">
        <f t="shared" si="2"/>
        <v>6</v>
      </c>
      <c r="AQ9" s="15">
        <f t="shared" si="1"/>
        <v>9</v>
      </c>
      <c r="AR9" s="74">
        <v>431.56</v>
      </c>
      <c r="AS9" s="74">
        <f t="shared" si="0"/>
        <v>2.1302179381370023</v>
      </c>
      <c r="AT9" s="6" t="s">
        <v>55</v>
      </c>
    </row>
    <row r="10" spans="1:46">
      <c r="A10" s="68" t="s">
        <v>24</v>
      </c>
      <c r="B10" s="61">
        <v>1</v>
      </c>
      <c r="C10" s="61">
        <v>1</v>
      </c>
      <c r="D10" s="61">
        <v>1</v>
      </c>
      <c r="E10" s="61">
        <v>0</v>
      </c>
      <c r="F10" s="62">
        <v>1</v>
      </c>
      <c r="G10" s="62">
        <v>1</v>
      </c>
      <c r="H10" s="62">
        <v>1</v>
      </c>
      <c r="I10" s="62">
        <v>1</v>
      </c>
      <c r="J10" s="62">
        <v>1</v>
      </c>
      <c r="K10" s="62">
        <v>1</v>
      </c>
      <c r="L10" s="62">
        <v>1</v>
      </c>
      <c r="M10" s="63">
        <v>1</v>
      </c>
      <c r="N10" s="58"/>
      <c r="O10" s="59"/>
      <c r="P10" s="59"/>
      <c r="Q10" s="5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5">
        <f t="shared" si="2"/>
        <v>8</v>
      </c>
      <c r="AQ10" s="15">
        <f t="shared" si="1"/>
        <v>11</v>
      </c>
      <c r="AR10" s="74">
        <v>7189.31</v>
      </c>
      <c r="AS10" s="74">
        <f t="shared" si="0"/>
        <v>35.48706350177897</v>
      </c>
      <c r="AT10" s="6" t="s">
        <v>55</v>
      </c>
    </row>
    <row r="11" spans="1:46">
      <c r="A11" s="68" t="s">
        <v>25</v>
      </c>
      <c r="B11" s="61">
        <v>1</v>
      </c>
      <c r="C11" s="61">
        <v>1</v>
      </c>
      <c r="D11" s="61">
        <v>1</v>
      </c>
      <c r="E11" s="61">
        <v>0</v>
      </c>
      <c r="F11" s="62">
        <v>1</v>
      </c>
      <c r="G11" s="62">
        <v>1</v>
      </c>
      <c r="H11" s="62">
        <v>1</v>
      </c>
      <c r="I11" s="62">
        <v>0</v>
      </c>
      <c r="J11" s="62">
        <v>1</v>
      </c>
      <c r="K11" s="62">
        <v>1</v>
      </c>
      <c r="L11" s="62">
        <v>1</v>
      </c>
      <c r="M11" s="64">
        <v>0</v>
      </c>
      <c r="N11" s="58"/>
      <c r="O11" s="59"/>
      <c r="P11" s="59"/>
      <c r="Q11" s="5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5">
        <f t="shared" si="2"/>
        <v>6</v>
      </c>
      <c r="AQ11" s="15">
        <f t="shared" si="1"/>
        <v>9</v>
      </c>
      <c r="AR11" s="74">
        <v>4474.6000000000004</v>
      </c>
      <c r="AS11" s="74">
        <f t="shared" si="0"/>
        <v>22.087017299999609</v>
      </c>
      <c r="AT11" s="27"/>
    </row>
    <row r="12" spans="1:46">
      <c r="A12" s="69" t="s">
        <v>26</v>
      </c>
      <c r="B12" s="61">
        <v>1</v>
      </c>
      <c r="C12" s="61">
        <v>1</v>
      </c>
      <c r="D12" s="61">
        <v>1</v>
      </c>
      <c r="E12" s="61">
        <v>1</v>
      </c>
      <c r="F12" s="62">
        <v>1</v>
      </c>
      <c r="G12" s="62">
        <v>1</v>
      </c>
      <c r="H12" s="62">
        <v>1</v>
      </c>
      <c r="I12" s="62">
        <v>0</v>
      </c>
      <c r="J12" s="62">
        <v>1</v>
      </c>
      <c r="K12" s="62">
        <v>1</v>
      </c>
      <c r="L12" s="62">
        <v>1</v>
      </c>
      <c r="M12" s="64">
        <v>0</v>
      </c>
      <c r="N12" s="58"/>
      <c r="O12" s="59"/>
      <c r="P12" s="59"/>
      <c r="Q12" s="5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5">
        <f t="shared" si="2"/>
        <v>6</v>
      </c>
      <c r="AQ12" s="15">
        <f t="shared" si="1"/>
        <v>10</v>
      </c>
      <c r="AR12" s="74">
        <v>191.43</v>
      </c>
      <c r="AS12" s="74">
        <f t="shared" si="0"/>
        <v>0.94491523750478801</v>
      </c>
      <c r="AT12" s="27"/>
    </row>
    <row r="13" spans="1:46">
      <c r="A13" s="70" t="s">
        <v>27</v>
      </c>
      <c r="B13" s="61">
        <v>1</v>
      </c>
      <c r="C13" s="61">
        <v>1</v>
      </c>
      <c r="D13" s="61">
        <v>1</v>
      </c>
      <c r="E13" s="61">
        <v>0</v>
      </c>
      <c r="F13" s="62">
        <v>1</v>
      </c>
      <c r="G13" s="62">
        <v>1</v>
      </c>
      <c r="H13" s="62">
        <v>1</v>
      </c>
      <c r="I13" s="62">
        <v>1</v>
      </c>
      <c r="J13" s="62">
        <v>1</v>
      </c>
      <c r="K13" s="62">
        <v>1</v>
      </c>
      <c r="L13" s="62">
        <v>1</v>
      </c>
      <c r="M13" s="63">
        <v>1</v>
      </c>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5">
        <f t="shared" si="2"/>
        <v>8</v>
      </c>
      <c r="AQ13" s="15">
        <f t="shared" si="1"/>
        <v>11</v>
      </c>
      <c r="AR13" s="74">
        <v>2125.5</v>
      </c>
      <c r="AS13" s="74">
        <f t="shared" si="0"/>
        <v>10.491654063189818</v>
      </c>
      <c r="AT13" s="6" t="s">
        <v>55</v>
      </c>
    </row>
    <row r="14" spans="1:46">
      <c r="A14" s="71" t="s">
        <v>28</v>
      </c>
      <c r="B14" s="61">
        <v>1</v>
      </c>
      <c r="C14" s="61">
        <v>1</v>
      </c>
      <c r="D14" s="61">
        <v>1</v>
      </c>
      <c r="E14" s="61">
        <v>0</v>
      </c>
      <c r="F14" s="62">
        <v>1</v>
      </c>
      <c r="G14" s="62">
        <v>1</v>
      </c>
      <c r="H14" s="62">
        <v>1</v>
      </c>
      <c r="I14" s="62">
        <v>0</v>
      </c>
      <c r="J14" s="62">
        <v>1</v>
      </c>
      <c r="K14" s="62">
        <v>0</v>
      </c>
      <c r="L14" s="62">
        <v>1</v>
      </c>
      <c r="M14" s="64">
        <v>0</v>
      </c>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5">
        <f t="shared" si="2"/>
        <v>5</v>
      </c>
      <c r="AQ14" s="15">
        <f t="shared" si="1"/>
        <v>8</v>
      </c>
      <c r="AR14" s="74">
        <v>48.66</v>
      </c>
      <c r="AS14" s="74">
        <f t="shared" si="0"/>
        <v>0.24019001962588404</v>
      </c>
      <c r="AT14" s="27"/>
    </row>
    <row r="15" spans="1:46">
      <c r="A15" s="72" t="s">
        <v>29</v>
      </c>
      <c r="B15" s="61">
        <v>1</v>
      </c>
      <c r="C15" s="61">
        <v>1</v>
      </c>
      <c r="D15" s="61">
        <v>1</v>
      </c>
      <c r="E15" s="61">
        <v>0</v>
      </c>
      <c r="F15" s="62">
        <v>1</v>
      </c>
      <c r="G15" s="62">
        <v>1</v>
      </c>
      <c r="H15" s="62">
        <v>1</v>
      </c>
      <c r="I15" s="62">
        <v>1</v>
      </c>
      <c r="J15" s="62">
        <v>1</v>
      </c>
      <c r="K15" s="62">
        <v>1</v>
      </c>
      <c r="L15" s="62">
        <v>1</v>
      </c>
      <c r="M15" s="63">
        <v>1</v>
      </c>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5">
        <f t="shared" si="2"/>
        <v>8</v>
      </c>
      <c r="AQ15" s="15">
        <f t="shared" si="1"/>
        <v>11</v>
      </c>
      <c r="AR15" s="74">
        <v>264.89</v>
      </c>
      <c r="AS15" s="74">
        <f t="shared" si="0"/>
        <v>1.3075202280867331</v>
      </c>
      <c r="AT15" s="27" t="s">
        <v>55</v>
      </c>
    </row>
    <row r="16" spans="1:46">
      <c r="A16" s="72" t="s">
        <v>30</v>
      </c>
      <c r="B16" s="61">
        <v>0</v>
      </c>
      <c r="C16" s="61">
        <v>1</v>
      </c>
      <c r="D16" s="61">
        <v>1</v>
      </c>
      <c r="E16" s="61">
        <v>0</v>
      </c>
      <c r="F16" s="62">
        <v>1</v>
      </c>
      <c r="G16" s="62">
        <v>1</v>
      </c>
      <c r="H16" s="62">
        <v>1</v>
      </c>
      <c r="I16" s="62">
        <v>1</v>
      </c>
      <c r="J16" s="62">
        <v>1</v>
      </c>
      <c r="K16" s="63">
        <v>1</v>
      </c>
      <c r="L16" s="62">
        <v>1</v>
      </c>
      <c r="M16" s="63">
        <v>1</v>
      </c>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5">
        <f t="shared" si="2"/>
        <v>8</v>
      </c>
      <c r="AQ16" s="15">
        <f t="shared" si="1"/>
        <v>10</v>
      </c>
      <c r="AR16" s="74">
        <v>725.78</v>
      </c>
      <c r="AS16" s="74">
        <f t="shared" si="0"/>
        <v>3.5825136137294313</v>
      </c>
      <c r="AT16" s="6" t="s">
        <v>55</v>
      </c>
    </row>
    <row r="17" spans="1:46">
      <c r="A17" s="72" t="s">
        <v>31</v>
      </c>
      <c r="B17" s="61">
        <v>0</v>
      </c>
      <c r="C17" s="61">
        <v>1</v>
      </c>
      <c r="D17" s="61">
        <v>1</v>
      </c>
      <c r="E17" s="61">
        <v>0</v>
      </c>
      <c r="F17" s="62">
        <v>1</v>
      </c>
      <c r="G17" s="62">
        <v>1</v>
      </c>
      <c r="H17" s="62">
        <v>1</v>
      </c>
      <c r="I17" s="62">
        <v>0</v>
      </c>
      <c r="J17" s="62">
        <v>1</v>
      </c>
      <c r="K17" s="62">
        <v>1</v>
      </c>
      <c r="L17" s="62">
        <v>1</v>
      </c>
      <c r="M17" s="64">
        <v>0</v>
      </c>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5">
        <f t="shared" si="2"/>
        <v>6</v>
      </c>
      <c r="AQ17" s="15">
        <f t="shared" si="1"/>
        <v>8</v>
      </c>
      <c r="AR17" s="74">
        <v>1033</v>
      </c>
      <c r="AS17" s="74">
        <f t="shared" si="0"/>
        <v>5.0989784273230221</v>
      </c>
      <c r="AT17" s="27"/>
    </row>
    <row r="18" spans="1:46">
      <c r="A18" s="72" t="s">
        <v>32</v>
      </c>
      <c r="B18" s="61">
        <v>0</v>
      </c>
      <c r="C18" s="61">
        <v>1</v>
      </c>
      <c r="D18" s="61">
        <v>1</v>
      </c>
      <c r="E18" s="61">
        <v>0</v>
      </c>
      <c r="F18" s="62">
        <v>1</v>
      </c>
      <c r="G18" s="62">
        <v>1</v>
      </c>
      <c r="H18" s="62">
        <v>1</v>
      </c>
      <c r="I18" s="62">
        <v>1</v>
      </c>
      <c r="J18" s="62">
        <v>1</v>
      </c>
      <c r="K18" s="63">
        <v>1</v>
      </c>
      <c r="L18" s="62">
        <v>1</v>
      </c>
      <c r="M18" s="63">
        <v>1</v>
      </c>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5">
        <f t="shared" si="2"/>
        <v>8</v>
      </c>
      <c r="AQ18" s="15">
        <f t="shared" si="1"/>
        <v>10</v>
      </c>
      <c r="AR18" s="74">
        <v>208.41</v>
      </c>
      <c r="AS18" s="74">
        <f t="shared" si="0"/>
        <v>1.0287300039093814</v>
      </c>
      <c r="AT18" s="27" t="s">
        <v>55</v>
      </c>
    </row>
    <row r="19" spans="1:46">
      <c r="A19" s="73" t="s">
        <v>33</v>
      </c>
      <c r="B19" s="61">
        <v>0</v>
      </c>
      <c r="C19" s="61">
        <v>1</v>
      </c>
      <c r="D19" s="61">
        <v>1</v>
      </c>
      <c r="E19" s="61">
        <v>0</v>
      </c>
      <c r="F19" s="62">
        <v>0</v>
      </c>
      <c r="G19" s="62">
        <v>1</v>
      </c>
      <c r="H19" s="62">
        <v>0</v>
      </c>
      <c r="I19" s="62">
        <v>0</v>
      </c>
      <c r="J19" s="62">
        <v>1</v>
      </c>
      <c r="K19" s="62">
        <v>0</v>
      </c>
      <c r="L19" s="62">
        <v>0</v>
      </c>
      <c r="M19" s="64">
        <v>0</v>
      </c>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5">
        <f t="shared" si="2"/>
        <v>2</v>
      </c>
      <c r="AQ19" s="15">
        <f t="shared" si="1"/>
        <v>4</v>
      </c>
      <c r="AR19" s="74">
        <v>361.13</v>
      </c>
      <c r="AS19" s="74">
        <f t="shared" si="0"/>
        <v>1.7825692927968662</v>
      </c>
      <c r="AT19" s="27"/>
    </row>
    <row r="20" spans="1:46">
      <c r="A20" s="73" t="s">
        <v>34</v>
      </c>
      <c r="B20" s="61">
        <v>0</v>
      </c>
      <c r="C20" s="61">
        <v>1</v>
      </c>
      <c r="D20" s="61">
        <v>1</v>
      </c>
      <c r="E20" s="61">
        <v>0</v>
      </c>
      <c r="F20" s="62">
        <v>1</v>
      </c>
      <c r="G20" s="62">
        <v>1</v>
      </c>
      <c r="H20" s="62">
        <v>1</v>
      </c>
      <c r="I20" s="62">
        <v>1</v>
      </c>
      <c r="J20" s="62">
        <v>1</v>
      </c>
      <c r="K20" s="63">
        <v>1</v>
      </c>
      <c r="L20" s="62">
        <v>1</v>
      </c>
      <c r="M20" s="63">
        <v>1</v>
      </c>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5">
        <f t="shared" si="2"/>
        <v>8</v>
      </c>
      <c r="AQ20" s="15">
        <f t="shared" si="1"/>
        <v>10</v>
      </c>
      <c r="AR20" s="74">
        <v>55.49</v>
      </c>
      <c r="AS20" s="74">
        <f t="shared" si="0"/>
        <v>0.27390349751418636</v>
      </c>
      <c r="AT20" s="27" t="s">
        <v>55</v>
      </c>
    </row>
    <row r="21" spans="1:46">
      <c r="A21" s="73" t="s">
        <v>35</v>
      </c>
      <c r="B21" s="61">
        <v>0</v>
      </c>
      <c r="C21" s="61">
        <v>1</v>
      </c>
      <c r="D21" s="61">
        <v>1</v>
      </c>
      <c r="E21" s="61">
        <v>0</v>
      </c>
      <c r="F21" s="62">
        <v>0</v>
      </c>
      <c r="G21" s="62">
        <v>1</v>
      </c>
      <c r="H21" s="62">
        <v>0</v>
      </c>
      <c r="I21" s="62">
        <v>0</v>
      </c>
      <c r="J21" s="62">
        <v>0</v>
      </c>
      <c r="K21" s="62">
        <v>1</v>
      </c>
      <c r="L21" s="62">
        <v>0</v>
      </c>
      <c r="M21" s="64">
        <v>0</v>
      </c>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5">
        <f t="shared" si="2"/>
        <v>2</v>
      </c>
      <c r="AQ21" s="15">
        <f t="shared" si="1"/>
        <v>4</v>
      </c>
      <c r="AR21" s="74">
        <v>18.260000000000002</v>
      </c>
      <c r="AS21" s="74">
        <f t="shared" si="0"/>
        <v>9.0132958453938428E-2</v>
      </c>
      <c r="AT21" s="27"/>
    </row>
    <row r="22" spans="1:46" ht="15" hidden="1" customHeight="1">
      <c r="A22" s="16"/>
      <c r="B22" s="17"/>
      <c r="C22" s="17"/>
      <c r="D22" s="17"/>
      <c r="E22" s="17"/>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5">
        <f t="shared" si="2"/>
        <v>0</v>
      </c>
      <c r="AQ22" s="15">
        <f t="shared" si="1"/>
        <v>0</v>
      </c>
      <c r="AR22" s="40"/>
      <c r="AS22" s="40">
        <f t="shared" si="0"/>
        <v>0</v>
      </c>
      <c r="AT22" s="27"/>
    </row>
    <row r="23" spans="1:46" hidden="1">
      <c r="A23" s="16"/>
      <c r="B23" s="17"/>
      <c r="C23" s="17"/>
      <c r="D23" s="17"/>
      <c r="E23" s="17"/>
      <c r="F23" s="19"/>
      <c r="G23" s="19"/>
      <c r="H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5">
        <f t="shared" si="2"/>
        <v>0</v>
      </c>
      <c r="AQ23" s="15">
        <f t="shared" si="1"/>
        <v>0</v>
      </c>
      <c r="AR23" s="40"/>
      <c r="AS23" s="40">
        <f t="shared" si="0"/>
        <v>0</v>
      </c>
      <c r="AT23" s="27"/>
    </row>
    <row r="24" spans="1:46" hidden="1">
      <c r="A24" s="16"/>
      <c r="B24" s="17"/>
      <c r="C24" s="17"/>
      <c r="D24" s="17"/>
      <c r="E24" s="17"/>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5">
        <f t="shared" si="2"/>
        <v>0</v>
      </c>
      <c r="AQ24" s="15">
        <f t="shared" si="1"/>
        <v>0</v>
      </c>
      <c r="AR24" s="40"/>
      <c r="AS24" s="40">
        <f t="shared" si="0"/>
        <v>0</v>
      </c>
      <c r="AT24" s="27"/>
    </row>
    <row r="25" spans="1:46" hidden="1">
      <c r="A25" s="16"/>
      <c r="B25" s="17"/>
      <c r="C25" s="17"/>
      <c r="D25" s="17"/>
      <c r="E25" s="17"/>
      <c r="F25" s="19"/>
      <c r="G25" s="19"/>
      <c r="H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5">
        <f t="shared" si="2"/>
        <v>0</v>
      </c>
      <c r="AQ25" s="15">
        <f t="shared" si="1"/>
        <v>0</v>
      </c>
      <c r="AR25" s="40"/>
      <c r="AS25" s="40">
        <f t="shared" si="0"/>
        <v>0</v>
      </c>
      <c r="AT25" s="27"/>
    </row>
    <row r="26" spans="1:46" hidden="1">
      <c r="A26" s="16"/>
      <c r="B26" s="17"/>
      <c r="C26" s="17"/>
      <c r="D26" s="17"/>
      <c r="E26" s="17"/>
      <c r="F26" s="19"/>
      <c r="G26" s="19"/>
      <c r="H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5">
        <f t="shared" si="2"/>
        <v>0</v>
      </c>
      <c r="AQ26" s="15">
        <f t="shared" si="1"/>
        <v>0</v>
      </c>
      <c r="AR26" s="40"/>
      <c r="AS26" s="40">
        <f t="shared" si="0"/>
        <v>0</v>
      </c>
      <c r="AT26" s="27"/>
    </row>
    <row r="27" spans="1:46" hidden="1">
      <c r="A27" s="16"/>
      <c r="B27" s="17"/>
      <c r="C27" s="17"/>
      <c r="D27" s="17"/>
      <c r="E27" s="17"/>
      <c r="F27" s="19"/>
      <c r="G27" s="19"/>
      <c r="H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5">
        <f t="shared" si="2"/>
        <v>0</v>
      </c>
      <c r="AQ27" s="15">
        <f t="shared" si="1"/>
        <v>0</v>
      </c>
      <c r="AR27" s="40"/>
      <c r="AS27" s="40">
        <f t="shared" si="0"/>
        <v>0</v>
      </c>
      <c r="AT27" s="27"/>
    </row>
    <row r="28" spans="1:46" hidden="1">
      <c r="A28" s="16"/>
      <c r="B28" s="17"/>
      <c r="C28" s="17"/>
      <c r="D28" s="17"/>
      <c r="E28" s="17"/>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5">
        <f t="shared" si="2"/>
        <v>0</v>
      </c>
      <c r="AQ28" s="15">
        <f t="shared" si="1"/>
        <v>0</v>
      </c>
      <c r="AR28" s="40"/>
      <c r="AS28" s="40">
        <f t="shared" si="0"/>
        <v>0</v>
      </c>
      <c r="AT28" s="27"/>
    </row>
    <row r="29" spans="1:46" hidden="1">
      <c r="A29" s="16"/>
      <c r="B29" s="17"/>
      <c r="C29" s="17"/>
      <c r="D29" s="17"/>
      <c r="E29" s="17"/>
      <c r="F29" s="19"/>
      <c r="G29" s="19"/>
      <c r="H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5">
        <f t="shared" si="2"/>
        <v>0</v>
      </c>
      <c r="AQ29" s="15">
        <f t="shared" si="1"/>
        <v>0</v>
      </c>
      <c r="AR29" s="40"/>
      <c r="AS29" s="40">
        <f t="shared" si="0"/>
        <v>0</v>
      </c>
      <c r="AT29" s="27"/>
    </row>
    <row r="30" spans="1:46" hidden="1">
      <c r="A30" s="16"/>
      <c r="B30" s="17"/>
      <c r="C30" s="17"/>
      <c r="D30" s="17"/>
      <c r="E30" s="17"/>
      <c r="F30" s="19"/>
      <c r="G30" s="19"/>
      <c r="H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5">
        <f t="shared" si="2"/>
        <v>0</v>
      </c>
      <c r="AQ30" s="15">
        <f t="shared" si="1"/>
        <v>0</v>
      </c>
      <c r="AR30" s="40"/>
      <c r="AS30" s="40">
        <f t="shared" si="0"/>
        <v>0</v>
      </c>
      <c r="AT30" s="27"/>
    </row>
    <row r="31" spans="1:46" hidden="1">
      <c r="A31" s="16"/>
      <c r="B31" s="17"/>
      <c r="C31" s="17"/>
      <c r="D31" s="17"/>
      <c r="E31" s="17"/>
      <c r="F31" s="19"/>
      <c r="G31" s="19"/>
      <c r="H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5">
        <f t="shared" si="2"/>
        <v>0</v>
      </c>
      <c r="AQ31" s="15">
        <f t="shared" si="1"/>
        <v>0</v>
      </c>
      <c r="AR31" s="40"/>
      <c r="AS31" s="40">
        <f t="shared" si="0"/>
        <v>0</v>
      </c>
      <c r="AT31" s="27"/>
    </row>
    <row r="32" spans="1:46" hidden="1">
      <c r="A32" s="16"/>
      <c r="B32" s="17"/>
      <c r="C32" s="17"/>
      <c r="D32" s="17"/>
      <c r="E32" s="17"/>
      <c r="F32" s="19"/>
      <c r="G32" s="19"/>
      <c r="H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5">
        <f t="shared" si="2"/>
        <v>0</v>
      </c>
      <c r="AQ32" s="15">
        <f t="shared" si="1"/>
        <v>0</v>
      </c>
      <c r="AR32" s="40"/>
      <c r="AS32" s="40">
        <f t="shared" si="0"/>
        <v>0</v>
      </c>
      <c r="AT32" s="27"/>
    </row>
    <row r="33" spans="1:46" hidden="1">
      <c r="A33" s="16"/>
      <c r="B33" s="17"/>
      <c r="C33" s="17"/>
      <c r="D33" s="17"/>
      <c r="E33" s="17"/>
      <c r="F33" s="19"/>
      <c r="G33" s="19"/>
      <c r="H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5">
        <f t="shared" si="2"/>
        <v>0</v>
      </c>
      <c r="AQ33" s="15">
        <f t="shared" si="1"/>
        <v>0</v>
      </c>
      <c r="AR33" s="40"/>
      <c r="AS33" s="40">
        <f t="shared" si="0"/>
        <v>0</v>
      </c>
      <c r="AT33" s="27"/>
    </row>
    <row r="34" spans="1:46" hidden="1">
      <c r="A34" s="16"/>
      <c r="B34" s="17"/>
      <c r="C34" s="17"/>
      <c r="D34" s="17"/>
      <c r="E34" s="17"/>
      <c r="F34" s="19"/>
      <c r="G34" s="19"/>
      <c r="H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5">
        <f t="shared" si="2"/>
        <v>0</v>
      </c>
      <c r="AQ34" s="15">
        <f t="shared" si="1"/>
        <v>0</v>
      </c>
      <c r="AR34" s="40"/>
      <c r="AS34" s="40">
        <f t="shared" ref="AS34:AS65" si="3">IFERROR(AR34/$AR$102,0)*100</f>
        <v>0</v>
      </c>
      <c r="AT34" s="27"/>
    </row>
    <row r="35" spans="1:46" hidden="1">
      <c r="A35" s="16"/>
      <c r="B35" s="17"/>
      <c r="C35" s="17"/>
      <c r="D35" s="17"/>
      <c r="E35" s="17"/>
      <c r="F35" s="19"/>
      <c r="G35" s="19"/>
      <c r="H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5">
        <f t="shared" si="2"/>
        <v>0</v>
      </c>
      <c r="AQ35" s="15">
        <f t="shared" si="1"/>
        <v>0</v>
      </c>
      <c r="AR35" s="40"/>
      <c r="AS35" s="40">
        <f t="shared" si="3"/>
        <v>0</v>
      </c>
      <c r="AT35" s="27"/>
    </row>
    <row r="36" spans="1:46" hidden="1">
      <c r="A36" s="16"/>
      <c r="B36" s="17"/>
      <c r="C36" s="17"/>
      <c r="D36" s="17"/>
      <c r="E36" s="17"/>
      <c r="F36" s="19"/>
      <c r="G36" s="19"/>
      <c r="H36" s="19"/>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5">
        <f t="shared" si="2"/>
        <v>0</v>
      </c>
      <c r="AQ36" s="15">
        <f t="shared" si="1"/>
        <v>0</v>
      </c>
      <c r="AR36" s="40"/>
      <c r="AS36" s="40">
        <f t="shared" si="3"/>
        <v>0</v>
      </c>
      <c r="AT36" s="27"/>
    </row>
    <row r="37" spans="1:46" hidden="1">
      <c r="A37" s="16"/>
      <c r="B37" s="17"/>
      <c r="C37" s="17"/>
      <c r="D37" s="17"/>
      <c r="E37" s="17"/>
      <c r="F37" s="19"/>
      <c r="G37" s="19"/>
      <c r="H37" s="19"/>
      <c r="I37" s="19"/>
      <c r="J37" s="19"/>
      <c r="K37" s="19"/>
      <c r="L37" s="19"/>
      <c r="M37" s="19"/>
      <c r="N37" s="19"/>
      <c r="O37" s="19"/>
      <c r="P37" s="19"/>
      <c r="Q37" s="19"/>
      <c r="R37" s="19"/>
      <c r="S37" s="19"/>
      <c r="T37" s="19"/>
      <c r="U37" s="19"/>
      <c r="V37" s="19"/>
      <c r="W37" s="19"/>
      <c r="X37" s="19"/>
      <c r="Y37" s="19"/>
      <c r="Z37" s="19"/>
      <c r="AA37" s="19"/>
      <c r="AB37" s="19"/>
      <c r="AC37" s="19"/>
      <c r="AD37" s="19"/>
      <c r="AE37" s="19"/>
      <c r="AF37" s="19"/>
      <c r="AG37" s="19"/>
      <c r="AH37" s="19"/>
      <c r="AI37" s="19"/>
      <c r="AJ37" s="19"/>
      <c r="AK37" s="19"/>
      <c r="AL37" s="19"/>
      <c r="AM37" s="19"/>
      <c r="AN37" s="19"/>
      <c r="AO37" s="19"/>
      <c r="AP37" s="15">
        <f t="shared" si="2"/>
        <v>0</v>
      </c>
      <c r="AQ37" s="15">
        <f t="shared" si="1"/>
        <v>0</v>
      </c>
      <c r="AR37" s="40"/>
      <c r="AS37" s="40">
        <f t="shared" si="3"/>
        <v>0</v>
      </c>
      <c r="AT37" s="27"/>
    </row>
    <row r="38" spans="1:46" hidden="1">
      <c r="A38" s="16"/>
      <c r="B38" s="17"/>
      <c r="C38" s="17"/>
      <c r="D38" s="17"/>
      <c r="E38" s="17"/>
      <c r="F38" s="19"/>
      <c r="G38" s="19"/>
      <c r="H38" s="19"/>
      <c r="I38" s="19"/>
      <c r="J38" s="19"/>
      <c r="K38" s="19"/>
      <c r="L38" s="19"/>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c r="AP38" s="15">
        <f t="shared" si="2"/>
        <v>0</v>
      </c>
      <c r="AQ38" s="15">
        <f t="shared" si="1"/>
        <v>0</v>
      </c>
      <c r="AR38" s="40"/>
      <c r="AS38" s="40">
        <f t="shared" si="3"/>
        <v>0</v>
      </c>
      <c r="AT38" s="27"/>
    </row>
    <row r="39" spans="1:46" hidden="1">
      <c r="A39" s="16"/>
      <c r="B39" s="17"/>
      <c r="C39" s="17"/>
      <c r="D39" s="17"/>
      <c r="E39" s="17"/>
      <c r="F39" s="19"/>
      <c r="G39" s="19"/>
      <c r="H39" s="19"/>
      <c r="I39" s="19"/>
      <c r="J39" s="19"/>
      <c r="K39" s="19"/>
      <c r="L39" s="19"/>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c r="AP39" s="15">
        <f t="shared" si="2"/>
        <v>0</v>
      </c>
      <c r="AQ39" s="15">
        <f t="shared" si="1"/>
        <v>0</v>
      </c>
      <c r="AR39" s="40"/>
      <c r="AS39" s="40">
        <f t="shared" si="3"/>
        <v>0</v>
      </c>
      <c r="AT39" s="27"/>
    </row>
    <row r="40" spans="1:46" hidden="1">
      <c r="A40" s="16"/>
      <c r="B40" s="17"/>
      <c r="C40" s="17"/>
      <c r="D40" s="17"/>
      <c r="E40" s="17"/>
      <c r="F40" s="19"/>
      <c r="G40" s="19"/>
      <c r="H40" s="19"/>
      <c r="I40" s="19"/>
      <c r="J40" s="19"/>
      <c r="K40" s="19"/>
      <c r="L40" s="19"/>
      <c r="M40" s="19"/>
      <c r="N40" s="19"/>
      <c r="O40" s="19"/>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c r="AP40" s="15">
        <f t="shared" si="2"/>
        <v>0</v>
      </c>
      <c r="AQ40" s="15">
        <f t="shared" si="1"/>
        <v>0</v>
      </c>
      <c r="AR40" s="40"/>
      <c r="AS40" s="40">
        <f t="shared" si="3"/>
        <v>0</v>
      </c>
      <c r="AT40" s="27"/>
    </row>
    <row r="41" spans="1:46" hidden="1">
      <c r="A41" s="16"/>
      <c r="B41" s="17"/>
      <c r="C41" s="17"/>
      <c r="D41" s="17"/>
      <c r="E41" s="17"/>
      <c r="F41" s="19"/>
      <c r="G41" s="19"/>
      <c r="H41" s="19"/>
      <c r="I41" s="19"/>
      <c r="J41" s="19"/>
      <c r="K41" s="19"/>
      <c r="L41" s="19"/>
      <c r="M41" s="19"/>
      <c r="N41" s="19"/>
      <c r="O41" s="19"/>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9"/>
      <c r="AP41" s="15">
        <f t="shared" si="2"/>
        <v>0</v>
      </c>
      <c r="AQ41" s="15">
        <f t="shared" si="1"/>
        <v>0</v>
      </c>
      <c r="AR41" s="40"/>
      <c r="AS41" s="40">
        <f t="shared" si="3"/>
        <v>0</v>
      </c>
      <c r="AT41" s="27"/>
    </row>
    <row r="42" spans="1:46" hidden="1">
      <c r="A42" s="16"/>
      <c r="B42" s="17"/>
      <c r="C42" s="17"/>
      <c r="D42" s="17"/>
      <c r="E42" s="17"/>
      <c r="F42" s="19"/>
      <c r="G42" s="19"/>
      <c r="H42" s="19"/>
      <c r="I42" s="19"/>
      <c r="J42" s="19"/>
      <c r="K42" s="19"/>
      <c r="L42" s="19"/>
      <c r="M42" s="19"/>
      <c r="N42" s="19"/>
      <c r="O42" s="19"/>
      <c r="P42" s="19"/>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9"/>
      <c r="AP42" s="15">
        <f t="shared" si="2"/>
        <v>0</v>
      </c>
      <c r="AQ42" s="15">
        <f t="shared" si="1"/>
        <v>0</v>
      </c>
      <c r="AR42" s="40"/>
      <c r="AS42" s="40">
        <f t="shared" si="3"/>
        <v>0</v>
      </c>
      <c r="AT42" s="27"/>
    </row>
    <row r="43" spans="1:46" hidden="1">
      <c r="A43" s="16"/>
      <c r="B43" s="17"/>
      <c r="C43" s="17"/>
      <c r="D43" s="17"/>
      <c r="E43" s="17"/>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c r="AP43" s="15">
        <f t="shared" si="2"/>
        <v>0</v>
      </c>
      <c r="AQ43" s="15">
        <f t="shared" si="1"/>
        <v>0</v>
      </c>
      <c r="AR43" s="40"/>
      <c r="AS43" s="40">
        <f t="shared" si="3"/>
        <v>0</v>
      </c>
      <c r="AT43" s="27"/>
    </row>
    <row r="44" spans="1:46" hidden="1">
      <c r="A44" s="16"/>
      <c r="B44" s="17"/>
      <c r="C44" s="17"/>
      <c r="D44" s="17"/>
      <c r="E44" s="17"/>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c r="AP44" s="15">
        <f t="shared" si="2"/>
        <v>0</v>
      </c>
      <c r="AQ44" s="15">
        <f t="shared" si="1"/>
        <v>0</v>
      </c>
      <c r="AR44" s="40"/>
      <c r="AS44" s="40">
        <f t="shared" si="3"/>
        <v>0</v>
      </c>
      <c r="AT44" s="27"/>
    </row>
    <row r="45" spans="1:46" hidden="1">
      <c r="A45" s="16"/>
      <c r="B45" s="17"/>
      <c r="C45" s="17"/>
      <c r="D45" s="17"/>
      <c r="E45" s="17"/>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c r="AP45" s="15">
        <f t="shared" si="2"/>
        <v>0</v>
      </c>
      <c r="AQ45" s="15">
        <f t="shared" si="1"/>
        <v>0</v>
      </c>
      <c r="AR45" s="40"/>
      <c r="AS45" s="40">
        <f t="shared" si="3"/>
        <v>0</v>
      </c>
      <c r="AT45" s="27"/>
    </row>
    <row r="46" spans="1:46" hidden="1">
      <c r="A46" s="16"/>
      <c r="B46" s="17"/>
      <c r="C46" s="17"/>
      <c r="D46" s="17"/>
      <c r="E46" s="17"/>
      <c r="F46" s="19"/>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c r="AP46" s="15">
        <f t="shared" si="2"/>
        <v>0</v>
      </c>
      <c r="AQ46" s="15">
        <f t="shared" si="1"/>
        <v>0</v>
      </c>
      <c r="AR46" s="40"/>
      <c r="AS46" s="40">
        <f t="shared" si="3"/>
        <v>0</v>
      </c>
      <c r="AT46" s="27"/>
    </row>
    <row r="47" spans="1:46" hidden="1">
      <c r="A47" s="16"/>
      <c r="B47" s="17"/>
      <c r="C47" s="17"/>
      <c r="D47" s="17"/>
      <c r="E47" s="17"/>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5">
        <f t="shared" si="2"/>
        <v>0</v>
      </c>
      <c r="AQ47" s="15">
        <f t="shared" si="1"/>
        <v>0</v>
      </c>
      <c r="AR47" s="40"/>
      <c r="AS47" s="40">
        <f t="shared" si="3"/>
        <v>0</v>
      </c>
      <c r="AT47" s="27"/>
    </row>
    <row r="48" spans="1:46" hidden="1">
      <c r="A48" s="16"/>
      <c r="B48" s="17"/>
      <c r="C48" s="17"/>
      <c r="D48" s="17"/>
      <c r="E48" s="17"/>
      <c r="F48" s="19"/>
      <c r="G48" s="19"/>
      <c r="H48" s="19"/>
      <c r="I48" s="19"/>
      <c r="J48" s="19"/>
      <c r="K48" s="19"/>
      <c r="L48" s="19"/>
      <c r="M48" s="19"/>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5">
        <f t="shared" si="2"/>
        <v>0</v>
      </c>
      <c r="AQ48" s="15">
        <f t="shared" si="1"/>
        <v>0</v>
      </c>
      <c r="AR48" s="40"/>
      <c r="AS48" s="40">
        <f t="shared" si="3"/>
        <v>0</v>
      </c>
      <c r="AT48" s="27"/>
    </row>
    <row r="49" spans="1:46" hidden="1">
      <c r="A49" s="16"/>
      <c r="B49" s="17"/>
      <c r="C49" s="17"/>
      <c r="D49" s="17"/>
      <c r="E49" s="17"/>
      <c r="F49" s="19"/>
      <c r="G49" s="19"/>
      <c r="H49" s="19"/>
      <c r="I49" s="19"/>
      <c r="J49" s="19"/>
      <c r="K49" s="19"/>
      <c r="L49" s="19"/>
      <c r="M49" s="19"/>
      <c r="N49" s="19"/>
      <c r="O49" s="19"/>
      <c r="P49" s="19"/>
      <c r="Q49" s="19"/>
      <c r="R49" s="19"/>
      <c r="S49" s="19"/>
      <c r="T49" s="19"/>
      <c r="U49" s="19"/>
      <c r="V49" s="19"/>
      <c r="W49" s="19"/>
      <c r="X49" s="19"/>
      <c r="Y49" s="19"/>
      <c r="Z49" s="19"/>
      <c r="AA49" s="19"/>
      <c r="AB49" s="19"/>
      <c r="AC49" s="19"/>
      <c r="AD49" s="19"/>
      <c r="AE49" s="19"/>
      <c r="AF49" s="19"/>
      <c r="AG49" s="19"/>
      <c r="AH49" s="19"/>
      <c r="AI49" s="19"/>
      <c r="AJ49" s="19"/>
      <c r="AK49" s="19"/>
      <c r="AL49" s="19"/>
      <c r="AM49" s="19"/>
      <c r="AN49" s="19"/>
      <c r="AO49" s="19"/>
      <c r="AP49" s="15">
        <f t="shared" si="2"/>
        <v>0</v>
      </c>
      <c r="AQ49" s="15">
        <f t="shared" si="1"/>
        <v>0</v>
      </c>
      <c r="AR49" s="40"/>
      <c r="AS49" s="40">
        <f t="shared" si="3"/>
        <v>0</v>
      </c>
      <c r="AT49" s="27"/>
    </row>
    <row r="50" spans="1:46" hidden="1">
      <c r="A50" s="16"/>
      <c r="B50" s="17"/>
      <c r="C50" s="17"/>
      <c r="D50" s="17"/>
      <c r="E50" s="17"/>
      <c r="F50" s="19"/>
      <c r="G50" s="19"/>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c r="AG50" s="19"/>
      <c r="AH50" s="19"/>
      <c r="AI50" s="19"/>
      <c r="AJ50" s="19"/>
      <c r="AK50" s="19"/>
      <c r="AL50" s="19"/>
      <c r="AM50" s="19"/>
      <c r="AN50" s="19"/>
      <c r="AO50" s="19"/>
      <c r="AP50" s="15">
        <f t="shared" si="2"/>
        <v>0</v>
      </c>
      <c r="AQ50" s="15">
        <f t="shared" si="1"/>
        <v>0</v>
      </c>
      <c r="AR50" s="40"/>
      <c r="AS50" s="40">
        <f t="shared" si="3"/>
        <v>0</v>
      </c>
      <c r="AT50" s="27"/>
    </row>
    <row r="51" spans="1:46" hidden="1">
      <c r="A51" s="16"/>
      <c r="B51" s="17"/>
      <c r="C51" s="17"/>
      <c r="D51" s="17"/>
      <c r="E51" s="17"/>
      <c r="F51" s="19"/>
      <c r="G51" s="19"/>
      <c r="H51" s="19"/>
      <c r="I51" s="19"/>
      <c r="J51" s="19"/>
      <c r="K51" s="19"/>
      <c r="L51" s="19"/>
      <c r="M51" s="19"/>
      <c r="N51" s="19"/>
      <c r="O51" s="19"/>
      <c r="P51" s="19"/>
      <c r="Q51" s="19"/>
      <c r="R51" s="19"/>
      <c r="S51" s="19"/>
      <c r="T51" s="19"/>
      <c r="U51" s="19"/>
      <c r="V51" s="19"/>
      <c r="W51" s="19"/>
      <c r="X51" s="19"/>
      <c r="Y51" s="19"/>
      <c r="Z51" s="19"/>
      <c r="AA51" s="19"/>
      <c r="AB51" s="19"/>
      <c r="AC51" s="19"/>
      <c r="AD51" s="19"/>
      <c r="AE51" s="19"/>
      <c r="AF51" s="19"/>
      <c r="AG51" s="19"/>
      <c r="AH51" s="19"/>
      <c r="AI51" s="19"/>
      <c r="AJ51" s="19"/>
      <c r="AK51" s="19"/>
      <c r="AL51" s="19"/>
      <c r="AM51" s="19"/>
      <c r="AN51" s="19"/>
      <c r="AO51" s="19"/>
      <c r="AP51" s="15">
        <f t="shared" si="2"/>
        <v>0</v>
      </c>
      <c r="AQ51" s="15">
        <f t="shared" si="1"/>
        <v>0</v>
      </c>
      <c r="AR51" s="40"/>
      <c r="AS51" s="40">
        <f t="shared" si="3"/>
        <v>0</v>
      </c>
      <c r="AT51" s="27"/>
    </row>
    <row r="52" spans="1:46" hidden="1">
      <c r="A52" s="16"/>
      <c r="B52" s="17"/>
      <c r="C52" s="17"/>
      <c r="D52" s="17"/>
      <c r="E52" s="17"/>
      <c r="F52" s="19"/>
      <c r="G52" s="19"/>
      <c r="H52" s="19"/>
      <c r="I52" s="19"/>
      <c r="J52" s="19"/>
      <c r="K52" s="19"/>
      <c r="L52" s="19"/>
      <c r="M52" s="19"/>
      <c r="N52" s="19"/>
      <c r="O52" s="19"/>
      <c r="P52" s="19"/>
      <c r="Q52" s="19"/>
      <c r="R52" s="19"/>
      <c r="S52" s="19"/>
      <c r="T52" s="19"/>
      <c r="U52" s="19"/>
      <c r="V52" s="19"/>
      <c r="W52" s="19"/>
      <c r="X52" s="19"/>
      <c r="Y52" s="19"/>
      <c r="Z52" s="19"/>
      <c r="AA52" s="19"/>
      <c r="AB52" s="19"/>
      <c r="AC52" s="19"/>
      <c r="AD52" s="19"/>
      <c r="AE52" s="19"/>
      <c r="AF52" s="19"/>
      <c r="AG52" s="19"/>
      <c r="AH52" s="19"/>
      <c r="AI52" s="19"/>
      <c r="AJ52" s="19"/>
      <c r="AK52" s="19"/>
      <c r="AL52" s="19"/>
      <c r="AM52" s="19"/>
      <c r="AN52" s="19"/>
      <c r="AO52" s="19"/>
      <c r="AP52" s="15">
        <f t="shared" si="2"/>
        <v>0</v>
      </c>
      <c r="AQ52" s="15">
        <f t="shared" si="1"/>
        <v>0</v>
      </c>
      <c r="AR52" s="40"/>
      <c r="AS52" s="40">
        <f t="shared" si="3"/>
        <v>0</v>
      </c>
      <c r="AT52" s="27"/>
    </row>
    <row r="53" spans="1:46" hidden="1">
      <c r="A53" s="16"/>
      <c r="B53" s="17"/>
      <c r="C53" s="17"/>
      <c r="D53" s="17"/>
      <c r="E53" s="17"/>
      <c r="F53" s="19"/>
      <c r="G53" s="19"/>
      <c r="H53" s="19"/>
      <c r="I53" s="19"/>
      <c r="J53" s="19"/>
      <c r="K53" s="19"/>
      <c r="L53" s="19"/>
      <c r="M53" s="19"/>
      <c r="N53" s="19"/>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c r="AN53" s="19"/>
      <c r="AO53" s="19"/>
      <c r="AP53" s="15">
        <f t="shared" si="2"/>
        <v>0</v>
      </c>
      <c r="AQ53" s="15">
        <f t="shared" si="1"/>
        <v>0</v>
      </c>
      <c r="AR53" s="40"/>
      <c r="AS53" s="40">
        <f t="shared" si="3"/>
        <v>0</v>
      </c>
      <c r="AT53" s="27"/>
    </row>
    <row r="54" spans="1:46" hidden="1">
      <c r="A54" s="16"/>
      <c r="B54" s="17"/>
      <c r="C54" s="17"/>
      <c r="D54" s="17"/>
      <c r="E54" s="17"/>
      <c r="F54" s="19"/>
      <c r="G54" s="19"/>
      <c r="H54" s="19"/>
      <c r="I54" s="19"/>
      <c r="J54" s="19"/>
      <c r="K54" s="19"/>
      <c r="L54" s="19"/>
      <c r="M54" s="19"/>
      <c r="N54" s="19"/>
      <c r="O54" s="19"/>
      <c r="P54" s="19"/>
      <c r="Q54" s="19"/>
      <c r="R54" s="19"/>
      <c r="S54" s="19"/>
      <c r="T54" s="19"/>
      <c r="U54" s="19"/>
      <c r="V54" s="19"/>
      <c r="W54" s="19"/>
      <c r="X54" s="19"/>
      <c r="Y54" s="19"/>
      <c r="Z54" s="19"/>
      <c r="AA54" s="19"/>
      <c r="AB54" s="19"/>
      <c r="AC54" s="19"/>
      <c r="AD54" s="19"/>
      <c r="AE54" s="19"/>
      <c r="AF54" s="19"/>
      <c r="AG54" s="19"/>
      <c r="AH54" s="19"/>
      <c r="AI54" s="19"/>
      <c r="AJ54" s="19"/>
      <c r="AK54" s="19"/>
      <c r="AL54" s="19"/>
      <c r="AM54" s="19"/>
      <c r="AN54" s="19"/>
      <c r="AO54" s="19"/>
      <c r="AP54" s="15">
        <f t="shared" si="2"/>
        <v>0</v>
      </c>
      <c r="AQ54" s="15">
        <f t="shared" si="1"/>
        <v>0</v>
      </c>
      <c r="AR54" s="40"/>
      <c r="AS54" s="40">
        <f t="shared" si="3"/>
        <v>0</v>
      </c>
      <c r="AT54" s="27"/>
    </row>
    <row r="55" spans="1:46" hidden="1">
      <c r="A55" s="16"/>
      <c r="B55" s="17"/>
      <c r="C55" s="17"/>
      <c r="D55" s="17"/>
      <c r="E55" s="17"/>
      <c r="F55" s="19"/>
      <c r="G55" s="19"/>
      <c r="H55" s="19"/>
      <c r="I55" s="19"/>
      <c r="J55" s="19"/>
      <c r="K55" s="19"/>
      <c r="L55" s="19"/>
      <c r="M55" s="19"/>
      <c r="N55" s="19"/>
      <c r="O55" s="19"/>
      <c r="P55" s="19"/>
      <c r="Q55" s="19"/>
      <c r="R55" s="19"/>
      <c r="S55" s="19"/>
      <c r="T55" s="19"/>
      <c r="U55" s="19"/>
      <c r="V55" s="19"/>
      <c r="W55" s="19"/>
      <c r="X55" s="19"/>
      <c r="Y55" s="19"/>
      <c r="Z55" s="19"/>
      <c r="AA55" s="19"/>
      <c r="AB55" s="19"/>
      <c r="AC55" s="19"/>
      <c r="AD55" s="19"/>
      <c r="AE55" s="19"/>
      <c r="AF55" s="19"/>
      <c r="AG55" s="19"/>
      <c r="AH55" s="19"/>
      <c r="AI55" s="19"/>
      <c r="AJ55" s="19"/>
      <c r="AK55" s="19"/>
      <c r="AL55" s="19"/>
      <c r="AM55" s="19"/>
      <c r="AN55" s="19"/>
      <c r="AO55" s="19"/>
      <c r="AP55" s="15">
        <f t="shared" si="2"/>
        <v>0</v>
      </c>
      <c r="AQ55" s="15">
        <f t="shared" si="1"/>
        <v>0</v>
      </c>
      <c r="AR55" s="40"/>
      <c r="AS55" s="40">
        <f t="shared" si="3"/>
        <v>0</v>
      </c>
      <c r="AT55" s="27"/>
    </row>
    <row r="56" spans="1:46" hidden="1">
      <c r="A56" s="16"/>
      <c r="B56" s="17"/>
      <c r="C56" s="17"/>
      <c r="D56" s="17"/>
      <c r="E56" s="17"/>
      <c r="F56" s="19"/>
      <c r="G56" s="19"/>
      <c r="H56" s="19"/>
      <c r="I56" s="19"/>
      <c r="J56" s="19"/>
      <c r="K56" s="19"/>
      <c r="L56" s="19"/>
      <c r="M56" s="19"/>
      <c r="N56" s="19"/>
      <c r="O56" s="19"/>
      <c r="P56" s="19"/>
      <c r="Q56" s="19"/>
      <c r="R56" s="19"/>
      <c r="S56" s="19"/>
      <c r="T56" s="19"/>
      <c r="U56" s="19"/>
      <c r="V56" s="19"/>
      <c r="W56" s="19"/>
      <c r="X56" s="19"/>
      <c r="Y56" s="19"/>
      <c r="Z56" s="19"/>
      <c r="AA56" s="19"/>
      <c r="AB56" s="19"/>
      <c r="AC56" s="19"/>
      <c r="AD56" s="19"/>
      <c r="AE56" s="19"/>
      <c r="AF56" s="19"/>
      <c r="AG56" s="19"/>
      <c r="AH56" s="19"/>
      <c r="AI56" s="19"/>
      <c r="AJ56" s="19"/>
      <c r="AK56" s="19"/>
      <c r="AL56" s="19"/>
      <c r="AM56" s="19"/>
      <c r="AN56" s="19"/>
      <c r="AO56" s="19"/>
      <c r="AP56" s="15">
        <f t="shared" si="2"/>
        <v>0</v>
      </c>
      <c r="AQ56" s="15">
        <f t="shared" si="1"/>
        <v>0</v>
      </c>
      <c r="AR56" s="40"/>
      <c r="AS56" s="40">
        <f t="shared" si="3"/>
        <v>0</v>
      </c>
      <c r="AT56" s="27"/>
    </row>
    <row r="57" spans="1:46" hidden="1">
      <c r="A57" s="16"/>
      <c r="B57" s="17"/>
      <c r="C57" s="17"/>
      <c r="D57" s="17"/>
      <c r="E57" s="17"/>
      <c r="F57" s="19"/>
      <c r="G57" s="19"/>
      <c r="H57" s="19"/>
      <c r="I57" s="19"/>
      <c r="J57" s="19"/>
      <c r="K57" s="19"/>
      <c r="L57" s="19"/>
      <c r="M57" s="19"/>
      <c r="N57" s="19"/>
      <c r="O57" s="19"/>
      <c r="P57" s="19"/>
      <c r="Q57" s="19"/>
      <c r="R57" s="19"/>
      <c r="S57" s="19"/>
      <c r="T57" s="19"/>
      <c r="U57" s="19"/>
      <c r="V57" s="19"/>
      <c r="W57" s="19"/>
      <c r="X57" s="19"/>
      <c r="Y57" s="19"/>
      <c r="Z57" s="19"/>
      <c r="AA57" s="19"/>
      <c r="AB57" s="19"/>
      <c r="AC57" s="19"/>
      <c r="AD57" s="19"/>
      <c r="AE57" s="19"/>
      <c r="AF57" s="19"/>
      <c r="AG57" s="19"/>
      <c r="AH57" s="19"/>
      <c r="AI57" s="19"/>
      <c r="AJ57" s="19"/>
      <c r="AK57" s="19"/>
      <c r="AL57" s="19"/>
      <c r="AM57" s="19"/>
      <c r="AN57" s="19"/>
      <c r="AO57" s="19"/>
      <c r="AP57" s="15">
        <f t="shared" si="2"/>
        <v>0</v>
      </c>
      <c r="AQ57" s="15">
        <f t="shared" si="1"/>
        <v>0</v>
      </c>
      <c r="AR57" s="40"/>
      <c r="AS57" s="40">
        <f t="shared" si="3"/>
        <v>0</v>
      </c>
      <c r="AT57" s="27"/>
    </row>
    <row r="58" spans="1:46" hidden="1">
      <c r="A58" s="16"/>
      <c r="B58" s="17"/>
      <c r="C58" s="17"/>
      <c r="D58" s="17"/>
      <c r="E58" s="17"/>
      <c r="F58" s="19"/>
      <c r="G58" s="19"/>
      <c r="H58" s="19"/>
      <c r="I58" s="19"/>
      <c r="J58" s="19"/>
      <c r="K58" s="19"/>
      <c r="L58" s="19"/>
      <c r="M58" s="19"/>
      <c r="N58" s="19"/>
      <c r="O58" s="19"/>
      <c r="P58" s="19"/>
      <c r="Q58" s="19"/>
      <c r="R58" s="19"/>
      <c r="S58" s="19"/>
      <c r="T58" s="19"/>
      <c r="U58" s="19"/>
      <c r="V58" s="19"/>
      <c r="W58" s="19"/>
      <c r="X58" s="19"/>
      <c r="Y58" s="19"/>
      <c r="Z58" s="19"/>
      <c r="AA58" s="19"/>
      <c r="AB58" s="19"/>
      <c r="AC58" s="19"/>
      <c r="AD58" s="19"/>
      <c r="AE58" s="19"/>
      <c r="AF58" s="19"/>
      <c r="AG58" s="19"/>
      <c r="AH58" s="19"/>
      <c r="AI58" s="19"/>
      <c r="AJ58" s="19"/>
      <c r="AK58" s="19"/>
      <c r="AL58" s="19"/>
      <c r="AM58" s="19"/>
      <c r="AN58" s="19"/>
      <c r="AO58" s="19"/>
      <c r="AP58" s="15">
        <f t="shared" si="2"/>
        <v>0</v>
      </c>
      <c r="AQ58" s="15">
        <f t="shared" si="1"/>
        <v>0</v>
      </c>
      <c r="AR58" s="40"/>
      <c r="AS58" s="40">
        <f t="shared" si="3"/>
        <v>0</v>
      </c>
      <c r="AT58" s="27"/>
    </row>
    <row r="59" spans="1:46" hidden="1">
      <c r="A59" s="16"/>
      <c r="B59" s="17"/>
      <c r="C59" s="17"/>
      <c r="D59" s="17"/>
      <c r="E59" s="17"/>
      <c r="F59" s="19"/>
      <c r="G59" s="19"/>
      <c r="H59" s="19"/>
      <c r="I59" s="19"/>
      <c r="J59" s="19"/>
      <c r="K59" s="19"/>
      <c r="L59" s="19"/>
      <c r="M59" s="19"/>
      <c r="N59" s="19"/>
      <c r="O59" s="19"/>
      <c r="P59" s="19"/>
      <c r="Q59" s="19"/>
      <c r="R59" s="19"/>
      <c r="S59" s="19"/>
      <c r="T59" s="19"/>
      <c r="U59" s="19"/>
      <c r="V59" s="19"/>
      <c r="W59" s="19"/>
      <c r="X59" s="19"/>
      <c r="Y59" s="19"/>
      <c r="Z59" s="19"/>
      <c r="AA59" s="19"/>
      <c r="AB59" s="19"/>
      <c r="AC59" s="19"/>
      <c r="AD59" s="19"/>
      <c r="AE59" s="19"/>
      <c r="AF59" s="19"/>
      <c r="AG59" s="19"/>
      <c r="AH59" s="19"/>
      <c r="AI59" s="19"/>
      <c r="AJ59" s="19"/>
      <c r="AK59" s="19"/>
      <c r="AL59" s="19"/>
      <c r="AM59" s="19"/>
      <c r="AN59" s="19"/>
      <c r="AO59" s="19"/>
      <c r="AP59" s="15">
        <f t="shared" si="2"/>
        <v>0</v>
      </c>
      <c r="AQ59" s="15">
        <f t="shared" si="1"/>
        <v>0</v>
      </c>
      <c r="AR59" s="40"/>
      <c r="AS59" s="40">
        <f t="shared" si="3"/>
        <v>0</v>
      </c>
      <c r="AT59" s="27"/>
    </row>
    <row r="60" spans="1:46" hidden="1">
      <c r="A60" s="16"/>
      <c r="B60" s="17"/>
      <c r="C60" s="17"/>
      <c r="D60" s="17"/>
      <c r="E60" s="17"/>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5">
        <f t="shared" si="2"/>
        <v>0</v>
      </c>
      <c r="AQ60" s="15">
        <f t="shared" si="1"/>
        <v>0</v>
      </c>
      <c r="AR60" s="40"/>
      <c r="AS60" s="40">
        <f t="shared" si="3"/>
        <v>0</v>
      </c>
      <c r="AT60" s="27"/>
    </row>
    <row r="61" spans="1:46" hidden="1">
      <c r="A61" s="16"/>
      <c r="B61" s="17"/>
      <c r="C61" s="17"/>
      <c r="D61" s="17"/>
      <c r="E61" s="17"/>
      <c r="F61" s="19"/>
      <c r="G61" s="19"/>
      <c r="H61" s="19"/>
      <c r="I61" s="19"/>
      <c r="J61" s="19"/>
      <c r="K61" s="19"/>
      <c r="L61" s="19"/>
      <c r="M61" s="19"/>
      <c r="N61" s="19"/>
      <c r="O61" s="19"/>
      <c r="P61" s="19"/>
      <c r="Q61" s="19"/>
      <c r="R61" s="19"/>
      <c r="S61" s="19"/>
      <c r="T61" s="19"/>
      <c r="U61" s="19"/>
      <c r="V61" s="19"/>
      <c r="W61" s="19"/>
      <c r="X61" s="19"/>
      <c r="Y61" s="19"/>
      <c r="Z61" s="19"/>
      <c r="AA61" s="19"/>
      <c r="AB61" s="19"/>
      <c r="AC61" s="19"/>
      <c r="AD61" s="19"/>
      <c r="AE61" s="19"/>
      <c r="AF61" s="19"/>
      <c r="AG61" s="19"/>
      <c r="AH61" s="19"/>
      <c r="AI61" s="19"/>
      <c r="AJ61" s="19"/>
      <c r="AK61" s="19"/>
      <c r="AL61" s="19"/>
      <c r="AM61" s="19"/>
      <c r="AN61" s="19"/>
      <c r="AO61" s="19"/>
      <c r="AP61" s="15">
        <f t="shared" si="2"/>
        <v>0</v>
      </c>
      <c r="AQ61" s="15">
        <f t="shared" si="1"/>
        <v>0</v>
      </c>
      <c r="AR61" s="40"/>
      <c r="AS61" s="40">
        <f t="shared" si="3"/>
        <v>0</v>
      </c>
      <c r="AT61" s="27"/>
    </row>
    <row r="62" spans="1:46" hidden="1">
      <c r="A62" s="16"/>
      <c r="B62" s="17"/>
      <c r="C62" s="17"/>
      <c r="D62" s="17"/>
      <c r="E62" s="17"/>
      <c r="F62" s="19"/>
      <c r="G62" s="19"/>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9"/>
      <c r="AP62" s="15">
        <f t="shared" si="2"/>
        <v>0</v>
      </c>
      <c r="AQ62" s="15">
        <f t="shared" si="1"/>
        <v>0</v>
      </c>
      <c r="AR62" s="40"/>
      <c r="AS62" s="40">
        <f t="shared" si="3"/>
        <v>0</v>
      </c>
      <c r="AT62" s="27"/>
    </row>
    <row r="63" spans="1:46" hidden="1">
      <c r="A63" s="16"/>
      <c r="B63" s="17"/>
      <c r="C63" s="17"/>
      <c r="D63" s="17"/>
      <c r="E63" s="17"/>
      <c r="F63" s="19"/>
      <c r="G63" s="19"/>
      <c r="H63" s="19"/>
      <c r="I63" s="19"/>
      <c r="J63" s="19"/>
      <c r="K63" s="19"/>
      <c r="L63" s="19"/>
      <c r="M63" s="19"/>
      <c r="N63" s="19"/>
      <c r="O63" s="19"/>
      <c r="P63" s="19"/>
      <c r="Q63" s="19"/>
      <c r="R63" s="19"/>
      <c r="S63" s="19"/>
      <c r="T63" s="19"/>
      <c r="U63" s="19"/>
      <c r="V63" s="19"/>
      <c r="W63" s="19"/>
      <c r="X63" s="19"/>
      <c r="Y63" s="19"/>
      <c r="Z63" s="19"/>
      <c r="AA63" s="19"/>
      <c r="AB63" s="19"/>
      <c r="AC63" s="19"/>
      <c r="AD63" s="19"/>
      <c r="AE63" s="19"/>
      <c r="AF63" s="19"/>
      <c r="AG63" s="19"/>
      <c r="AH63" s="19"/>
      <c r="AI63" s="19"/>
      <c r="AJ63" s="19"/>
      <c r="AK63" s="19"/>
      <c r="AL63" s="19"/>
      <c r="AM63" s="19"/>
      <c r="AN63" s="19"/>
      <c r="AO63" s="19"/>
      <c r="AP63" s="15">
        <f t="shared" si="2"/>
        <v>0</v>
      </c>
      <c r="AQ63" s="15">
        <f t="shared" si="1"/>
        <v>0</v>
      </c>
      <c r="AR63" s="40"/>
      <c r="AS63" s="40">
        <f t="shared" si="3"/>
        <v>0</v>
      </c>
      <c r="AT63" s="27"/>
    </row>
    <row r="64" spans="1:46" hidden="1">
      <c r="A64" s="16"/>
      <c r="B64" s="17"/>
      <c r="C64" s="17"/>
      <c r="D64" s="17"/>
      <c r="E64" s="17"/>
      <c r="F64" s="19"/>
      <c r="G64" s="19"/>
      <c r="H64" s="19"/>
      <c r="I64" s="19"/>
      <c r="J64" s="19"/>
      <c r="K64" s="19"/>
      <c r="L64" s="19"/>
      <c r="M64" s="19"/>
      <c r="N64" s="19"/>
      <c r="O64" s="19"/>
      <c r="P64" s="19"/>
      <c r="Q64" s="19"/>
      <c r="R64" s="19"/>
      <c r="S64" s="19"/>
      <c r="T64" s="19"/>
      <c r="U64" s="19"/>
      <c r="V64" s="19"/>
      <c r="W64" s="19"/>
      <c r="X64" s="19"/>
      <c r="Y64" s="19"/>
      <c r="Z64" s="19"/>
      <c r="AA64" s="19"/>
      <c r="AB64" s="19"/>
      <c r="AC64" s="19"/>
      <c r="AD64" s="19"/>
      <c r="AE64" s="19"/>
      <c r="AF64" s="19"/>
      <c r="AG64" s="19"/>
      <c r="AH64" s="19"/>
      <c r="AI64" s="19"/>
      <c r="AJ64" s="19"/>
      <c r="AK64" s="19"/>
      <c r="AL64" s="19"/>
      <c r="AM64" s="19"/>
      <c r="AN64" s="19"/>
      <c r="AO64" s="19"/>
      <c r="AP64" s="15">
        <f t="shared" si="2"/>
        <v>0</v>
      </c>
      <c r="AQ64" s="15">
        <f t="shared" si="1"/>
        <v>0</v>
      </c>
      <c r="AR64" s="40"/>
      <c r="AS64" s="40">
        <f t="shared" si="3"/>
        <v>0</v>
      </c>
      <c r="AT64" s="27"/>
    </row>
    <row r="65" spans="1:46" hidden="1">
      <c r="A65" s="16"/>
      <c r="B65" s="17"/>
      <c r="C65" s="17"/>
      <c r="D65" s="17"/>
      <c r="E65" s="17"/>
      <c r="F65" s="19"/>
      <c r="G65" s="19"/>
      <c r="H65" s="19"/>
      <c r="I65" s="19"/>
      <c r="J65" s="19"/>
      <c r="K65" s="19"/>
      <c r="L65" s="19"/>
      <c r="M65" s="19"/>
      <c r="N65" s="19"/>
      <c r="O65" s="19"/>
      <c r="P65" s="19"/>
      <c r="Q65" s="19"/>
      <c r="R65" s="19"/>
      <c r="S65" s="19"/>
      <c r="T65" s="19"/>
      <c r="U65" s="19"/>
      <c r="V65" s="19"/>
      <c r="W65" s="19"/>
      <c r="X65" s="19"/>
      <c r="Y65" s="19"/>
      <c r="Z65" s="19"/>
      <c r="AA65" s="19"/>
      <c r="AB65" s="19"/>
      <c r="AC65" s="19"/>
      <c r="AD65" s="19"/>
      <c r="AE65" s="19"/>
      <c r="AF65" s="19"/>
      <c r="AG65" s="19"/>
      <c r="AH65" s="19"/>
      <c r="AI65" s="19"/>
      <c r="AJ65" s="19"/>
      <c r="AK65" s="19"/>
      <c r="AL65" s="19"/>
      <c r="AM65" s="19"/>
      <c r="AN65" s="19"/>
      <c r="AO65" s="19"/>
      <c r="AP65" s="15">
        <f t="shared" si="2"/>
        <v>0</v>
      </c>
      <c r="AQ65" s="15">
        <f t="shared" si="1"/>
        <v>0</v>
      </c>
      <c r="AR65" s="40"/>
      <c r="AS65" s="40">
        <f t="shared" si="3"/>
        <v>0</v>
      </c>
      <c r="AT65" s="27"/>
    </row>
    <row r="66" spans="1:46" hidden="1">
      <c r="A66" s="16"/>
      <c r="B66" s="17"/>
      <c r="C66" s="17"/>
      <c r="D66" s="17"/>
      <c r="E66" s="17"/>
      <c r="F66" s="19"/>
      <c r="G66" s="19"/>
      <c r="H66" s="19"/>
      <c r="I66" s="19"/>
      <c r="J66" s="19"/>
      <c r="K66" s="19"/>
      <c r="L66" s="19"/>
      <c r="M66" s="19"/>
      <c r="N66" s="19"/>
      <c r="O66" s="19"/>
      <c r="P66" s="19"/>
      <c r="Q66" s="19"/>
      <c r="R66" s="19"/>
      <c r="S66" s="19"/>
      <c r="T66" s="19"/>
      <c r="U66" s="19"/>
      <c r="V66" s="19"/>
      <c r="W66" s="19"/>
      <c r="X66" s="19"/>
      <c r="Y66" s="19"/>
      <c r="Z66" s="19"/>
      <c r="AA66" s="19"/>
      <c r="AB66" s="19"/>
      <c r="AC66" s="19"/>
      <c r="AD66" s="19"/>
      <c r="AE66" s="19"/>
      <c r="AF66" s="19"/>
      <c r="AG66" s="19"/>
      <c r="AH66" s="19"/>
      <c r="AI66" s="19"/>
      <c r="AJ66" s="19"/>
      <c r="AK66" s="19"/>
      <c r="AL66" s="19"/>
      <c r="AM66" s="19"/>
      <c r="AN66" s="19"/>
      <c r="AO66" s="19"/>
      <c r="AP66" s="15">
        <f t="shared" si="2"/>
        <v>0</v>
      </c>
      <c r="AQ66" s="15">
        <f t="shared" si="1"/>
        <v>0</v>
      </c>
      <c r="AR66" s="40"/>
      <c r="AS66" s="40">
        <f t="shared" ref="AS66:AS97" si="4">IFERROR(AR66/$AR$102,0)*100</f>
        <v>0</v>
      </c>
      <c r="AT66" s="27"/>
    </row>
    <row r="67" spans="1:46" hidden="1">
      <c r="A67" s="16"/>
      <c r="B67" s="17"/>
      <c r="C67" s="17"/>
      <c r="D67" s="17"/>
      <c r="E67" s="17"/>
      <c r="F67" s="19"/>
      <c r="G67" s="19"/>
      <c r="H67" s="19"/>
      <c r="I67" s="19"/>
      <c r="J67" s="19"/>
      <c r="K67" s="19"/>
      <c r="L67" s="19"/>
      <c r="M67" s="19"/>
      <c r="N67" s="19"/>
      <c r="O67" s="19"/>
      <c r="P67" s="19"/>
      <c r="Q67" s="19"/>
      <c r="R67" s="19"/>
      <c r="S67" s="19"/>
      <c r="T67" s="19"/>
      <c r="U67" s="19"/>
      <c r="V67" s="19"/>
      <c r="W67" s="19"/>
      <c r="X67" s="19"/>
      <c r="Y67" s="19"/>
      <c r="Z67" s="19"/>
      <c r="AA67" s="19"/>
      <c r="AB67" s="19"/>
      <c r="AC67" s="19"/>
      <c r="AD67" s="19"/>
      <c r="AE67" s="19"/>
      <c r="AF67" s="19"/>
      <c r="AG67" s="19"/>
      <c r="AH67" s="19"/>
      <c r="AI67" s="19"/>
      <c r="AJ67" s="19"/>
      <c r="AK67" s="19"/>
      <c r="AL67" s="19"/>
      <c r="AM67" s="19"/>
      <c r="AN67" s="19"/>
      <c r="AO67" s="19"/>
      <c r="AP67" s="15">
        <f t="shared" si="2"/>
        <v>0</v>
      </c>
      <c r="AQ67" s="15">
        <f t="shared" ref="AQ67:AQ102" si="5">SUMIFS(B67:AO67,$B$103:$AO$103,"X")</f>
        <v>0</v>
      </c>
      <c r="AR67" s="40"/>
      <c r="AS67" s="40">
        <f t="shared" si="4"/>
        <v>0</v>
      </c>
      <c r="AT67" s="27"/>
    </row>
    <row r="68" spans="1:46" hidden="1">
      <c r="A68" s="16"/>
      <c r="B68" s="17"/>
      <c r="C68" s="17"/>
      <c r="D68" s="17"/>
      <c r="E68" s="17"/>
      <c r="F68" s="19"/>
      <c r="G68" s="19"/>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c r="AG68" s="19"/>
      <c r="AH68" s="19"/>
      <c r="AI68" s="19"/>
      <c r="AJ68" s="19"/>
      <c r="AK68" s="19"/>
      <c r="AL68" s="19"/>
      <c r="AM68" s="19"/>
      <c r="AN68" s="19"/>
      <c r="AO68" s="19"/>
      <c r="AP68" s="15">
        <f t="shared" ref="AP68:AP102" si="6">SUMIF($B$106:$U$106,"X",B68:U68)</f>
        <v>0</v>
      </c>
      <c r="AQ68" s="15">
        <f t="shared" si="5"/>
        <v>0</v>
      </c>
      <c r="AR68" s="40"/>
      <c r="AS68" s="40">
        <f t="shared" si="4"/>
        <v>0</v>
      </c>
      <c r="AT68" s="27"/>
    </row>
    <row r="69" spans="1:46" hidden="1">
      <c r="A69" s="16"/>
      <c r="B69" s="17"/>
      <c r="C69" s="17"/>
      <c r="D69" s="17"/>
      <c r="E69" s="17"/>
      <c r="F69" s="19"/>
      <c r="G69" s="19"/>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c r="AG69" s="19"/>
      <c r="AH69" s="19"/>
      <c r="AI69" s="19"/>
      <c r="AJ69" s="19"/>
      <c r="AK69" s="19"/>
      <c r="AL69" s="19"/>
      <c r="AM69" s="19"/>
      <c r="AN69" s="19"/>
      <c r="AO69" s="19"/>
      <c r="AP69" s="15">
        <f t="shared" si="6"/>
        <v>0</v>
      </c>
      <c r="AQ69" s="15">
        <f t="shared" si="5"/>
        <v>0</v>
      </c>
      <c r="AR69" s="40"/>
      <c r="AS69" s="40">
        <f t="shared" si="4"/>
        <v>0</v>
      </c>
      <c r="AT69" s="27"/>
    </row>
    <row r="70" spans="1:46" hidden="1">
      <c r="A70" s="16"/>
      <c r="B70" s="17"/>
      <c r="C70" s="17"/>
      <c r="D70" s="17"/>
      <c r="E70" s="17"/>
      <c r="F70" s="19"/>
      <c r="G70" s="19"/>
      <c r="H70" s="19"/>
      <c r="I70" s="19"/>
      <c r="J70" s="19"/>
      <c r="K70" s="19"/>
      <c r="L70" s="19"/>
      <c r="M70" s="19"/>
      <c r="N70" s="19"/>
      <c r="O70" s="19"/>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5">
        <f t="shared" si="6"/>
        <v>0</v>
      </c>
      <c r="AQ70" s="15">
        <f t="shared" si="5"/>
        <v>0</v>
      </c>
      <c r="AR70" s="40"/>
      <c r="AS70" s="40">
        <f t="shared" si="4"/>
        <v>0</v>
      </c>
      <c r="AT70" s="27"/>
    </row>
    <row r="71" spans="1:46" hidden="1">
      <c r="A71" s="16"/>
      <c r="B71" s="17"/>
      <c r="C71" s="17"/>
      <c r="D71" s="17"/>
      <c r="E71" s="17"/>
      <c r="F71" s="19"/>
      <c r="G71" s="19"/>
      <c r="H71" s="19"/>
      <c r="I71" s="19"/>
      <c r="J71" s="19"/>
      <c r="K71" s="19"/>
      <c r="L71" s="19"/>
      <c r="M71" s="19"/>
      <c r="N71" s="19"/>
      <c r="O71" s="19"/>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5">
        <f t="shared" si="6"/>
        <v>0</v>
      </c>
      <c r="AQ71" s="15">
        <f t="shared" si="5"/>
        <v>0</v>
      </c>
      <c r="AR71" s="40"/>
      <c r="AS71" s="40">
        <f t="shared" si="4"/>
        <v>0</v>
      </c>
      <c r="AT71" s="27"/>
    </row>
    <row r="72" spans="1:46" hidden="1">
      <c r="A72" s="16"/>
      <c r="B72" s="17"/>
      <c r="C72" s="17"/>
      <c r="D72" s="17"/>
      <c r="E72" s="17"/>
      <c r="F72" s="19"/>
      <c r="G72" s="19"/>
      <c r="H72" s="19"/>
      <c r="I72" s="19"/>
      <c r="J72" s="19"/>
      <c r="K72" s="19"/>
      <c r="L72" s="19"/>
      <c r="M72" s="19"/>
      <c r="N72" s="19"/>
      <c r="O72" s="19"/>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9"/>
      <c r="AP72" s="15">
        <f t="shared" si="6"/>
        <v>0</v>
      </c>
      <c r="AQ72" s="15">
        <f t="shared" si="5"/>
        <v>0</v>
      </c>
      <c r="AR72" s="40"/>
      <c r="AS72" s="40">
        <f t="shared" si="4"/>
        <v>0</v>
      </c>
      <c r="AT72" s="27"/>
    </row>
    <row r="73" spans="1:46" hidden="1">
      <c r="A73" s="16"/>
      <c r="B73" s="17"/>
      <c r="C73" s="17"/>
      <c r="D73" s="17"/>
      <c r="E73" s="17"/>
      <c r="F73" s="19"/>
      <c r="G73" s="19"/>
      <c r="H73" s="19"/>
      <c r="I73" s="19"/>
      <c r="J73" s="19"/>
      <c r="K73" s="19"/>
      <c r="L73" s="19"/>
      <c r="M73" s="19"/>
      <c r="N73" s="19"/>
      <c r="O73" s="19"/>
      <c r="P73" s="19"/>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9"/>
      <c r="AP73" s="15">
        <f t="shared" si="6"/>
        <v>0</v>
      </c>
      <c r="AQ73" s="15">
        <f t="shared" si="5"/>
        <v>0</v>
      </c>
      <c r="AR73" s="40"/>
      <c r="AS73" s="40">
        <f t="shared" si="4"/>
        <v>0</v>
      </c>
      <c r="AT73" s="27"/>
    </row>
    <row r="74" spans="1:46" hidden="1">
      <c r="A74" s="16"/>
      <c r="B74" s="17"/>
      <c r="C74" s="17"/>
      <c r="D74" s="17"/>
      <c r="E74" s="17"/>
      <c r="F74" s="19"/>
      <c r="G74" s="19"/>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9"/>
      <c r="AP74" s="15">
        <f t="shared" si="6"/>
        <v>0</v>
      </c>
      <c r="AQ74" s="15">
        <f t="shared" si="5"/>
        <v>0</v>
      </c>
      <c r="AR74" s="40"/>
      <c r="AS74" s="40">
        <f t="shared" si="4"/>
        <v>0</v>
      </c>
      <c r="AT74" s="27"/>
    </row>
    <row r="75" spans="1:46" hidden="1">
      <c r="A75" s="16"/>
      <c r="B75" s="17"/>
      <c r="C75" s="17"/>
      <c r="D75" s="17"/>
      <c r="E75" s="17"/>
      <c r="F75" s="19"/>
      <c r="G75" s="19"/>
      <c r="H75" s="19"/>
      <c r="I75" s="19"/>
      <c r="J75" s="19"/>
      <c r="K75" s="19"/>
      <c r="L75" s="19"/>
      <c r="M75" s="19"/>
      <c r="N75" s="19"/>
      <c r="O75" s="19"/>
      <c r="P75" s="19"/>
      <c r="Q75" s="19"/>
      <c r="R75" s="19"/>
      <c r="S75" s="19"/>
      <c r="T75" s="19"/>
      <c r="U75" s="19"/>
      <c r="V75" s="19"/>
      <c r="W75" s="19"/>
      <c r="X75" s="19"/>
      <c r="Y75" s="19"/>
      <c r="Z75" s="19"/>
      <c r="AA75" s="19"/>
      <c r="AB75" s="19"/>
      <c r="AC75" s="19"/>
      <c r="AD75" s="19"/>
      <c r="AE75" s="19"/>
      <c r="AF75" s="19"/>
      <c r="AG75" s="19"/>
      <c r="AH75" s="19"/>
      <c r="AI75" s="19"/>
      <c r="AJ75" s="19"/>
      <c r="AK75" s="19"/>
      <c r="AL75" s="19"/>
      <c r="AM75" s="19"/>
      <c r="AN75" s="19"/>
      <c r="AO75" s="19"/>
      <c r="AP75" s="15">
        <f t="shared" si="6"/>
        <v>0</v>
      </c>
      <c r="AQ75" s="15">
        <f t="shared" si="5"/>
        <v>0</v>
      </c>
      <c r="AR75" s="40"/>
      <c r="AS75" s="40">
        <f t="shared" si="4"/>
        <v>0</v>
      </c>
      <c r="AT75" s="27"/>
    </row>
    <row r="76" spans="1:46" hidden="1">
      <c r="A76" s="16"/>
      <c r="B76" s="17"/>
      <c r="C76" s="17"/>
      <c r="D76" s="17"/>
      <c r="E76" s="17"/>
      <c r="F76" s="19"/>
      <c r="G76" s="19"/>
      <c r="H76" s="19"/>
      <c r="I76" s="19"/>
      <c r="J76" s="19"/>
      <c r="K76" s="19"/>
      <c r="L76" s="19"/>
      <c r="M76" s="19"/>
      <c r="N76" s="19"/>
      <c r="O76" s="19"/>
      <c r="P76" s="19"/>
      <c r="Q76" s="19"/>
      <c r="R76" s="19"/>
      <c r="S76" s="19"/>
      <c r="T76" s="19"/>
      <c r="U76" s="19"/>
      <c r="V76" s="19"/>
      <c r="W76" s="19"/>
      <c r="X76" s="19"/>
      <c r="Y76" s="19"/>
      <c r="Z76" s="19"/>
      <c r="AA76" s="19"/>
      <c r="AB76" s="19"/>
      <c r="AC76" s="19"/>
      <c r="AD76" s="19"/>
      <c r="AE76" s="19"/>
      <c r="AF76" s="19"/>
      <c r="AG76" s="19"/>
      <c r="AH76" s="19"/>
      <c r="AI76" s="19"/>
      <c r="AJ76" s="19"/>
      <c r="AK76" s="19"/>
      <c r="AL76" s="19"/>
      <c r="AM76" s="19"/>
      <c r="AN76" s="19"/>
      <c r="AO76" s="19"/>
      <c r="AP76" s="15">
        <f t="shared" si="6"/>
        <v>0</v>
      </c>
      <c r="AQ76" s="15">
        <f t="shared" si="5"/>
        <v>0</v>
      </c>
      <c r="AR76" s="40"/>
      <c r="AS76" s="40">
        <f t="shared" si="4"/>
        <v>0</v>
      </c>
      <c r="AT76" s="27"/>
    </row>
    <row r="77" spans="1:46" hidden="1">
      <c r="A77" s="16"/>
      <c r="B77" s="17"/>
      <c r="C77" s="17"/>
      <c r="D77" s="17"/>
      <c r="E77" s="17"/>
      <c r="F77" s="19"/>
      <c r="G77" s="19"/>
      <c r="H77" s="19"/>
      <c r="I77" s="19"/>
      <c r="J77" s="19"/>
      <c r="K77" s="19"/>
      <c r="L77" s="19"/>
      <c r="M77" s="19"/>
      <c r="N77" s="19"/>
      <c r="O77" s="19"/>
      <c r="P77" s="19"/>
      <c r="Q77" s="19"/>
      <c r="R77" s="19"/>
      <c r="S77" s="19"/>
      <c r="T77" s="19"/>
      <c r="U77" s="19"/>
      <c r="V77" s="19"/>
      <c r="W77" s="19"/>
      <c r="X77" s="19"/>
      <c r="Y77" s="19"/>
      <c r="Z77" s="19"/>
      <c r="AA77" s="19"/>
      <c r="AB77" s="19"/>
      <c r="AC77" s="19"/>
      <c r="AD77" s="19"/>
      <c r="AE77" s="19"/>
      <c r="AF77" s="19"/>
      <c r="AG77" s="19"/>
      <c r="AH77" s="19"/>
      <c r="AI77" s="19"/>
      <c r="AJ77" s="19"/>
      <c r="AK77" s="19"/>
      <c r="AL77" s="19"/>
      <c r="AM77" s="19"/>
      <c r="AN77" s="19"/>
      <c r="AO77" s="19"/>
      <c r="AP77" s="15">
        <f t="shared" si="6"/>
        <v>0</v>
      </c>
      <c r="AQ77" s="15">
        <f t="shared" si="5"/>
        <v>0</v>
      </c>
      <c r="AR77" s="40"/>
      <c r="AS77" s="40">
        <f t="shared" si="4"/>
        <v>0</v>
      </c>
      <c r="AT77" s="27"/>
    </row>
    <row r="78" spans="1:46" hidden="1">
      <c r="A78" s="16"/>
      <c r="B78" s="17"/>
      <c r="C78" s="17"/>
      <c r="D78" s="17"/>
      <c r="E78" s="17"/>
      <c r="F78" s="19"/>
      <c r="G78" s="19"/>
      <c r="H78" s="19"/>
      <c r="I78" s="19"/>
      <c r="J78" s="19"/>
      <c r="K78" s="19"/>
      <c r="L78" s="19"/>
      <c r="M78" s="19"/>
      <c r="N78" s="19"/>
      <c r="O78" s="19"/>
      <c r="P78" s="19"/>
      <c r="Q78" s="19"/>
      <c r="R78" s="19"/>
      <c r="S78" s="19"/>
      <c r="T78" s="19"/>
      <c r="U78" s="19"/>
      <c r="V78" s="19"/>
      <c r="W78" s="19"/>
      <c r="X78" s="19"/>
      <c r="Y78" s="19"/>
      <c r="Z78" s="19"/>
      <c r="AA78" s="19"/>
      <c r="AB78" s="19"/>
      <c r="AC78" s="19"/>
      <c r="AD78" s="19"/>
      <c r="AE78" s="19"/>
      <c r="AF78" s="19"/>
      <c r="AG78" s="19"/>
      <c r="AH78" s="19"/>
      <c r="AI78" s="19"/>
      <c r="AJ78" s="19"/>
      <c r="AK78" s="19"/>
      <c r="AL78" s="19"/>
      <c r="AM78" s="19"/>
      <c r="AN78" s="19"/>
      <c r="AO78" s="19"/>
      <c r="AP78" s="15">
        <f t="shared" si="6"/>
        <v>0</v>
      </c>
      <c r="AQ78" s="15">
        <f t="shared" si="5"/>
        <v>0</v>
      </c>
      <c r="AR78" s="40"/>
      <c r="AS78" s="40">
        <f t="shared" si="4"/>
        <v>0</v>
      </c>
      <c r="AT78" s="27"/>
    </row>
    <row r="79" spans="1:46" hidden="1">
      <c r="A79" s="16"/>
      <c r="B79" s="17"/>
      <c r="C79" s="17"/>
      <c r="D79" s="17"/>
      <c r="E79" s="17"/>
      <c r="F79" s="19"/>
      <c r="G79" s="19"/>
      <c r="H79" s="19"/>
      <c r="I79" s="19"/>
      <c r="J79" s="19"/>
      <c r="K79" s="19"/>
      <c r="L79" s="19"/>
      <c r="M79" s="19"/>
      <c r="N79" s="19"/>
      <c r="O79" s="19"/>
      <c r="P79" s="19"/>
      <c r="Q79" s="19"/>
      <c r="R79" s="19"/>
      <c r="S79" s="19"/>
      <c r="T79" s="19"/>
      <c r="U79" s="19"/>
      <c r="V79" s="19"/>
      <c r="W79" s="19"/>
      <c r="X79" s="19"/>
      <c r="Y79" s="19"/>
      <c r="Z79" s="19"/>
      <c r="AA79" s="19"/>
      <c r="AB79" s="19"/>
      <c r="AC79" s="19"/>
      <c r="AD79" s="19"/>
      <c r="AE79" s="19"/>
      <c r="AF79" s="19"/>
      <c r="AG79" s="19"/>
      <c r="AH79" s="19"/>
      <c r="AI79" s="19"/>
      <c r="AJ79" s="19"/>
      <c r="AK79" s="19"/>
      <c r="AL79" s="19"/>
      <c r="AM79" s="19"/>
      <c r="AN79" s="19"/>
      <c r="AO79" s="19"/>
      <c r="AP79" s="15">
        <f t="shared" si="6"/>
        <v>0</v>
      </c>
      <c r="AQ79" s="15">
        <f t="shared" si="5"/>
        <v>0</v>
      </c>
      <c r="AR79" s="40"/>
      <c r="AS79" s="40">
        <f t="shared" si="4"/>
        <v>0</v>
      </c>
      <c r="AT79" s="27"/>
    </row>
    <row r="80" spans="1:46" hidden="1">
      <c r="A80" s="16"/>
      <c r="B80" s="17"/>
      <c r="C80" s="17"/>
      <c r="D80" s="17"/>
      <c r="E80" s="17"/>
      <c r="F80" s="19"/>
      <c r="G80" s="19"/>
      <c r="H80" s="19"/>
      <c r="I80" s="19"/>
      <c r="J80" s="19"/>
      <c r="K80" s="19"/>
      <c r="L80" s="19"/>
      <c r="M80" s="19"/>
      <c r="N80" s="19"/>
      <c r="O80" s="19"/>
      <c r="P80" s="19"/>
      <c r="Q80" s="19"/>
      <c r="R80" s="19"/>
      <c r="S80" s="19"/>
      <c r="T80" s="19"/>
      <c r="U80" s="19"/>
      <c r="V80" s="19"/>
      <c r="W80" s="19"/>
      <c r="X80" s="19"/>
      <c r="Y80" s="19"/>
      <c r="Z80" s="19"/>
      <c r="AA80" s="19"/>
      <c r="AB80" s="19"/>
      <c r="AC80" s="19"/>
      <c r="AD80" s="19"/>
      <c r="AE80" s="19"/>
      <c r="AF80" s="19"/>
      <c r="AG80" s="19"/>
      <c r="AH80" s="19"/>
      <c r="AI80" s="19"/>
      <c r="AJ80" s="19"/>
      <c r="AK80" s="19"/>
      <c r="AL80" s="19"/>
      <c r="AM80" s="19"/>
      <c r="AN80" s="19"/>
      <c r="AO80" s="19"/>
      <c r="AP80" s="15">
        <f t="shared" si="6"/>
        <v>0</v>
      </c>
      <c r="AQ80" s="15">
        <f t="shared" si="5"/>
        <v>0</v>
      </c>
      <c r="AR80" s="40"/>
      <c r="AS80" s="40">
        <f t="shared" si="4"/>
        <v>0</v>
      </c>
      <c r="AT80" s="27"/>
    </row>
    <row r="81" spans="1:46" hidden="1">
      <c r="A81" s="16"/>
      <c r="B81" s="17"/>
      <c r="C81" s="17"/>
      <c r="D81" s="17"/>
      <c r="E81" s="17"/>
      <c r="F81" s="19"/>
      <c r="G81" s="19"/>
      <c r="H81" s="19"/>
      <c r="I81" s="19"/>
      <c r="J81" s="19"/>
      <c r="K81" s="19"/>
      <c r="L81" s="19"/>
      <c r="M81" s="19"/>
      <c r="N81" s="19"/>
      <c r="O81" s="19"/>
      <c r="P81" s="19"/>
      <c r="Q81" s="19"/>
      <c r="R81" s="19"/>
      <c r="S81" s="19"/>
      <c r="T81" s="19"/>
      <c r="U81" s="19"/>
      <c r="V81" s="19"/>
      <c r="W81" s="19"/>
      <c r="X81" s="19"/>
      <c r="Y81" s="19"/>
      <c r="Z81" s="19"/>
      <c r="AA81" s="19"/>
      <c r="AB81" s="19"/>
      <c r="AC81" s="19"/>
      <c r="AD81" s="19"/>
      <c r="AE81" s="19"/>
      <c r="AF81" s="19"/>
      <c r="AG81" s="19"/>
      <c r="AH81" s="19"/>
      <c r="AI81" s="19"/>
      <c r="AJ81" s="19"/>
      <c r="AK81" s="19"/>
      <c r="AL81" s="19"/>
      <c r="AM81" s="19"/>
      <c r="AN81" s="19"/>
      <c r="AO81" s="19"/>
      <c r="AP81" s="15">
        <f t="shared" si="6"/>
        <v>0</v>
      </c>
      <c r="AQ81" s="15">
        <f t="shared" si="5"/>
        <v>0</v>
      </c>
      <c r="AR81" s="40"/>
      <c r="AS81" s="40">
        <f t="shared" si="4"/>
        <v>0</v>
      </c>
      <c r="AT81" s="27"/>
    </row>
    <row r="82" spans="1:46" hidden="1">
      <c r="A82" s="16"/>
      <c r="B82" s="17"/>
      <c r="C82" s="17"/>
      <c r="D82" s="17"/>
      <c r="E82" s="17"/>
      <c r="F82" s="19"/>
      <c r="G82" s="19"/>
      <c r="H82" s="19"/>
      <c r="I82" s="19"/>
      <c r="J82" s="19"/>
      <c r="K82" s="19"/>
      <c r="L82" s="19"/>
      <c r="M82" s="19"/>
      <c r="N82" s="19"/>
      <c r="O82" s="19"/>
      <c r="P82" s="19"/>
      <c r="Q82" s="19"/>
      <c r="R82" s="19"/>
      <c r="S82" s="19"/>
      <c r="T82" s="19"/>
      <c r="U82" s="19"/>
      <c r="V82" s="19"/>
      <c r="W82" s="19"/>
      <c r="X82" s="19"/>
      <c r="Y82" s="19"/>
      <c r="Z82" s="19"/>
      <c r="AA82" s="19"/>
      <c r="AB82" s="19"/>
      <c r="AC82" s="19"/>
      <c r="AD82" s="19"/>
      <c r="AE82" s="19"/>
      <c r="AF82" s="19"/>
      <c r="AG82" s="19"/>
      <c r="AH82" s="19"/>
      <c r="AI82" s="19"/>
      <c r="AJ82" s="19"/>
      <c r="AK82" s="19"/>
      <c r="AL82" s="19"/>
      <c r="AM82" s="19"/>
      <c r="AN82" s="19"/>
      <c r="AO82" s="19"/>
      <c r="AP82" s="15">
        <f t="shared" si="6"/>
        <v>0</v>
      </c>
      <c r="AQ82" s="15">
        <f t="shared" si="5"/>
        <v>0</v>
      </c>
      <c r="AR82" s="40"/>
      <c r="AS82" s="40">
        <f t="shared" si="4"/>
        <v>0</v>
      </c>
      <c r="AT82" s="27"/>
    </row>
    <row r="83" spans="1:46" hidden="1">
      <c r="A83" s="16"/>
      <c r="B83" s="17"/>
      <c r="C83" s="17"/>
      <c r="D83" s="17"/>
      <c r="E83" s="17"/>
      <c r="F83" s="19"/>
      <c r="G83" s="19"/>
      <c r="H83" s="19"/>
      <c r="I83" s="19"/>
      <c r="J83" s="19"/>
      <c r="K83" s="19"/>
      <c r="L83" s="19"/>
      <c r="M83" s="19"/>
      <c r="N83" s="19"/>
      <c r="O83" s="19"/>
      <c r="P83" s="19"/>
      <c r="Q83" s="19"/>
      <c r="R83" s="19"/>
      <c r="S83" s="19"/>
      <c r="T83" s="19"/>
      <c r="U83" s="19"/>
      <c r="V83" s="19"/>
      <c r="W83" s="19"/>
      <c r="X83" s="19"/>
      <c r="Y83" s="19"/>
      <c r="Z83" s="19"/>
      <c r="AA83" s="19"/>
      <c r="AB83" s="19"/>
      <c r="AC83" s="19"/>
      <c r="AD83" s="19"/>
      <c r="AE83" s="19"/>
      <c r="AF83" s="19"/>
      <c r="AG83" s="19"/>
      <c r="AH83" s="19"/>
      <c r="AI83" s="19"/>
      <c r="AJ83" s="19"/>
      <c r="AK83" s="19"/>
      <c r="AL83" s="19"/>
      <c r="AM83" s="19"/>
      <c r="AN83" s="19"/>
      <c r="AO83" s="19"/>
      <c r="AP83" s="15">
        <f t="shared" si="6"/>
        <v>0</v>
      </c>
      <c r="AQ83" s="15">
        <f t="shared" si="5"/>
        <v>0</v>
      </c>
      <c r="AR83" s="40"/>
      <c r="AS83" s="40">
        <f t="shared" si="4"/>
        <v>0</v>
      </c>
      <c r="AT83" s="27"/>
    </row>
    <row r="84" spans="1:46" hidden="1">
      <c r="A84" s="16"/>
      <c r="B84" s="17"/>
      <c r="C84" s="17"/>
      <c r="D84" s="17"/>
      <c r="E84" s="17"/>
      <c r="F84" s="19"/>
      <c r="G84" s="19"/>
      <c r="H84" s="19"/>
      <c r="I84" s="19"/>
      <c r="J84" s="19"/>
      <c r="K84" s="19"/>
      <c r="L84" s="19"/>
      <c r="M84" s="19"/>
      <c r="N84" s="19"/>
      <c r="O84" s="19"/>
      <c r="P84" s="19"/>
      <c r="Q84" s="19"/>
      <c r="R84" s="19"/>
      <c r="S84" s="19"/>
      <c r="T84" s="19"/>
      <c r="U84" s="19"/>
      <c r="V84" s="19"/>
      <c r="W84" s="19"/>
      <c r="X84" s="19"/>
      <c r="Y84" s="19"/>
      <c r="Z84" s="19"/>
      <c r="AA84" s="19"/>
      <c r="AB84" s="19"/>
      <c r="AC84" s="19"/>
      <c r="AD84" s="19"/>
      <c r="AE84" s="19"/>
      <c r="AF84" s="19"/>
      <c r="AG84" s="19"/>
      <c r="AH84" s="19"/>
      <c r="AI84" s="19"/>
      <c r="AJ84" s="19"/>
      <c r="AK84" s="19"/>
      <c r="AL84" s="19"/>
      <c r="AM84" s="19"/>
      <c r="AN84" s="19"/>
      <c r="AO84" s="19"/>
      <c r="AP84" s="15">
        <f t="shared" si="6"/>
        <v>0</v>
      </c>
      <c r="AQ84" s="15">
        <f t="shared" si="5"/>
        <v>0</v>
      </c>
      <c r="AR84" s="40"/>
      <c r="AS84" s="40">
        <f t="shared" si="4"/>
        <v>0</v>
      </c>
      <c r="AT84" s="27"/>
    </row>
    <row r="85" spans="1:46" hidden="1">
      <c r="A85" s="16"/>
      <c r="B85" s="17"/>
      <c r="C85" s="17"/>
      <c r="D85" s="17"/>
      <c r="E85" s="17"/>
      <c r="F85" s="19"/>
      <c r="G85" s="19"/>
      <c r="H85" s="19"/>
      <c r="I85" s="19"/>
      <c r="J85" s="19"/>
      <c r="K85" s="19"/>
      <c r="L85" s="19"/>
      <c r="M85" s="19"/>
      <c r="N85" s="19"/>
      <c r="O85" s="19"/>
      <c r="P85" s="19"/>
      <c r="Q85" s="19"/>
      <c r="R85" s="19"/>
      <c r="S85" s="19"/>
      <c r="T85" s="19"/>
      <c r="U85" s="19"/>
      <c r="V85" s="19"/>
      <c r="W85" s="19"/>
      <c r="X85" s="19"/>
      <c r="Y85" s="19"/>
      <c r="Z85" s="19"/>
      <c r="AA85" s="19"/>
      <c r="AB85" s="19"/>
      <c r="AC85" s="19"/>
      <c r="AD85" s="19"/>
      <c r="AE85" s="19"/>
      <c r="AF85" s="19"/>
      <c r="AG85" s="19"/>
      <c r="AH85" s="19"/>
      <c r="AI85" s="19"/>
      <c r="AJ85" s="19"/>
      <c r="AK85" s="19"/>
      <c r="AL85" s="19"/>
      <c r="AM85" s="19"/>
      <c r="AN85" s="19"/>
      <c r="AO85" s="19"/>
      <c r="AP85" s="15">
        <f t="shared" si="6"/>
        <v>0</v>
      </c>
      <c r="AQ85" s="15">
        <f t="shared" si="5"/>
        <v>0</v>
      </c>
      <c r="AR85" s="40"/>
      <c r="AS85" s="40">
        <f t="shared" si="4"/>
        <v>0</v>
      </c>
      <c r="AT85" s="27"/>
    </row>
    <row r="86" spans="1:46" hidden="1">
      <c r="A86" s="16"/>
      <c r="B86" s="17"/>
      <c r="C86" s="17"/>
      <c r="D86" s="17"/>
      <c r="E86" s="17"/>
      <c r="F86" s="19"/>
      <c r="G86" s="19"/>
      <c r="H86" s="19"/>
      <c r="I86" s="19"/>
      <c r="J86" s="19"/>
      <c r="K86" s="19"/>
      <c r="L86" s="19"/>
      <c r="M86" s="19"/>
      <c r="N86" s="19"/>
      <c r="O86" s="19"/>
      <c r="P86" s="19"/>
      <c r="Q86" s="19"/>
      <c r="R86" s="19"/>
      <c r="S86" s="19"/>
      <c r="T86" s="19"/>
      <c r="U86" s="19"/>
      <c r="V86" s="19"/>
      <c r="W86" s="19"/>
      <c r="X86" s="19"/>
      <c r="Y86" s="19"/>
      <c r="Z86" s="19"/>
      <c r="AA86" s="19"/>
      <c r="AB86" s="19"/>
      <c r="AC86" s="19"/>
      <c r="AD86" s="19"/>
      <c r="AE86" s="19"/>
      <c r="AF86" s="19"/>
      <c r="AG86" s="19"/>
      <c r="AH86" s="19"/>
      <c r="AI86" s="19"/>
      <c r="AJ86" s="19"/>
      <c r="AK86" s="19"/>
      <c r="AL86" s="19"/>
      <c r="AM86" s="19"/>
      <c r="AN86" s="19"/>
      <c r="AO86" s="19"/>
      <c r="AP86" s="15">
        <f t="shared" si="6"/>
        <v>0</v>
      </c>
      <c r="AQ86" s="15">
        <f t="shared" si="5"/>
        <v>0</v>
      </c>
      <c r="AR86" s="40"/>
      <c r="AS86" s="40">
        <f t="shared" si="4"/>
        <v>0</v>
      </c>
      <c r="AT86" s="27"/>
    </row>
    <row r="87" spans="1:46" hidden="1">
      <c r="A87" s="16"/>
      <c r="B87" s="17"/>
      <c r="C87" s="17"/>
      <c r="D87" s="17"/>
      <c r="E87" s="17"/>
      <c r="F87" s="19"/>
      <c r="G87" s="19"/>
      <c r="H87" s="19"/>
      <c r="I87" s="19"/>
      <c r="J87" s="19"/>
      <c r="K87" s="19"/>
      <c r="L87" s="19"/>
      <c r="M87" s="19"/>
      <c r="N87" s="19"/>
      <c r="O87" s="19"/>
      <c r="P87" s="19"/>
      <c r="Q87" s="19"/>
      <c r="R87" s="19"/>
      <c r="S87" s="19"/>
      <c r="T87" s="19"/>
      <c r="U87" s="19"/>
      <c r="V87" s="19"/>
      <c r="W87" s="19"/>
      <c r="X87" s="19"/>
      <c r="Y87" s="19"/>
      <c r="Z87" s="19"/>
      <c r="AA87" s="19"/>
      <c r="AB87" s="19"/>
      <c r="AC87" s="19"/>
      <c r="AD87" s="19"/>
      <c r="AE87" s="19"/>
      <c r="AF87" s="19"/>
      <c r="AG87" s="19"/>
      <c r="AH87" s="19"/>
      <c r="AI87" s="19"/>
      <c r="AJ87" s="19"/>
      <c r="AK87" s="19"/>
      <c r="AL87" s="19"/>
      <c r="AM87" s="19"/>
      <c r="AN87" s="19"/>
      <c r="AO87" s="19"/>
      <c r="AP87" s="15">
        <f t="shared" si="6"/>
        <v>0</v>
      </c>
      <c r="AQ87" s="15">
        <f t="shared" si="5"/>
        <v>0</v>
      </c>
      <c r="AR87" s="40"/>
      <c r="AS87" s="40">
        <f t="shared" si="4"/>
        <v>0</v>
      </c>
      <c r="AT87" s="27"/>
    </row>
    <row r="88" spans="1:46" hidden="1">
      <c r="A88" s="16"/>
      <c r="B88" s="17"/>
      <c r="C88" s="17"/>
      <c r="D88" s="17"/>
      <c r="E88" s="17"/>
      <c r="F88" s="19"/>
      <c r="G88" s="19"/>
      <c r="H88" s="19"/>
      <c r="I88" s="19"/>
      <c r="J88" s="19"/>
      <c r="K88" s="19"/>
      <c r="L88" s="19"/>
      <c r="M88" s="19"/>
      <c r="N88" s="19"/>
      <c r="O88" s="19"/>
      <c r="P88" s="19"/>
      <c r="Q88" s="19"/>
      <c r="R88" s="19"/>
      <c r="S88" s="19"/>
      <c r="T88" s="19"/>
      <c r="U88" s="19"/>
      <c r="V88" s="19"/>
      <c r="W88" s="19"/>
      <c r="X88" s="19"/>
      <c r="Y88" s="19"/>
      <c r="Z88" s="19"/>
      <c r="AA88" s="19"/>
      <c r="AB88" s="19"/>
      <c r="AC88" s="19"/>
      <c r="AD88" s="19"/>
      <c r="AE88" s="19"/>
      <c r="AF88" s="19"/>
      <c r="AG88" s="19"/>
      <c r="AH88" s="19"/>
      <c r="AI88" s="19"/>
      <c r="AJ88" s="19"/>
      <c r="AK88" s="19"/>
      <c r="AL88" s="19"/>
      <c r="AM88" s="19"/>
      <c r="AN88" s="19"/>
      <c r="AO88" s="19"/>
      <c r="AP88" s="15">
        <f t="shared" si="6"/>
        <v>0</v>
      </c>
      <c r="AQ88" s="15">
        <f t="shared" si="5"/>
        <v>0</v>
      </c>
      <c r="AR88" s="40"/>
      <c r="AS88" s="40">
        <f t="shared" si="4"/>
        <v>0</v>
      </c>
      <c r="AT88" s="27"/>
    </row>
    <row r="89" spans="1:46" hidden="1">
      <c r="A89" s="16"/>
      <c r="B89" s="17"/>
      <c r="C89" s="17"/>
      <c r="D89" s="17"/>
      <c r="E89" s="17"/>
      <c r="F89" s="19"/>
      <c r="G89" s="19"/>
      <c r="H89" s="19"/>
      <c r="I89" s="19"/>
      <c r="J89" s="19"/>
      <c r="K89" s="19"/>
      <c r="L89" s="19"/>
      <c r="M89" s="19"/>
      <c r="N89" s="19"/>
      <c r="O89" s="19"/>
      <c r="P89" s="19"/>
      <c r="Q89" s="19"/>
      <c r="R89" s="19"/>
      <c r="S89" s="19"/>
      <c r="T89" s="19"/>
      <c r="U89" s="19"/>
      <c r="V89" s="19"/>
      <c r="W89" s="19"/>
      <c r="X89" s="19"/>
      <c r="Y89" s="19"/>
      <c r="Z89" s="19"/>
      <c r="AA89" s="19"/>
      <c r="AB89" s="19"/>
      <c r="AC89" s="19"/>
      <c r="AD89" s="19"/>
      <c r="AE89" s="19"/>
      <c r="AF89" s="19"/>
      <c r="AG89" s="19"/>
      <c r="AH89" s="19"/>
      <c r="AI89" s="19"/>
      <c r="AJ89" s="19"/>
      <c r="AK89" s="19"/>
      <c r="AL89" s="19"/>
      <c r="AM89" s="19"/>
      <c r="AN89" s="19"/>
      <c r="AO89" s="19"/>
      <c r="AP89" s="15">
        <f t="shared" si="6"/>
        <v>0</v>
      </c>
      <c r="AQ89" s="15">
        <f t="shared" si="5"/>
        <v>0</v>
      </c>
      <c r="AR89" s="40"/>
      <c r="AS89" s="40">
        <f t="shared" si="4"/>
        <v>0</v>
      </c>
      <c r="AT89" s="27"/>
    </row>
    <row r="90" spans="1:46" hidden="1">
      <c r="A90" s="16"/>
      <c r="B90" s="17"/>
      <c r="C90" s="17"/>
      <c r="D90" s="17"/>
      <c r="E90" s="17"/>
      <c r="F90" s="19"/>
      <c r="G90" s="19"/>
      <c r="H90" s="19"/>
      <c r="I90" s="19"/>
      <c r="J90" s="19"/>
      <c r="K90" s="19"/>
      <c r="L90" s="19"/>
      <c r="M90" s="19"/>
      <c r="N90" s="19"/>
      <c r="O90" s="19"/>
      <c r="P90" s="19"/>
      <c r="Q90" s="19"/>
      <c r="R90" s="19"/>
      <c r="S90" s="19"/>
      <c r="T90" s="19"/>
      <c r="U90" s="19"/>
      <c r="V90" s="19"/>
      <c r="W90" s="19"/>
      <c r="X90" s="19"/>
      <c r="Y90" s="19"/>
      <c r="Z90" s="19"/>
      <c r="AA90" s="19"/>
      <c r="AB90" s="19"/>
      <c r="AC90" s="19"/>
      <c r="AD90" s="19"/>
      <c r="AE90" s="19"/>
      <c r="AF90" s="19"/>
      <c r="AG90" s="19"/>
      <c r="AH90" s="19"/>
      <c r="AI90" s="19"/>
      <c r="AJ90" s="19"/>
      <c r="AK90" s="19"/>
      <c r="AL90" s="19"/>
      <c r="AM90" s="19"/>
      <c r="AN90" s="19"/>
      <c r="AO90" s="19"/>
      <c r="AP90" s="15">
        <f t="shared" si="6"/>
        <v>0</v>
      </c>
      <c r="AQ90" s="15">
        <f t="shared" si="5"/>
        <v>0</v>
      </c>
      <c r="AR90" s="40"/>
      <c r="AS90" s="40">
        <f t="shared" si="4"/>
        <v>0</v>
      </c>
      <c r="AT90" s="27"/>
    </row>
    <row r="91" spans="1:46" hidden="1">
      <c r="A91" s="16"/>
      <c r="B91" s="17"/>
      <c r="C91" s="17"/>
      <c r="D91" s="17"/>
      <c r="E91" s="17"/>
      <c r="F91" s="19"/>
      <c r="G91" s="19"/>
      <c r="H91" s="19"/>
      <c r="I91" s="19"/>
      <c r="J91" s="19"/>
      <c r="K91" s="19"/>
      <c r="L91" s="19"/>
      <c r="M91" s="19"/>
      <c r="N91" s="19"/>
      <c r="O91" s="19"/>
      <c r="P91" s="19"/>
      <c r="Q91" s="19"/>
      <c r="R91" s="19"/>
      <c r="S91" s="19"/>
      <c r="T91" s="19"/>
      <c r="U91" s="19"/>
      <c r="V91" s="19"/>
      <c r="W91" s="19"/>
      <c r="X91" s="19"/>
      <c r="Y91" s="19"/>
      <c r="Z91" s="19"/>
      <c r="AA91" s="19"/>
      <c r="AB91" s="19"/>
      <c r="AC91" s="19"/>
      <c r="AD91" s="19"/>
      <c r="AE91" s="19"/>
      <c r="AF91" s="19"/>
      <c r="AG91" s="19"/>
      <c r="AH91" s="19"/>
      <c r="AI91" s="19"/>
      <c r="AJ91" s="19"/>
      <c r="AK91" s="19"/>
      <c r="AL91" s="19"/>
      <c r="AM91" s="19"/>
      <c r="AN91" s="19"/>
      <c r="AO91" s="19"/>
      <c r="AP91" s="15">
        <f t="shared" si="6"/>
        <v>0</v>
      </c>
      <c r="AQ91" s="15">
        <f t="shared" si="5"/>
        <v>0</v>
      </c>
      <c r="AR91" s="40"/>
      <c r="AS91" s="40">
        <f t="shared" si="4"/>
        <v>0</v>
      </c>
      <c r="AT91" s="27"/>
    </row>
    <row r="92" spans="1:46" hidden="1">
      <c r="A92" s="16"/>
      <c r="B92" s="17"/>
      <c r="C92" s="17"/>
      <c r="D92" s="17"/>
      <c r="E92" s="17"/>
      <c r="F92" s="19"/>
      <c r="G92" s="19"/>
      <c r="H92" s="19"/>
      <c r="I92" s="19"/>
      <c r="J92" s="19"/>
      <c r="K92" s="19"/>
      <c r="L92" s="19"/>
      <c r="M92" s="19"/>
      <c r="N92" s="19"/>
      <c r="O92" s="19"/>
      <c r="P92" s="19"/>
      <c r="Q92" s="19"/>
      <c r="R92" s="19"/>
      <c r="S92" s="19"/>
      <c r="T92" s="19"/>
      <c r="U92" s="19"/>
      <c r="V92" s="19"/>
      <c r="W92" s="19"/>
      <c r="X92" s="19"/>
      <c r="Y92" s="19"/>
      <c r="Z92" s="19"/>
      <c r="AA92" s="19"/>
      <c r="AB92" s="19"/>
      <c r="AC92" s="19"/>
      <c r="AD92" s="19"/>
      <c r="AE92" s="19"/>
      <c r="AF92" s="19"/>
      <c r="AG92" s="19"/>
      <c r="AH92" s="19"/>
      <c r="AI92" s="19"/>
      <c r="AJ92" s="19"/>
      <c r="AK92" s="19"/>
      <c r="AL92" s="19"/>
      <c r="AM92" s="19"/>
      <c r="AN92" s="19"/>
      <c r="AO92" s="19"/>
      <c r="AP92" s="15">
        <f t="shared" si="6"/>
        <v>0</v>
      </c>
      <c r="AQ92" s="15">
        <f t="shared" si="5"/>
        <v>0</v>
      </c>
      <c r="AR92" s="40"/>
      <c r="AS92" s="40">
        <f t="shared" si="4"/>
        <v>0</v>
      </c>
      <c r="AT92" s="27"/>
    </row>
    <row r="93" spans="1:46" hidden="1">
      <c r="A93" s="16"/>
      <c r="B93" s="17"/>
      <c r="C93" s="17"/>
      <c r="D93" s="17"/>
      <c r="E93" s="17"/>
      <c r="F93" s="19"/>
      <c r="G93" s="19"/>
      <c r="H93" s="19"/>
      <c r="I93" s="19"/>
      <c r="J93" s="19"/>
      <c r="K93" s="19"/>
      <c r="L93" s="19"/>
      <c r="M93" s="19"/>
      <c r="N93" s="19"/>
      <c r="O93" s="19"/>
      <c r="P93" s="19"/>
      <c r="Q93" s="19"/>
      <c r="R93" s="19"/>
      <c r="S93" s="19"/>
      <c r="T93" s="19"/>
      <c r="U93" s="19"/>
      <c r="V93" s="19"/>
      <c r="W93" s="19"/>
      <c r="X93" s="19"/>
      <c r="Y93" s="19"/>
      <c r="Z93" s="19"/>
      <c r="AA93" s="19"/>
      <c r="AB93" s="19"/>
      <c r="AC93" s="19"/>
      <c r="AD93" s="19"/>
      <c r="AE93" s="19"/>
      <c r="AF93" s="19"/>
      <c r="AG93" s="19"/>
      <c r="AH93" s="19"/>
      <c r="AI93" s="19"/>
      <c r="AJ93" s="19"/>
      <c r="AK93" s="19"/>
      <c r="AL93" s="19"/>
      <c r="AM93" s="19"/>
      <c r="AN93" s="19"/>
      <c r="AO93" s="19"/>
      <c r="AP93" s="15">
        <f t="shared" si="6"/>
        <v>0</v>
      </c>
      <c r="AQ93" s="15">
        <f t="shared" si="5"/>
        <v>0</v>
      </c>
      <c r="AR93" s="40"/>
      <c r="AS93" s="40">
        <f t="shared" si="4"/>
        <v>0</v>
      </c>
      <c r="AT93" s="27"/>
    </row>
    <row r="94" spans="1:46" hidden="1">
      <c r="A94" s="16"/>
      <c r="B94" s="17"/>
      <c r="C94" s="17"/>
      <c r="D94" s="17"/>
      <c r="E94" s="17"/>
      <c r="F94" s="19"/>
      <c r="G94" s="19"/>
      <c r="H94" s="19"/>
      <c r="I94" s="19"/>
      <c r="J94" s="19"/>
      <c r="K94" s="19"/>
      <c r="L94" s="19"/>
      <c r="M94" s="19"/>
      <c r="N94" s="19"/>
      <c r="O94" s="19"/>
      <c r="P94" s="19"/>
      <c r="Q94" s="19"/>
      <c r="R94" s="19"/>
      <c r="S94" s="19"/>
      <c r="T94" s="19"/>
      <c r="U94" s="19"/>
      <c r="V94" s="19"/>
      <c r="W94" s="19"/>
      <c r="X94" s="19"/>
      <c r="Y94" s="19"/>
      <c r="Z94" s="19"/>
      <c r="AA94" s="19"/>
      <c r="AB94" s="19"/>
      <c r="AC94" s="19"/>
      <c r="AD94" s="19"/>
      <c r="AE94" s="19"/>
      <c r="AF94" s="19"/>
      <c r="AG94" s="19"/>
      <c r="AH94" s="19"/>
      <c r="AI94" s="19"/>
      <c r="AJ94" s="19"/>
      <c r="AK94" s="19"/>
      <c r="AL94" s="19"/>
      <c r="AM94" s="19"/>
      <c r="AN94" s="19"/>
      <c r="AO94" s="19"/>
      <c r="AP94" s="15">
        <f t="shared" si="6"/>
        <v>0</v>
      </c>
      <c r="AQ94" s="15">
        <f t="shared" si="5"/>
        <v>0</v>
      </c>
      <c r="AR94" s="40"/>
      <c r="AS94" s="40">
        <f t="shared" si="4"/>
        <v>0</v>
      </c>
      <c r="AT94" s="27"/>
    </row>
    <row r="95" spans="1:46" hidden="1">
      <c r="A95" s="16"/>
      <c r="B95" s="17"/>
      <c r="C95" s="17"/>
      <c r="D95" s="17"/>
      <c r="E95" s="17"/>
      <c r="F95" s="19"/>
      <c r="G95" s="19"/>
      <c r="H95" s="19"/>
      <c r="I95" s="19"/>
      <c r="J95" s="19"/>
      <c r="K95" s="19"/>
      <c r="L95" s="19"/>
      <c r="M95" s="19"/>
      <c r="N95" s="19"/>
      <c r="O95" s="19"/>
      <c r="P95" s="19"/>
      <c r="Q95" s="19"/>
      <c r="R95" s="19"/>
      <c r="S95" s="19"/>
      <c r="T95" s="19"/>
      <c r="U95" s="19"/>
      <c r="V95" s="19"/>
      <c r="W95" s="19"/>
      <c r="X95" s="19"/>
      <c r="Y95" s="19"/>
      <c r="Z95" s="19"/>
      <c r="AA95" s="19"/>
      <c r="AB95" s="19"/>
      <c r="AC95" s="19"/>
      <c r="AD95" s="19"/>
      <c r="AE95" s="19"/>
      <c r="AF95" s="19"/>
      <c r="AG95" s="19"/>
      <c r="AH95" s="19"/>
      <c r="AI95" s="19"/>
      <c r="AJ95" s="19"/>
      <c r="AK95" s="19"/>
      <c r="AL95" s="19"/>
      <c r="AM95" s="19"/>
      <c r="AN95" s="19"/>
      <c r="AO95" s="19"/>
      <c r="AP95" s="15">
        <f t="shared" si="6"/>
        <v>0</v>
      </c>
      <c r="AQ95" s="15">
        <f t="shared" si="5"/>
        <v>0</v>
      </c>
      <c r="AR95" s="40"/>
      <c r="AS95" s="40">
        <f t="shared" si="4"/>
        <v>0</v>
      </c>
      <c r="AT95" s="27"/>
    </row>
    <row r="96" spans="1:46" hidden="1">
      <c r="A96" s="16"/>
      <c r="B96" s="17"/>
      <c r="C96" s="17"/>
      <c r="D96" s="17"/>
      <c r="E96" s="17"/>
      <c r="F96" s="19"/>
      <c r="G96" s="19"/>
      <c r="H96" s="19"/>
      <c r="I96" s="19"/>
      <c r="J96" s="19"/>
      <c r="K96" s="19"/>
      <c r="L96" s="19"/>
      <c r="M96" s="19"/>
      <c r="N96" s="19"/>
      <c r="O96" s="19"/>
      <c r="P96" s="19"/>
      <c r="Q96" s="19"/>
      <c r="R96" s="19"/>
      <c r="S96" s="19"/>
      <c r="T96" s="19"/>
      <c r="U96" s="19"/>
      <c r="V96" s="19"/>
      <c r="W96" s="19"/>
      <c r="X96" s="19"/>
      <c r="Y96" s="19"/>
      <c r="Z96" s="19"/>
      <c r="AA96" s="19"/>
      <c r="AB96" s="19"/>
      <c r="AC96" s="19"/>
      <c r="AD96" s="19"/>
      <c r="AE96" s="19"/>
      <c r="AF96" s="19"/>
      <c r="AG96" s="19"/>
      <c r="AH96" s="19"/>
      <c r="AI96" s="19"/>
      <c r="AJ96" s="19"/>
      <c r="AK96" s="19"/>
      <c r="AL96" s="19"/>
      <c r="AM96" s="19"/>
      <c r="AN96" s="19"/>
      <c r="AO96" s="19"/>
      <c r="AP96" s="15">
        <f t="shared" si="6"/>
        <v>0</v>
      </c>
      <c r="AQ96" s="15">
        <f t="shared" si="5"/>
        <v>0</v>
      </c>
      <c r="AR96" s="40"/>
      <c r="AS96" s="40">
        <f t="shared" si="4"/>
        <v>0</v>
      </c>
      <c r="AT96" s="27"/>
    </row>
    <row r="97" spans="1:47" hidden="1">
      <c r="A97" s="16"/>
      <c r="B97" s="17"/>
      <c r="C97" s="17"/>
      <c r="D97" s="17"/>
      <c r="E97" s="17"/>
      <c r="F97" s="19"/>
      <c r="G97" s="19"/>
      <c r="H97" s="19"/>
      <c r="I97" s="19"/>
      <c r="J97" s="19"/>
      <c r="K97" s="19"/>
      <c r="L97" s="19"/>
      <c r="M97" s="19"/>
      <c r="N97" s="19"/>
      <c r="O97" s="19"/>
      <c r="P97" s="19"/>
      <c r="Q97" s="19"/>
      <c r="R97" s="19"/>
      <c r="S97" s="19"/>
      <c r="T97" s="19"/>
      <c r="U97" s="19"/>
      <c r="V97" s="19"/>
      <c r="W97" s="19"/>
      <c r="X97" s="19"/>
      <c r="Y97" s="19"/>
      <c r="Z97" s="19"/>
      <c r="AA97" s="19"/>
      <c r="AB97" s="19"/>
      <c r="AC97" s="19"/>
      <c r="AD97" s="19"/>
      <c r="AE97" s="19"/>
      <c r="AF97" s="19"/>
      <c r="AG97" s="19"/>
      <c r="AH97" s="19"/>
      <c r="AI97" s="19"/>
      <c r="AJ97" s="19"/>
      <c r="AK97" s="19"/>
      <c r="AL97" s="19"/>
      <c r="AM97" s="19"/>
      <c r="AN97" s="19"/>
      <c r="AO97" s="19"/>
      <c r="AP97" s="15">
        <f t="shared" si="6"/>
        <v>0</v>
      </c>
      <c r="AQ97" s="15">
        <f t="shared" si="5"/>
        <v>0</v>
      </c>
      <c r="AR97" s="40"/>
      <c r="AS97" s="40">
        <f t="shared" si="4"/>
        <v>0</v>
      </c>
      <c r="AT97" s="27"/>
    </row>
    <row r="98" spans="1:47" hidden="1">
      <c r="A98" s="16"/>
      <c r="B98" s="17"/>
      <c r="C98" s="17"/>
      <c r="D98" s="17"/>
      <c r="E98" s="17"/>
      <c r="F98" s="19"/>
      <c r="G98" s="19"/>
      <c r="H98" s="19"/>
      <c r="I98" s="19"/>
      <c r="J98" s="19"/>
      <c r="K98" s="19"/>
      <c r="L98" s="19"/>
      <c r="M98" s="19"/>
      <c r="N98" s="19"/>
      <c r="O98" s="19"/>
      <c r="P98" s="19"/>
      <c r="Q98" s="19"/>
      <c r="R98" s="19"/>
      <c r="S98" s="19"/>
      <c r="T98" s="19"/>
      <c r="U98" s="19"/>
      <c r="V98" s="19"/>
      <c r="W98" s="19"/>
      <c r="X98" s="19"/>
      <c r="Y98" s="19"/>
      <c r="Z98" s="19"/>
      <c r="AA98" s="19"/>
      <c r="AB98" s="19"/>
      <c r="AC98" s="19"/>
      <c r="AD98" s="19"/>
      <c r="AE98" s="19"/>
      <c r="AF98" s="19"/>
      <c r="AG98" s="19"/>
      <c r="AH98" s="19"/>
      <c r="AI98" s="19"/>
      <c r="AJ98" s="19"/>
      <c r="AK98" s="19"/>
      <c r="AL98" s="19"/>
      <c r="AM98" s="19"/>
      <c r="AN98" s="19"/>
      <c r="AO98" s="19"/>
      <c r="AP98" s="15">
        <f t="shared" si="6"/>
        <v>0</v>
      </c>
      <c r="AQ98" s="15">
        <f t="shared" si="5"/>
        <v>0</v>
      </c>
      <c r="AR98" s="40"/>
      <c r="AS98" s="40">
        <f t="shared" ref="AS98:AS101" si="7">IFERROR(AR98/$AR$102,0)*100</f>
        <v>0</v>
      </c>
      <c r="AT98" s="27"/>
    </row>
    <row r="99" spans="1:47" hidden="1">
      <c r="A99" s="16"/>
      <c r="B99" s="17"/>
      <c r="C99" s="17"/>
      <c r="D99" s="17"/>
      <c r="E99" s="17"/>
      <c r="F99" s="19"/>
      <c r="G99" s="19"/>
      <c r="H99" s="19"/>
      <c r="I99" s="19"/>
      <c r="J99" s="19"/>
      <c r="K99" s="19"/>
      <c r="L99" s="19"/>
      <c r="M99" s="19"/>
      <c r="N99" s="19"/>
      <c r="O99" s="19"/>
      <c r="P99" s="19"/>
      <c r="Q99" s="19"/>
      <c r="R99" s="19"/>
      <c r="S99" s="19"/>
      <c r="T99" s="19"/>
      <c r="U99" s="19"/>
      <c r="V99" s="19"/>
      <c r="W99" s="19"/>
      <c r="X99" s="19"/>
      <c r="Y99" s="19"/>
      <c r="Z99" s="19"/>
      <c r="AA99" s="19"/>
      <c r="AB99" s="19"/>
      <c r="AC99" s="19"/>
      <c r="AD99" s="19"/>
      <c r="AE99" s="19"/>
      <c r="AF99" s="19"/>
      <c r="AG99" s="19"/>
      <c r="AH99" s="19"/>
      <c r="AI99" s="19"/>
      <c r="AJ99" s="19"/>
      <c r="AK99" s="19"/>
      <c r="AL99" s="19"/>
      <c r="AM99" s="19"/>
      <c r="AN99" s="19"/>
      <c r="AO99" s="19"/>
      <c r="AP99" s="15">
        <f t="shared" si="6"/>
        <v>0</v>
      </c>
      <c r="AQ99" s="15">
        <f t="shared" si="5"/>
        <v>0</v>
      </c>
      <c r="AR99" s="40"/>
      <c r="AS99" s="40">
        <f t="shared" si="7"/>
        <v>0</v>
      </c>
      <c r="AT99" s="27"/>
    </row>
    <row r="100" spans="1:47" hidden="1">
      <c r="A100" s="16"/>
      <c r="B100" s="17"/>
      <c r="C100" s="17"/>
      <c r="D100" s="17"/>
      <c r="E100" s="17"/>
      <c r="F100" s="19"/>
      <c r="G100" s="19"/>
      <c r="H100" s="19"/>
      <c r="I100" s="19"/>
      <c r="J100" s="19"/>
      <c r="K100" s="19"/>
      <c r="L100" s="19"/>
      <c r="M100" s="19"/>
      <c r="N100" s="19"/>
      <c r="O100" s="19"/>
      <c r="P100" s="19"/>
      <c r="Q100" s="19"/>
      <c r="R100" s="19"/>
      <c r="S100" s="19"/>
      <c r="T100" s="19"/>
      <c r="U100" s="19"/>
      <c r="V100" s="19"/>
      <c r="W100" s="19"/>
      <c r="X100" s="19"/>
      <c r="Y100" s="19"/>
      <c r="Z100" s="19"/>
      <c r="AA100" s="19"/>
      <c r="AB100" s="19"/>
      <c r="AC100" s="19"/>
      <c r="AD100" s="19"/>
      <c r="AE100" s="19"/>
      <c r="AF100" s="19"/>
      <c r="AG100" s="19"/>
      <c r="AH100" s="19"/>
      <c r="AI100" s="19"/>
      <c r="AJ100" s="19"/>
      <c r="AK100" s="19"/>
      <c r="AL100" s="19"/>
      <c r="AM100" s="19"/>
      <c r="AN100" s="19"/>
      <c r="AO100" s="19"/>
      <c r="AP100" s="15">
        <f t="shared" si="6"/>
        <v>0</v>
      </c>
      <c r="AQ100" s="15">
        <f t="shared" si="5"/>
        <v>0</v>
      </c>
      <c r="AR100" s="40"/>
      <c r="AS100" s="40">
        <f t="shared" si="7"/>
        <v>0</v>
      </c>
      <c r="AT100" s="27"/>
    </row>
    <row r="101" spans="1:47" hidden="1">
      <c r="A101" s="16"/>
      <c r="B101" s="17"/>
      <c r="C101" s="17"/>
      <c r="D101" s="17"/>
      <c r="E101" s="17"/>
      <c r="F101" s="19"/>
      <c r="G101" s="19"/>
      <c r="H101" s="19"/>
      <c r="I101" s="19"/>
      <c r="J101" s="19"/>
      <c r="K101" s="19"/>
      <c r="L101" s="19"/>
      <c r="M101" s="19"/>
      <c r="N101" s="19"/>
      <c r="O101" s="19"/>
      <c r="P101" s="19"/>
      <c r="Q101" s="19"/>
      <c r="R101" s="19"/>
      <c r="S101" s="19"/>
      <c r="T101" s="19"/>
      <c r="U101" s="19"/>
      <c r="V101" s="19"/>
      <c r="W101" s="19"/>
      <c r="X101" s="19"/>
      <c r="Y101" s="19"/>
      <c r="Z101" s="19"/>
      <c r="AA101" s="19"/>
      <c r="AB101" s="19"/>
      <c r="AC101" s="19"/>
      <c r="AD101" s="19"/>
      <c r="AE101" s="19"/>
      <c r="AF101" s="19"/>
      <c r="AG101" s="19"/>
      <c r="AH101" s="19"/>
      <c r="AI101" s="19"/>
      <c r="AJ101" s="19"/>
      <c r="AK101" s="19"/>
      <c r="AL101" s="19"/>
      <c r="AM101" s="19"/>
      <c r="AN101" s="19"/>
      <c r="AO101" s="19"/>
      <c r="AP101" s="15">
        <f t="shared" si="6"/>
        <v>0</v>
      </c>
      <c r="AQ101" s="15">
        <f t="shared" si="5"/>
        <v>0</v>
      </c>
      <c r="AR101" s="40"/>
      <c r="AS101" s="40">
        <f t="shared" si="7"/>
        <v>0</v>
      </c>
      <c r="AT101" s="27"/>
    </row>
    <row r="102" spans="1:47">
      <c r="A102" s="14" t="s">
        <v>56</v>
      </c>
      <c r="B102" s="18">
        <f>SUM(B2:B101)</f>
        <v>14</v>
      </c>
      <c r="C102" s="18">
        <f t="shared" ref="C102:AO102" si="8">SUM(C2:C101)</f>
        <v>20</v>
      </c>
      <c r="D102" s="18">
        <f t="shared" si="8"/>
        <v>20</v>
      </c>
      <c r="E102" s="18">
        <f t="shared" si="8"/>
        <v>7</v>
      </c>
      <c r="F102" s="18">
        <f t="shared" si="8"/>
        <v>18</v>
      </c>
      <c r="G102" s="18">
        <f t="shared" si="8"/>
        <v>20</v>
      </c>
      <c r="H102" s="18">
        <f t="shared" si="8"/>
        <v>17</v>
      </c>
      <c r="I102" s="18">
        <f t="shared" si="8"/>
        <v>13</v>
      </c>
      <c r="J102" s="18">
        <f t="shared" si="8"/>
        <v>18</v>
      </c>
      <c r="K102" s="18">
        <f t="shared" si="8"/>
        <v>18</v>
      </c>
      <c r="L102" s="18">
        <f t="shared" si="8"/>
        <v>18</v>
      </c>
      <c r="M102" s="18">
        <f t="shared" si="8"/>
        <v>14</v>
      </c>
      <c r="N102" s="18">
        <f t="shared" si="8"/>
        <v>0</v>
      </c>
      <c r="O102" s="18">
        <f t="shared" si="8"/>
        <v>0</v>
      </c>
      <c r="P102" s="18">
        <f t="shared" si="8"/>
        <v>0</v>
      </c>
      <c r="Q102" s="18">
        <f t="shared" si="8"/>
        <v>0</v>
      </c>
      <c r="R102" s="18">
        <f t="shared" si="8"/>
        <v>0</v>
      </c>
      <c r="S102" s="18">
        <f t="shared" si="8"/>
        <v>0</v>
      </c>
      <c r="T102" s="18">
        <f t="shared" si="8"/>
        <v>0</v>
      </c>
      <c r="U102" s="18">
        <f t="shared" si="8"/>
        <v>0</v>
      </c>
      <c r="V102" s="18">
        <f t="shared" si="8"/>
        <v>0</v>
      </c>
      <c r="W102" s="18">
        <f t="shared" si="8"/>
        <v>0</v>
      </c>
      <c r="X102" s="18">
        <f t="shared" si="8"/>
        <v>0</v>
      </c>
      <c r="Y102" s="18">
        <f t="shared" si="8"/>
        <v>0</v>
      </c>
      <c r="Z102" s="18">
        <f t="shared" si="8"/>
        <v>0</v>
      </c>
      <c r="AA102" s="18">
        <f t="shared" si="8"/>
        <v>0</v>
      </c>
      <c r="AB102" s="18">
        <f t="shared" si="8"/>
        <v>0</v>
      </c>
      <c r="AC102" s="18">
        <f t="shared" si="8"/>
        <v>0</v>
      </c>
      <c r="AD102" s="18">
        <f t="shared" si="8"/>
        <v>0</v>
      </c>
      <c r="AE102" s="18">
        <f t="shared" si="8"/>
        <v>0</v>
      </c>
      <c r="AF102" s="18">
        <f t="shared" si="8"/>
        <v>0</v>
      </c>
      <c r="AG102" s="18">
        <f t="shared" si="8"/>
        <v>0</v>
      </c>
      <c r="AH102" s="18">
        <f t="shared" si="8"/>
        <v>0</v>
      </c>
      <c r="AI102" s="18">
        <f t="shared" si="8"/>
        <v>0</v>
      </c>
      <c r="AJ102" s="18">
        <f t="shared" si="8"/>
        <v>0</v>
      </c>
      <c r="AK102" s="18">
        <f t="shared" si="8"/>
        <v>0</v>
      </c>
      <c r="AL102" s="18">
        <f t="shared" si="8"/>
        <v>0</v>
      </c>
      <c r="AM102" s="18">
        <f t="shared" si="8"/>
        <v>0</v>
      </c>
      <c r="AN102" s="18">
        <f t="shared" si="8"/>
        <v>0</v>
      </c>
      <c r="AO102" s="18">
        <f t="shared" si="8"/>
        <v>0</v>
      </c>
      <c r="AP102" s="15">
        <f t="shared" si="6"/>
        <v>136</v>
      </c>
      <c r="AQ102" s="15">
        <f t="shared" si="5"/>
        <v>197</v>
      </c>
      <c r="AR102" s="41">
        <f>SUM(AR2:AR101)</f>
        <v>20258.96</v>
      </c>
      <c r="AS102" s="41">
        <f>SUM(AS2:AS101)</f>
        <v>99.999999999999986</v>
      </c>
      <c r="AT102" s="27"/>
    </row>
    <row r="103" spans="1:47">
      <c r="A103" s="50" t="s">
        <v>57</v>
      </c>
      <c r="B103" s="50" t="s">
        <v>55</v>
      </c>
      <c r="C103" s="50" t="s">
        <v>55</v>
      </c>
      <c r="D103" s="50" t="s">
        <v>55</v>
      </c>
      <c r="E103" s="50" t="s">
        <v>55</v>
      </c>
      <c r="F103" s="50" t="s">
        <v>55</v>
      </c>
      <c r="G103" s="50" t="s">
        <v>55</v>
      </c>
      <c r="H103" s="50" t="s">
        <v>55</v>
      </c>
      <c r="I103" s="50" t="s">
        <v>55</v>
      </c>
      <c r="J103" s="50" t="s">
        <v>55</v>
      </c>
      <c r="K103" s="50" t="s">
        <v>55</v>
      </c>
      <c r="L103" s="50" t="s">
        <v>55</v>
      </c>
      <c r="M103" s="50" t="s">
        <v>55</v>
      </c>
      <c r="N103" s="50"/>
      <c r="O103" s="50"/>
      <c r="P103" s="50"/>
      <c r="Q103" s="50"/>
      <c r="R103" s="50"/>
      <c r="S103" s="50"/>
      <c r="T103" s="50"/>
      <c r="U103" s="50"/>
      <c r="V103" s="50"/>
      <c r="W103" s="50"/>
      <c r="X103" s="50"/>
      <c r="Y103" s="50"/>
      <c r="Z103" s="50"/>
      <c r="AA103" s="50"/>
      <c r="AB103" s="50"/>
      <c r="AC103" s="50"/>
      <c r="AD103" s="50"/>
      <c r="AE103" s="50"/>
      <c r="AF103" s="50"/>
      <c r="AG103" s="50"/>
      <c r="AH103" s="50"/>
      <c r="AI103" s="50"/>
      <c r="AJ103" s="50"/>
      <c r="AK103" s="50"/>
      <c r="AL103" s="50"/>
      <c r="AM103" s="50"/>
      <c r="AN103" s="50"/>
      <c r="AO103" s="50"/>
      <c r="AP103" s="9"/>
      <c r="AQ103" s="9"/>
      <c r="AR103" s="42"/>
      <c r="AS103" s="42"/>
      <c r="AT103" s="28"/>
      <c r="AU103" s="28"/>
    </row>
    <row r="104" spans="1:47">
      <c r="A104" s="6" t="s">
        <v>58</v>
      </c>
      <c r="B104" s="6"/>
      <c r="C104" s="6"/>
      <c r="D104" s="6"/>
      <c r="E104" s="6" t="s">
        <v>55</v>
      </c>
      <c r="F104" s="6"/>
      <c r="G104" s="6"/>
      <c r="H104" s="6"/>
      <c r="I104" s="6"/>
      <c r="J104" s="6" t="s">
        <v>55</v>
      </c>
      <c r="K104" s="6" t="s">
        <v>55</v>
      </c>
      <c r="L104" s="6" t="s">
        <v>55</v>
      </c>
      <c r="M104" s="6" t="s">
        <v>55</v>
      </c>
      <c r="N104" s="6" t="s">
        <v>55</v>
      </c>
      <c r="O104" s="6" t="s">
        <v>55</v>
      </c>
      <c r="P104" s="6" t="s">
        <v>55</v>
      </c>
      <c r="Q104" s="6" t="s">
        <v>55</v>
      </c>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9"/>
      <c r="AQ104" s="9"/>
      <c r="AR104" s="42"/>
      <c r="AS104" s="42"/>
      <c r="AT104" s="28"/>
      <c r="AU104" s="28"/>
    </row>
    <row r="105" spans="1:47">
      <c r="A105" s="6" t="s">
        <v>59</v>
      </c>
      <c r="B105" s="6" t="s">
        <v>55</v>
      </c>
      <c r="C105" s="6" t="s">
        <v>55</v>
      </c>
      <c r="D105" s="6" t="s">
        <v>55</v>
      </c>
      <c r="E105" s="6" t="s">
        <v>55</v>
      </c>
      <c r="F105" s="6" t="s">
        <v>55</v>
      </c>
      <c r="G105" s="51" t="s">
        <v>55</v>
      </c>
      <c r="H105" s="51" t="s">
        <v>55</v>
      </c>
      <c r="I105" s="51" t="s">
        <v>55</v>
      </c>
      <c r="J105" s="51" t="s">
        <v>55</v>
      </c>
      <c r="K105" s="51" t="s">
        <v>55</v>
      </c>
      <c r="L105" s="51" t="s">
        <v>55</v>
      </c>
      <c r="M105" s="51"/>
      <c r="N105" s="51"/>
      <c r="O105" s="51"/>
      <c r="P105" s="51"/>
      <c r="Q105" s="51"/>
      <c r="R105" s="51"/>
      <c r="S105" s="51"/>
      <c r="T105" s="51"/>
      <c r="U105" s="51"/>
      <c r="V105" s="51"/>
      <c r="W105" s="51"/>
      <c r="X105" s="51"/>
      <c r="Y105" s="51"/>
      <c r="Z105" s="51"/>
      <c r="AA105" s="51"/>
      <c r="AB105" s="51"/>
      <c r="AC105" s="51"/>
      <c r="AD105" s="51"/>
      <c r="AE105" s="51"/>
      <c r="AF105" s="51"/>
      <c r="AG105" s="51"/>
      <c r="AH105" s="51"/>
      <c r="AI105" s="51"/>
      <c r="AJ105" s="51"/>
      <c r="AK105" s="51"/>
      <c r="AL105" s="51"/>
      <c r="AM105" s="51"/>
      <c r="AN105" s="51"/>
      <c r="AO105" s="51"/>
      <c r="AP105" s="9"/>
      <c r="AQ105" s="9"/>
      <c r="AR105" s="43"/>
      <c r="AS105" s="43"/>
      <c r="AT105" s="28"/>
      <c r="AU105" s="28"/>
    </row>
    <row r="106" spans="1:47">
      <c r="A106" s="6" t="s">
        <v>60</v>
      </c>
      <c r="B106" s="6"/>
      <c r="C106" s="6"/>
      <c r="D106" s="6"/>
      <c r="E106" s="6"/>
      <c r="F106" s="6" t="s">
        <v>55</v>
      </c>
      <c r="G106" s="51" t="s">
        <v>55</v>
      </c>
      <c r="H106" s="51" t="s">
        <v>55</v>
      </c>
      <c r="I106" s="51" t="s">
        <v>55</v>
      </c>
      <c r="J106" s="51" t="s">
        <v>55</v>
      </c>
      <c r="K106" s="51" t="s">
        <v>55</v>
      </c>
      <c r="L106" s="51" t="s">
        <v>55</v>
      </c>
      <c r="M106" s="51" t="s">
        <v>55</v>
      </c>
      <c r="N106" s="51" t="s">
        <v>55</v>
      </c>
      <c r="O106" s="51" t="s">
        <v>55</v>
      </c>
      <c r="P106" s="51" t="s">
        <v>55</v>
      </c>
      <c r="Q106" s="51" t="s">
        <v>55</v>
      </c>
      <c r="R106" s="51"/>
      <c r="S106" s="51"/>
      <c r="T106" s="51"/>
      <c r="U106" s="51"/>
      <c r="V106" s="51"/>
      <c r="W106" s="51"/>
      <c r="X106" s="51"/>
      <c r="Y106" s="51"/>
      <c r="Z106" s="51"/>
      <c r="AA106" s="51"/>
      <c r="AB106" s="51"/>
      <c r="AC106" s="51"/>
      <c r="AD106" s="51"/>
      <c r="AE106" s="51"/>
      <c r="AF106" s="51"/>
      <c r="AG106" s="51"/>
      <c r="AH106" s="51"/>
      <c r="AI106" s="51"/>
      <c r="AJ106" s="51"/>
      <c r="AK106" s="51"/>
      <c r="AL106" s="51"/>
      <c r="AM106" s="51"/>
      <c r="AN106" s="51"/>
      <c r="AO106" s="51"/>
      <c r="AP106" s="9"/>
      <c r="AQ106" s="9"/>
      <c r="AR106" s="43"/>
      <c r="AS106" s="43"/>
      <c r="AT106" s="28"/>
      <c r="AU106" s="28"/>
    </row>
    <row r="107" spans="1:47">
      <c r="A107" s="6" t="s">
        <v>61</v>
      </c>
      <c r="B107" s="6"/>
      <c r="C107" s="6"/>
      <c r="D107" s="6"/>
      <c r="E107" s="6"/>
      <c r="F107" s="6"/>
      <c r="G107" s="51"/>
      <c r="H107" s="51"/>
      <c r="I107" s="51" t="s">
        <v>55</v>
      </c>
      <c r="J107" s="51"/>
      <c r="K107" s="51" t="s">
        <v>55</v>
      </c>
      <c r="L107" s="51"/>
      <c r="M107" s="51" t="s">
        <v>55</v>
      </c>
      <c r="N107" s="51"/>
      <c r="O107" s="51"/>
      <c r="P107" s="51"/>
      <c r="Q107" s="51"/>
      <c r="R107" s="51"/>
      <c r="S107" s="51"/>
      <c r="T107" s="51"/>
      <c r="U107" s="51"/>
      <c r="V107" s="51"/>
      <c r="W107" s="51"/>
      <c r="X107" s="51"/>
      <c r="Y107" s="51"/>
      <c r="Z107" s="51"/>
      <c r="AA107" s="51"/>
      <c r="AB107" s="51"/>
      <c r="AC107" s="51"/>
      <c r="AD107" s="51"/>
      <c r="AE107" s="51"/>
      <c r="AF107" s="51"/>
      <c r="AG107" s="51"/>
      <c r="AH107" s="51"/>
      <c r="AI107" s="51"/>
      <c r="AJ107" s="51"/>
      <c r="AK107" s="51"/>
      <c r="AL107" s="51"/>
      <c r="AM107" s="51"/>
      <c r="AN107" s="51"/>
      <c r="AO107" s="51"/>
      <c r="AP107" s="9"/>
      <c r="AQ107" s="9"/>
      <c r="AR107" s="43"/>
      <c r="AS107" s="43"/>
      <c r="AT107" s="28"/>
      <c r="AU107" s="28"/>
    </row>
    <row r="108" spans="1:47">
      <c r="A108" s="6" t="s">
        <v>62</v>
      </c>
      <c r="B108" s="57"/>
      <c r="C108" s="6" t="s">
        <v>55</v>
      </c>
      <c r="D108" s="6" t="s">
        <v>55</v>
      </c>
      <c r="E108" s="6" t="s">
        <v>55</v>
      </c>
      <c r="F108" s="6"/>
      <c r="G108" s="51"/>
      <c r="H108" s="51"/>
      <c r="I108" s="51"/>
      <c r="J108" s="51"/>
      <c r="K108" s="51"/>
      <c r="L108" s="51"/>
      <c r="M108" s="51"/>
      <c r="N108" s="51"/>
      <c r="O108" s="51"/>
      <c r="P108" s="51"/>
      <c r="Q108" s="51"/>
      <c r="R108" s="51"/>
      <c r="S108" s="51"/>
      <c r="T108" s="51"/>
      <c r="U108" s="51"/>
      <c r="V108" s="51"/>
      <c r="W108" s="51"/>
      <c r="X108" s="51"/>
      <c r="Y108" s="51"/>
      <c r="Z108" s="51"/>
      <c r="AA108" s="51"/>
      <c r="AB108" s="51"/>
      <c r="AC108" s="51"/>
      <c r="AD108" s="51"/>
      <c r="AE108" s="51"/>
      <c r="AF108" s="51"/>
      <c r="AG108" s="51"/>
      <c r="AH108" s="51"/>
      <c r="AI108" s="51"/>
      <c r="AJ108" s="51"/>
      <c r="AK108" s="51"/>
      <c r="AL108" s="51"/>
      <c r="AM108" s="51"/>
      <c r="AN108" s="51"/>
      <c r="AO108" s="51"/>
      <c r="AP108" s="9"/>
      <c r="AQ108" s="9"/>
      <c r="AR108" s="43"/>
      <c r="AS108" s="43"/>
      <c r="AT108" s="28"/>
      <c r="AU108" s="28"/>
    </row>
    <row r="109" spans="1:47">
      <c r="A109" s="52" t="s">
        <v>63</v>
      </c>
      <c r="B109" s="53"/>
      <c r="C109" s="53"/>
      <c r="D109" s="53"/>
      <c r="E109" s="53"/>
      <c r="F109" s="53"/>
      <c r="G109" s="54"/>
      <c r="H109" s="54"/>
      <c r="I109" s="54"/>
      <c r="J109" s="54"/>
      <c r="K109" s="54"/>
      <c r="L109" s="54"/>
      <c r="M109" s="54"/>
      <c r="N109" s="54"/>
      <c r="O109" s="54"/>
      <c r="P109" s="54"/>
      <c r="Q109" s="54"/>
      <c r="R109" s="54"/>
      <c r="S109" s="54"/>
      <c r="T109" s="54"/>
      <c r="U109" s="54"/>
      <c r="V109" s="54"/>
      <c r="W109" s="54"/>
      <c r="X109" s="54"/>
      <c r="Y109" s="54"/>
      <c r="Z109" s="54"/>
      <c r="AA109" s="54"/>
      <c r="AB109" s="54"/>
      <c r="AC109" s="54"/>
      <c r="AD109" s="54"/>
      <c r="AE109" s="54"/>
      <c r="AF109" s="54"/>
      <c r="AG109" s="54"/>
      <c r="AH109" s="54"/>
      <c r="AI109" s="54"/>
      <c r="AJ109" s="54"/>
      <c r="AK109" s="54"/>
      <c r="AL109" s="54"/>
      <c r="AM109" s="54"/>
      <c r="AN109" s="54"/>
      <c r="AO109" s="54"/>
      <c r="AP109" s="9"/>
      <c r="AQ109" s="10"/>
      <c r="AR109" s="43"/>
      <c r="AS109" s="43"/>
      <c r="AT109" s="28"/>
      <c r="AU109" s="28"/>
    </row>
    <row r="110" spans="1:47">
      <c r="A110" s="7"/>
      <c r="B110" s="8"/>
      <c r="C110" s="8"/>
      <c r="D110" s="8"/>
      <c r="E110" s="8"/>
      <c r="F110" s="8"/>
      <c r="G110" s="9"/>
      <c r="H110" s="9"/>
      <c r="I110" s="9"/>
      <c r="J110" s="9"/>
      <c r="K110" s="9"/>
      <c r="L110" s="9"/>
      <c r="M110" s="9"/>
      <c r="N110" s="9"/>
      <c r="O110" s="9"/>
      <c r="P110" s="9"/>
      <c r="Q110" s="9"/>
      <c r="R110" s="9"/>
      <c r="S110" s="9"/>
      <c r="T110" s="9"/>
      <c r="U110" s="9"/>
      <c r="V110" s="9"/>
      <c r="W110" s="9"/>
      <c r="X110" s="9"/>
      <c r="Y110" s="9"/>
      <c r="Z110" s="9"/>
      <c r="AA110" s="9"/>
      <c r="AB110" s="9"/>
      <c r="AC110" s="9"/>
      <c r="AD110" s="9"/>
      <c r="AE110" s="9"/>
      <c r="AF110" s="9"/>
      <c r="AG110" s="9"/>
      <c r="AH110" s="9"/>
      <c r="AI110" s="9"/>
      <c r="AJ110" s="9"/>
      <c r="AK110" s="9"/>
      <c r="AL110" s="9"/>
      <c r="AM110" s="9"/>
      <c r="AN110" s="9"/>
      <c r="AO110" s="9"/>
      <c r="AP110" s="9"/>
      <c r="AQ110" s="10"/>
      <c r="AR110" s="43"/>
      <c r="AS110" s="43"/>
      <c r="AT110" s="28"/>
      <c r="AU110" s="28"/>
    </row>
    <row r="111" spans="1:47">
      <c r="A111" s="29" t="s">
        <v>64</v>
      </c>
      <c r="B111" s="30"/>
      <c r="C111" s="30"/>
      <c r="D111" s="30"/>
      <c r="E111" s="30"/>
      <c r="F111" s="30"/>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c r="AK111" s="31"/>
      <c r="AL111" s="31"/>
      <c r="AM111" s="31"/>
      <c r="AN111" s="31"/>
      <c r="AO111" s="31"/>
      <c r="AP111" s="11"/>
      <c r="AQ111" s="32"/>
      <c r="AR111" s="44"/>
      <c r="AS111" s="44"/>
    </row>
    <row r="112" spans="1:47">
      <c r="A112" s="22" t="s">
        <v>65</v>
      </c>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11"/>
      <c r="AQ112" s="34"/>
      <c r="AR112" s="45"/>
      <c r="AS112" s="45"/>
    </row>
    <row r="113" spans="1:45">
      <c r="A113" s="4" t="s">
        <v>66</v>
      </c>
      <c r="B113" s="35"/>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c r="AA113" s="35"/>
      <c r="AB113" s="35"/>
      <c r="AC113" s="35"/>
      <c r="AD113" s="35"/>
      <c r="AE113" s="35"/>
      <c r="AF113" s="35"/>
      <c r="AG113" s="35"/>
      <c r="AH113" s="35"/>
      <c r="AI113" s="35"/>
      <c r="AJ113" s="35"/>
      <c r="AK113" s="35"/>
      <c r="AL113" s="35"/>
      <c r="AM113" s="35"/>
      <c r="AN113" s="35"/>
      <c r="AO113" s="35"/>
      <c r="AP113" s="11"/>
      <c r="AQ113" s="34"/>
      <c r="AR113" s="46"/>
      <c r="AS113" s="46"/>
    </row>
    <row r="114" spans="1:45">
      <c r="A114" s="5" t="s">
        <v>67</v>
      </c>
      <c r="B114" s="109" t="s">
        <v>68</v>
      </c>
      <c r="C114" s="110"/>
      <c r="D114" s="110"/>
      <c r="E114" s="110"/>
      <c r="F114" s="110"/>
      <c r="G114" s="110"/>
      <c r="H114" s="110"/>
      <c r="I114" s="110"/>
      <c r="J114" s="110"/>
      <c r="K114" s="110"/>
      <c r="L114" s="110"/>
      <c r="M114" s="110"/>
      <c r="N114" s="110"/>
      <c r="O114" s="110"/>
      <c r="P114" s="110"/>
      <c r="Q114" s="110"/>
      <c r="R114" s="36"/>
      <c r="S114" s="36"/>
      <c r="T114" s="36"/>
      <c r="U114" s="36"/>
      <c r="V114" s="36"/>
      <c r="W114" s="36"/>
      <c r="X114" s="36"/>
      <c r="Y114" s="36"/>
      <c r="Z114" s="36"/>
      <c r="AA114" s="36"/>
      <c r="AB114" s="36"/>
      <c r="AC114" s="36"/>
      <c r="AD114" s="36"/>
      <c r="AE114" s="36"/>
      <c r="AF114" s="36"/>
      <c r="AG114" s="36"/>
      <c r="AH114" s="36"/>
      <c r="AI114" s="36"/>
      <c r="AJ114" s="36"/>
      <c r="AK114" s="36"/>
      <c r="AL114" s="36"/>
      <c r="AM114" s="36"/>
      <c r="AN114" s="36"/>
      <c r="AO114" s="36"/>
      <c r="AP114" s="11"/>
      <c r="AQ114" s="10"/>
      <c r="AR114" s="47"/>
      <c r="AS114" s="47"/>
    </row>
    <row r="115" spans="1:45" ht="15.75" customHeight="1">
      <c r="A115" s="37"/>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1"/>
      <c r="AR115" s="48"/>
      <c r="AS115" s="48"/>
    </row>
    <row r="219" spans="12:12" ht="15" customHeight="1">
      <c r="L219" s="26" t="s">
        <v>69</v>
      </c>
    </row>
  </sheetData>
  <mergeCells count="1">
    <mergeCell ref="B114:Q114"/>
  </mergeCells>
  <phoneticPr fontId="5" type="noConversion"/>
  <conditionalFormatting sqref="A1 A22:A110 A111:F111 B112:F112 A113:F113 B114 A115:F1048576">
    <cfRule type="beginsWith" dxfId="25" priority="85" operator="beginsWith" text="13">
      <formula>LEFT(A1,LEN("13"))="13"</formula>
    </cfRule>
    <cfRule type="beginsWith" dxfId="24" priority="86" operator="beginsWith" text="12">
      <formula>LEFT(A1,LEN("12"))="12"</formula>
    </cfRule>
    <cfRule type="beginsWith" dxfId="23" priority="87" operator="beginsWith" text="11">
      <formula>LEFT(A1,LEN("11"))="11"</formula>
    </cfRule>
    <cfRule type="beginsWith" dxfId="22" priority="88" operator="beginsWith" text="10">
      <formula>LEFT(A1,LEN("10"))="10"</formula>
    </cfRule>
    <cfRule type="beginsWith" dxfId="21" priority="89" operator="beginsWith" text="09">
      <formula>LEFT(A1,LEN("09"))="09"</formula>
    </cfRule>
    <cfRule type="beginsWith" dxfId="20" priority="90" operator="beginsWith" text="08">
      <formula>LEFT(A1,LEN("08"))="08"</formula>
    </cfRule>
    <cfRule type="beginsWith" dxfId="19" priority="91" operator="beginsWith" text="07">
      <formula>LEFT(A1,LEN("07"))="07"</formula>
    </cfRule>
    <cfRule type="beginsWith" dxfId="18" priority="92" operator="beginsWith" text="06">
      <formula>LEFT(A1,LEN("06"))="06"</formula>
    </cfRule>
    <cfRule type="beginsWith" dxfId="17" priority="93" operator="beginsWith" text="05">
      <formula>LEFT(A1,LEN("05"))="05"</formula>
    </cfRule>
    <cfRule type="beginsWith" dxfId="16" priority="94" operator="beginsWith" text="04">
      <formula>LEFT(A1,LEN("04"))="04"</formula>
    </cfRule>
    <cfRule type="beginsWith" dxfId="15" priority="95" operator="beginsWith" text="03">
      <formula>LEFT(A1,LEN("03"))="03"</formula>
    </cfRule>
    <cfRule type="beginsWith" dxfId="14" priority="96" operator="beginsWith" text="02">
      <formula>LEFT(A1,LEN("02"))="02"</formula>
    </cfRule>
    <cfRule type="beginsWith" dxfId="13" priority="97" operator="beginsWith" text="01">
      <formula>LEFT(A1,LEN("01"))="01"</formula>
    </cfRule>
  </conditionalFormatting>
  <conditionalFormatting sqref="AT1:AT2 R2:AO12 AT5 AT9:AT10 AT13 F22:AO101 AT16 N13:AO21">
    <cfRule type="beginsWith" dxfId="12" priority="7" operator="beginsWith" text="13">
      <formula>LEFT(F1,LEN("13"))="13"</formula>
    </cfRule>
    <cfRule type="beginsWith" dxfId="11" priority="8" operator="beginsWith" text="12">
      <formula>LEFT(F1,LEN("12"))="12"</formula>
    </cfRule>
    <cfRule type="beginsWith" dxfId="10" priority="9" operator="beginsWith" text="11">
      <formula>LEFT(F1,LEN("11"))="11"</formula>
    </cfRule>
    <cfRule type="beginsWith" dxfId="9" priority="10" operator="beginsWith" text="10">
      <formula>LEFT(F1,LEN("10"))="10"</formula>
    </cfRule>
    <cfRule type="beginsWith" dxfId="8" priority="11" operator="beginsWith" text="09">
      <formula>LEFT(F1,LEN("09"))="09"</formula>
    </cfRule>
    <cfRule type="beginsWith" dxfId="7" priority="12" operator="beginsWith" text="08">
      <formula>LEFT(F1,LEN("08"))="08"</formula>
    </cfRule>
    <cfRule type="beginsWith" dxfId="6" priority="13" operator="beginsWith" text="07">
      <formula>LEFT(F1,LEN("07"))="07"</formula>
    </cfRule>
    <cfRule type="beginsWith" dxfId="5" priority="14" operator="beginsWith" text="06">
      <formula>LEFT(F1,LEN("06"))="06"</formula>
    </cfRule>
    <cfRule type="beginsWith" dxfId="4" priority="15" operator="beginsWith" text="05">
      <formula>LEFT(F1,LEN("05"))="05"</formula>
    </cfRule>
    <cfRule type="beginsWith" dxfId="3" priority="16" operator="beginsWith" text="04">
      <formula>LEFT(F1,LEN("04"))="04"</formula>
    </cfRule>
    <cfRule type="beginsWith" dxfId="2" priority="17" operator="beginsWith" text="03">
      <formula>LEFT(F1,LEN("03"))="03"</formula>
    </cfRule>
    <cfRule type="beginsWith" dxfId="1" priority="18" operator="beginsWith" text="02">
      <formula>LEFT(F1,LEN("02"))="02"</formula>
    </cfRule>
    <cfRule type="beginsWith" dxfId="0" priority="19" operator="beginsWith" text="01">
      <formula>LEFT(F1,LEN("01"))="01"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tabSelected="1" workbookViewId="0">
      <selection activeCell="C10" sqref="C10"/>
    </sheetView>
  </sheetViews>
  <sheetFormatPr defaultColWidth="11.42578125" defaultRowHeight="15"/>
  <cols>
    <col min="1" max="3" width="28.42578125" style="21" customWidth="1"/>
  </cols>
  <sheetData>
    <row r="1" spans="1:3">
      <c r="A1" s="55" t="s">
        <v>70</v>
      </c>
      <c r="B1" s="55" t="s">
        <v>71</v>
      </c>
      <c r="C1" s="55" t="s">
        <v>72</v>
      </c>
    </row>
    <row r="2" spans="1:3">
      <c r="A2" s="20">
        <v>1</v>
      </c>
      <c r="B2" s="20" t="str" cm="1">
        <f t="array" ref="B2:B13">TRANSPOSE(_xlfn._xlws.FILTER('Aptitud final'!1:1,'Aptitud final'!103:103="X"))</f>
        <v>ganaderia_cria</v>
      </c>
      <c r="C2" s="20" t="s">
        <v>17</v>
      </c>
    </row>
    <row r="3" spans="1:3">
      <c r="A3" s="20">
        <f>IF(B3="","",A2+1)</f>
        <v>2</v>
      </c>
      <c r="B3" s="20" t="str">
        <v>avicultura_postura</v>
      </c>
      <c r="C3" s="20" t="s">
        <v>17</v>
      </c>
    </row>
    <row r="4" spans="1:3">
      <c r="A4" s="20">
        <f t="shared" ref="A4:A67" si="0">IF(B4="","",A3+1)</f>
        <v>3</v>
      </c>
      <c r="B4" s="20" t="str">
        <v>porcicultura_ciclo_completo</v>
      </c>
      <c r="C4" s="20" t="s">
        <v>17</v>
      </c>
    </row>
    <row r="5" spans="1:3">
      <c r="A5" s="20">
        <f t="shared" si="0"/>
        <v>4</v>
      </c>
      <c r="B5" s="20" t="str">
        <v>piscicultura_tilapia</v>
      </c>
      <c r="C5" s="20" t="s">
        <v>17</v>
      </c>
    </row>
    <row r="6" spans="1:3">
      <c r="A6" s="20">
        <f t="shared" si="0"/>
        <v>5</v>
      </c>
      <c r="B6" s="20" t="str">
        <v>platano</v>
      </c>
      <c r="C6" s="20" t="s">
        <v>17</v>
      </c>
    </row>
    <row r="7" spans="1:3">
      <c r="A7" s="20">
        <f t="shared" si="0"/>
        <v>6</v>
      </c>
      <c r="B7" s="20" t="str">
        <v>cafe_sombrio</v>
      </c>
      <c r="C7" s="20" t="s">
        <v>17</v>
      </c>
    </row>
    <row r="8" spans="1:3">
      <c r="A8" s="20">
        <f t="shared" si="0"/>
        <v>7</v>
      </c>
      <c r="B8" s="20" t="str">
        <v>naranja_valencia</v>
      </c>
      <c r="C8" s="20" t="s">
        <v>17</v>
      </c>
    </row>
    <row r="9" spans="1:3">
      <c r="A9" s="20">
        <f t="shared" si="0"/>
        <v>8</v>
      </c>
      <c r="B9" s="20" t="str">
        <v>aguacate_hass</v>
      </c>
      <c r="C9" s="20" t="s">
        <v>17</v>
      </c>
    </row>
    <row r="10" spans="1:3">
      <c r="A10" s="20">
        <f t="shared" si="0"/>
        <v>9</v>
      </c>
      <c r="B10" s="20" t="str">
        <v>cana_panelera</v>
      </c>
      <c r="C10" s="20" t="s">
        <v>17</v>
      </c>
    </row>
    <row r="11" spans="1:3">
      <c r="A11" s="20">
        <f t="shared" si="0"/>
        <v>10</v>
      </c>
      <c r="B11" s="20" t="str">
        <v>cacao_sombrio</v>
      </c>
      <c r="C11" s="20" t="s">
        <v>17</v>
      </c>
    </row>
    <row r="12" spans="1:3">
      <c r="A12" s="20">
        <f t="shared" si="0"/>
        <v>11</v>
      </c>
      <c r="B12" s="20" t="str">
        <v>limon_tahiti</v>
      </c>
      <c r="C12" s="20" t="s">
        <v>17</v>
      </c>
    </row>
    <row r="13" spans="1:3">
      <c r="A13" s="20">
        <f t="shared" si="0"/>
        <v>12</v>
      </c>
      <c r="B13" s="20" t="str">
        <v>esparrago</v>
      </c>
      <c r="C13" s="20" t="s">
        <v>17</v>
      </c>
    </row>
    <row r="14" spans="1:3">
      <c r="A14" s="20" t="str">
        <f t="shared" si="0"/>
        <v/>
      </c>
      <c r="B14" s="20"/>
      <c r="C14" s="20"/>
    </row>
    <row r="15" spans="1:3">
      <c r="A15" s="20" t="str">
        <f t="shared" si="0"/>
        <v/>
      </c>
      <c r="B15" s="20"/>
      <c r="C15" s="20"/>
    </row>
    <row r="16" spans="1:3">
      <c r="A16" s="20" t="str">
        <f t="shared" si="0"/>
        <v/>
      </c>
      <c r="B16" s="20"/>
      <c r="C16" s="20"/>
    </row>
    <row r="17" spans="1:3">
      <c r="A17" s="20" t="str">
        <f t="shared" si="0"/>
        <v/>
      </c>
      <c r="B17" s="20"/>
      <c r="C17" s="20"/>
    </row>
    <row r="18" spans="1:3">
      <c r="A18" s="20" t="str">
        <f>IF(B18="","",A17+1)</f>
        <v/>
      </c>
      <c r="B18" s="20"/>
      <c r="C18" s="20"/>
    </row>
    <row r="19" spans="1:3">
      <c r="A19" s="20" t="str">
        <f>IF(B19="","",A18+1)</f>
        <v/>
      </c>
      <c r="B19" s="20"/>
      <c r="C19" s="20"/>
    </row>
    <row r="20" spans="1:3">
      <c r="A20" s="20" t="str">
        <f>IF(B20="","",A19+1)</f>
        <v/>
      </c>
      <c r="B20" s="20"/>
      <c r="C20" s="20"/>
    </row>
    <row r="21" spans="1:3">
      <c r="A21" s="20" t="str">
        <f>IF(B21="","",A20+1)</f>
        <v/>
      </c>
      <c r="B21" s="20"/>
      <c r="C21" s="20"/>
    </row>
    <row r="22" spans="1:3">
      <c r="A22" s="21" t="str">
        <f t="shared" si="0"/>
        <v/>
      </c>
    </row>
    <row r="23" spans="1:3">
      <c r="A23" s="21" t="str">
        <f t="shared" si="0"/>
        <v/>
      </c>
    </row>
    <row r="24" spans="1:3">
      <c r="A24" s="21" t="str">
        <f t="shared" si="0"/>
        <v/>
      </c>
    </row>
    <row r="25" spans="1:3">
      <c r="A25" s="21" t="str">
        <f t="shared" si="0"/>
        <v/>
      </c>
    </row>
    <row r="26" spans="1:3">
      <c r="A26" s="21" t="str">
        <f t="shared" si="0"/>
        <v/>
      </c>
    </row>
    <row r="27" spans="1:3">
      <c r="A27" s="21" t="str">
        <f t="shared" si="0"/>
        <v/>
      </c>
    </row>
    <row r="28" spans="1:3">
      <c r="A28" s="21" t="str">
        <f t="shared" si="0"/>
        <v/>
      </c>
    </row>
    <row r="29" spans="1:3">
      <c r="A29" s="21" t="str">
        <f t="shared" si="0"/>
        <v/>
      </c>
    </row>
    <row r="30" spans="1:3">
      <c r="A30" s="21" t="str">
        <f t="shared" si="0"/>
        <v/>
      </c>
    </row>
    <row r="31" spans="1:3">
      <c r="A31" s="21" t="str">
        <f t="shared" si="0"/>
        <v/>
      </c>
    </row>
    <row r="32" spans="1:3">
      <c r="A32" s="21" t="str">
        <f t="shared" si="0"/>
        <v/>
      </c>
    </row>
    <row r="33" spans="1:1">
      <c r="A33" s="21" t="str">
        <f t="shared" si="0"/>
        <v/>
      </c>
    </row>
    <row r="34" spans="1:1">
      <c r="A34" s="21" t="str">
        <f t="shared" si="0"/>
        <v/>
      </c>
    </row>
    <row r="35" spans="1:1">
      <c r="A35" s="21" t="str">
        <f t="shared" si="0"/>
        <v/>
      </c>
    </row>
    <row r="36" spans="1:1">
      <c r="A36" s="21" t="str">
        <f t="shared" si="0"/>
        <v/>
      </c>
    </row>
    <row r="37" spans="1:1">
      <c r="A37" s="21" t="str">
        <f t="shared" si="0"/>
        <v/>
      </c>
    </row>
    <row r="38" spans="1:1">
      <c r="A38" s="21" t="str">
        <f t="shared" si="0"/>
        <v/>
      </c>
    </row>
    <row r="39" spans="1:1">
      <c r="A39" s="21" t="str">
        <f t="shared" si="0"/>
        <v/>
      </c>
    </row>
    <row r="40" spans="1:1">
      <c r="A40" s="21" t="str">
        <f t="shared" si="0"/>
        <v/>
      </c>
    </row>
    <row r="41" spans="1:1">
      <c r="A41" s="21" t="str">
        <f t="shared" si="0"/>
        <v/>
      </c>
    </row>
    <row r="42" spans="1:1">
      <c r="A42" s="21" t="str">
        <f t="shared" si="0"/>
        <v/>
      </c>
    </row>
    <row r="43" spans="1:1">
      <c r="A43" s="21" t="str">
        <f t="shared" si="0"/>
        <v/>
      </c>
    </row>
    <row r="44" spans="1:1">
      <c r="A44" s="21" t="str">
        <f t="shared" si="0"/>
        <v/>
      </c>
    </row>
    <row r="45" spans="1:1">
      <c r="A45" s="21" t="str">
        <f t="shared" si="0"/>
        <v/>
      </c>
    </row>
    <row r="46" spans="1:1">
      <c r="A46" s="21" t="str">
        <f t="shared" si="0"/>
        <v/>
      </c>
    </row>
    <row r="47" spans="1:1">
      <c r="A47" s="21" t="str">
        <f t="shared" si="0"/>
        <v/>
      </c>
    </row>
    <row r="48" spans="1:1">
      <c r="A48" s="21" t="str">
        <f t="shared" si="0"/>
        <v/>
      </c>
    </row>
    <row r="49" spans="1:1">
      <c r="A49" s="21" t="str">
        <f t="shared" si="0"/>
        <v/>
      </c>
    </row>
    <row r="50" spans="1:1">
      <c r="A50" s="21" t="str">
        <f t="shared" si="0"/>
        <v/>
      </c>
    </row>
    <row r="51" spans="1:1">
      <c r="A51" s="21" t="str">
        <f t="shared" si="0"/>
        <v/>
      </c>
    </row>
    <row r="52" spans="1:1">
      <c r="A52" s="21" t="str">
        <f t="shared" si="0"/>
        <v/>
      </c>
    </row>
    <row r="53" spans="1:1">
      <c r="A53" s="21" t="str">
        <f t="shared" si="0"/>
        <v/>
      </c>
    </row>
    <row r="54" spans="1:1">
      <c r="A54" s="21" t="str">
        <f t="shared" si="0"/>
        <v/>
      </c>
    </row>
    <row r="55" spans="1:1">
      <c r="A55" s="21" t="str">
        <f t="shared" si="0"/>
        <v/>
      </c>
    </row>
    <row r="56" spans="1:1">
      <c r="A56" s="21" t="str">
        <f t="shared" si="0"/>
        <v/>
      </c>
    </row>
    <row r="57" spans="1:1">
      <c r="A57" s="21" t="str">
        <f t="shared" si="0"/>
        <v/>
      </c>
    </row>
    <row r="58" spans="1:1">
      <c r="A58" s="21" t="str">
        <f t="shared" si="0"/>
        <v/>
      </c>
    </row>
    <row r="59" spans="1:1">
      <c r="A59" s="21" t="str">
        <f t="shared" si="0"/>
        <v/>
      </c>
    </row>
    <row r="60" spans="1:1">
      <c r="A60" s="21" t="str">
        <f t="shared" si="0"/>
        <v/>
      </c>
    </row>
    <row r="61" spans="1:1">
      <c r="A61" s="21" t="str">
        <f t="shared" si="0"/>
        <v/>
      </c>
    </row>
    <row r="62" spans="1:1">
      <c r="A62" s="21" t="str">
        <f t="shared" si="0"/>
        <v/>
      </c>
    </row>
    <row r="63" spans="1:1">
      <c r="A63" s="21" t="str">
        <f t="shared" si="0"/>
        <v/>
      </c>
    </row>
    <row r="64" spans="1:1">
      <c r="A64" s="21" t="str">
        <f t="shared" si="0"/>
        <v/>
      </c>
    </row>
    <row r="65" spans="1:1">
      <c r="A65" s="21" t="str">
        <f t="shared" si="0"/>
        <v/>
      </c>
    </row>
    <row r="66" spans="1:1">
      <c r="A66" s="21" t="str">
        <f t="shared" si="0"/>
        <v/>
      </c>
    </row>
    <row r="67" spans="1:1">
      <c r="A67" s="21" t="str">
        <f t="shared" si="0"/>
        <v/>
      </c>
    </row>
    <row r="68" spans="1:1">
      <c r="A68" s="21" t="str">
        <f t="shared" ref="A68:A100" si="1">IF(B68="","",A67+1)</f>
        <v/>
      </c>
    </row>
    <row r="69" spans="1:1">
      <c r="A69" s="21" t="str">
        <f t="shared" si="1"/>
        <v/>
      </c>
    </row>
    <row r="70" spans="1:1">
      <c r="A70" s="21" t="str">
        <f t="shared" si="1"/>
        <v/>
      </c>
    </row>
    <row r="71" spans="1:1">
      <c r="A71" s="21" t="str">
        <f t="shared" si="1"/>
        <v/>
      </c>
    </row>
    <row r="72" spans="1:1">
      <c r="A72" s="21" t="str">
        <f t="shared" si="1"/>
        <v/>
      </c>
    </row>
    <row r="73" spans="1:1">
      <c r="A73" s="21" t="str">
        <f t="shared" si="1"/>
        <v/>
      </c>
    </row>
    <row r="74" spans="1:1">
      <c r="A74" s="21" t="str">
        <f t="shared" si="1"/>
        <v/>
      </c>
    </row>
    <row r="75" spans="1:1">
      <c r="A75" s="21" t="str">
        <f t="shared" si="1"/>
        <v/>
      </c>
    </row>
    <row r="76" spans="1:1">
      <c r="A76" s="21" t="str">
        <f t="shared" si="1"/>
        <v/>
      </c>
    </row>
    <row r="77" spans="1:1">
      <c r="A77" s="21" t="str">
        <f t="shared" si="1"/>
        <v/>
      </c>
    </row>
    <row r="78" spans="1:1">
      <c r="A78" s="21" t="str">
        <f t="shared" si="1"/>
        <v/>
      </c>
    </row>
    <row r="79" spans="1:1">
      <c r="A79" s="21" t="str">
        <f t="shared" si="1"/>
        <v/>
      </c>
    </row>
    <row r="80" spans="1:1">
      <c r="A80" s="21" t="str">
        <f t="shared" si="1"/>
        <v/>
      </c>
    </row>
    <row r="81" spans="1:1">
      <c r="A81" s="21" t="str">
        <f t="shared" si="1"/>
        <v/>
      </c>
    </row>
    <row r="82" spans="1:1">
      <c r="A82" s="21" t="str">
        <f t="shared" si="1"/>
        <v/>
      </c>
    </row>
    <row r="83" spans="1:1">
      <c r="A83" s="21" t="str">
        <f t="shared" si="1"/>
        <v/>
      </c>
    </row>
    <row r="84" spans="1:1">
      <c r="A84" s="21" t="str">
        <f t="shared" si="1"/>
        <v/>
      </c>
    </row>
    <row r="85" spans="1:1">
      <c r="A85" s="21" t="str">
        <f t="shared" si="1"/>
        <v/>
      </c>
    </row>
    <row r="86" spans="1:1">
      <c r="A86" s="21" t="str">
        <f t="shared" si="1"/>
        <v/>
      </c>
    </row>
    <row r="87" spans="1:1">
      <c r="A87" s="21" t="str">
        <f t="shared" si="1"/>
        <v/>
      </c>
    </row>
    <row r="88" spans="1:1">
      <c r="A88" s="21" t="str">
        <f t="shared" si="1"/>
        <v/>
      </c>
    </row>
    <row r="89" spans="1:1">
      <c r="A89" s="21" t="str">
        <f t="shared" si="1"/>
        <v/>
      </c>
    </row>
    <row r="90" spans="1:1">
      <c r="A90" s="21" t="str">
        <f t="shared" si="1"/>
        <v/>
      </c>
    </row>
    <row r="91" spans="1:1">
      <c r="A91" s="21" t="str">
        <f t="shared" si="1"/>
        <v/>
      </c>
    </row>
    <row r="92" spans="1:1">
      <c r="A92" s="21" t="str">
        <f t="shared" si="1"/>
        <v/>
      </c>
    </row>
    <row r="93" spans="1:1">
      <c r="A93" s="21" t="str">
        <f t="shared" si="1"/>
        <v/>
      </c>
    </row>
    <row r="94" spans="1:1">
      <c r="A94" s="21" t="str">
        <f t="shared" si="1"/>
        <v/>
      </c>
    </row>
    <row r="95" spans="1:1">
      <c r="A95" s="21" t="str">
        <f t="shared" si="1"/>
        <v/>
      </c>
    </row>
    <row r="96" spans="1:1">
      <c r="A96" s="21" t="str">
        <f t="shared" si="1"/>
        <v/>
      </c>
    </row>
    <row r="97" spans="1:1">
      <c r="A97" s="21" t="str">
        <f t="shared" si="1"/>
        <v/>
      </c>
    </row>
    <row r="98" spans="1:1">
      <c r="A98" s="21" t="str">
        <f t="shared" si="1"/>
        <v/>
      </c>
    </row>
    <row r="99" spans="1:1">
      <c r="A99" s="21" t="str">
        <f t="shared" si="1"/>
        <v/>
      </c>
    </row>
    <row r="100" spans="1:1">
      <c r="A100" s="21"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defaultColWidth="8.85546875" defaultRowHeight="15"/>
  <cols>
    <col min="1" max="2" width="33" style="1" customWidth="1"/>
    <col min="3" max="3" width="42.140625" bestFit="1" customWidth="1"/>
  </cols>
  <sheetData>
    <row r="1" spans="1:3">
      <c r="A1" s="12" t="str" cm="1">
        <f t="array" ref="A1:A500">[2]Diccionario!$A$1:$A$500</f>
        <v>Tipo</v>
      </c>
      <c r="B1" s="12" t="str" cm="1">
        <f t="array" ref="B1:B500">[2]Diccionario!$B$1:$B$500</f>
        <v>Linea</v>
      </c>
      <c r="C1" s="12" t="str" cm="1">
        <f t="array" ref="C1:C500">[2]Diccionario!$C$1:$C$500</f>
        <v>Linea_Documento</v>
      </c>
    </row>
    <row r="2" spans="1:3">
      <c r="A2" s="1" t="str">
        <v>agricola</v>
      </c>
      <c r="B2" s="1" t="str">
        <v>acelga</v>
      </c>
      <c r="C2" t="str">
        <v>acelga</v>
      </c>
    </row>
    <row r="3" spans="1:3">
      <c r="A3" s="1" t="str">
        <v>agricola</v>
      </c>
      <c r="B3" s="1" t="str">
        <v>aguacate</v>
      </c>
      <c r="C3" t="str">
        <v>Aguacate Hass</v>
      </c>
    </row>
    <row r="4" spans="1:3">
      <c r="A4" s="1" t="str">
        <v>agricola</v>
      </c>
      <c r="B4" s="1" t="str">
        <v>aguacate_criollo</v>
      </c>
      <c r="C4" t="str">
        <v>Aguacate criollo</v>
      </c>
    </row>
    <row r="5" spans="1:3">
      <c r="A5" s="1" t="str">
        <v>agricola</v>
      </c>
      <c r="B5" s="1" t="str">
        <v>aguacate_hass</v>
      </c>
      <c r="C5" t="str">
        <v>Aguacate Hass</v>
      </c>
    </row>
    <row r="6" spans="1:3">
      <c r="A6" s="1" t="str">
        <v>agricola</v>
      </c>
      <c r="B6" s="1" t="str">
        <v>aguacate_papelillo</v>
      </c>
      <c r="C6" t="str">
        <v>Aguacate papelillo</v>
      </c>
    </row>
    <row r="7" spans="1:3">
      <c r="A7" s="1" t="str">
        <v>agricola</v>
      </c>
      <c r="B7" s="1" t="str">
        <v>ahuyama</v>
      </c>
      <c r="C7" t="str">
        <v>ahuyama</v>
      </c>
    </row>
    <row r="8" spans="1:3">
      <c r="A8" s="1" t="str">
        <v>agricola</v>
      </c>
      <c r="B8" s="1" t="str">
        <v>aji</v>
      </c>
      <c r="C8" t="str">
        <v>ahí</v>
      </c>
    </row>
    <row r="9" spans="1:3">
      <c r="A9" s="1" t="str">
        <v>agricola</v>
      </c>
      <c r="B9" s="1" t="str">
        <v>aji_dulce</v>
      </c>
      <c r="C9" t="str">
        <v>ají dulce</v>
      </c>
    </row>
    <row r="10" spans="1:3">
      <c r="A10" s="1" t="str">
        <v>agricola</v>
      </c>
      <c r="B10" s="1" t="str">
        <v>ajonjoli</v>
      </c>
      <c r="C10" t="str">
        <v>ajonjolí</v>
      </c>
    </row>
    <row r="11" spans="1:3">
      <c r="A11" s="1" t="str">
        <v>agricola</v>
      </c>
      <c r="B11" s="1" t="str">
        <v>algodon</v>
      </c>
      <c r="C11" t="str">
        <v>algodón</v>
      </c>
    </row>
    <row r="12" spans="1:3">
      <c r="A12" s="1" t="str">
        <v>pecuaria</v>
      </c>
      <c r="B12" s="1" t="str">
        <v>apicultura</v>
      </c>
      <c r="C12" t="str">
        <v>apicultura</v>
      </c>
    </row>
    <row r="13" spans="1:3">
      <c r="A13" s="1" t="str">
        <v>agricola</v>
      </c>
      <c r="B13" s="1" t="str">
        <v>arracacha</v>
      </c>
      <c r="C13" t="str">
        <v>arracacha</v>
      </c>
    </row>
    <row r="14" spans="1:3">
      <c r="A14" s="1" t="str">
        <v>agricola</v>
      </c>
      <c r="B14" s="1" t="str">
        <v>arroz_riego</v>
      </c>
      <c r="C14" t="str">
        <v>arroz riego</v>
      </c>
    </row>
    <row r="15" spans="1:3">
      <c r="A15" s="1" t="str">
        <v>agricola</v>
      </c>
      <c r="B15" s="1" t="str">
        <v>arroz_secano</v>
      </c>
      <c r="C15" t="str">
        <v>arroz secano</v>
      </c>
    </row>
    <row r="16" spans="1:3">
      <c r="A16" s="1" t="str">
        <v>agricola</v>
      </c>
      <c r="B16" s="1" t="str">
        <v>arroz_secano_manual</v>
      </c>
      <c r="C16" t="str">
        <v>arroz secano manual</v>
      </c>
    </row>
    <row r="17" spans="1:3">
      <c r="A17" s="1" t="str">
        <v>agricola</v>
      </c>
      <c r="B17" s="1" t="str">
        <v>arveja</v>
      </c>
      <c r="C17" t="str">
        <v>arveja</v>
      </c>
    </row>
    <row r="18" spans="1:3">
      <c r="A18" s="1" t="str">
        <v>agricola</v>
      </c>
      <c r="B18" s="1" t="str">
        <v>asai</v>
      </c>
      <c r="C18" t="str">
        <v>açaí</v>
      </c>
    </row>
    <row r="19" spans="1:3">
      <c r="A19" s="1" t="str">
        <v>agricola</v>
      </c>
      <c r="B19" s="1" t="str">
        <v>asai_platano</v>
      </c>
      <c r="C19" t="str">
        <v>açaí en asocio con plátano</v>
      </c>
    </row>
    <row r="20" spans="1:3">
      <c r="A20" s="1" t="str">
        <v>agricola</v>
      </c>
      <c r="B20" s="1" t="str">
        <v>asai_cacao</v>
      </c>
      <c r="C20" t="str">
        <v>açaí en asocio con cacao</v>
      </c>
    </row>
    <row r="21" spans="1:3">
      <c r="A21" s="1" t="str">
        <v>pecuaria</v>
      </c>
      <c r="B21" s="1" t="str">
        <v>avicultura_engorde</v>
      </c>
      <c r="C21" t="str">
        <v>avicultura de engorde</v>
      </c>
    </row>
    <row r="22" spans="1:3">
      <c r="A22" s="1" t="str">
        <v>pecuaria</v>
      </c>
      <c r="B22" s="1" t="str">
        <v>avicultura_postura</v>
      </c>
      <c r="C22" t="str">
        <v>avicultura de postura</v>
      </c>
    </row>
    <row r="23" spans="1:3">
      <c r="A23" s="1" t="str">
        <v>agricola</v>
      </c>
      <c r="B23" s="1" t="str">
        <v>banano</v>
      </c>
      <c r="C23" t="str">
        <v>banano</v>
      </c>
    </row>
    <row r="24" spans="1:3">
      <c r="A24" s="1" t="str">
        <v>agricola</v>
      </c>
      <c r="B24" s="1" t="str">
        <v>batata</v>
      </c>
      <c r="C24" t="str">
        <v>batata</v>
      </c>
    </row>
    <row r="25" spans="1:3">
      <c r="A25" s="1" t="str">
        <v>agricola</v>
      </c>
      <c r="B25" s="1" t="str">
        <v>berenjena</v>
      </c>
      <c r="C25" t="str">
        <v>berenjena</v>
      </c>
    </row>
    <row r="26" spans="1:3">
      <c r="A26" s="1" t="str">
        <v>agricola</v>
      </c>
      <c r="B26" s="1" t="str">
        <v>bijao</v>
      </c>
      <c r="C26" t="str">
        <v>bijao</v>
      </c>
    </row>
    <row r="27" spans="1:3">
      <c r="A27" s="1" t="str">
        <v>agricola</v>
      </c>
      <c r="B27" s="1" t="str">
        <v>brocoli</v>
      </c>
      <c r="C27" t="str">
        <v>brócoli</v>
      </c>
    </row>
    <row r="28" spans="1:3">
      <c r="A28" s="1" t="str">
        <v>pecuaria</v>
      </c>
      <c r="B28" s="1" t="str">
        <v>bufalos</v>
      </c>
      <c r="C28" t="str">
        <v>búfalos</v>
      </c>
    </row>
    <row r="29" spans="1:3">
      <c r="A29" s="1" t="str">
        <v>agricola</v>
      </c>
      <c r="B29" s="1" t="str">
        <v>cacao</v>
      </c>
      <c r="C29" t="str">
        <v>cacao</v>
      </c>
    </row>
    <row r="30" spans="1:3">
      <c r="A30" s="1" t="str">
        <v>agricola</v>
      </c>
      <c r="B30" s="1" t="str">
        <v>cacao_aguacate_criollo</v>
      </c>
      <c r="C30" t="str">
        <v>cacao en asocio con aguacate criollo</v>
      </c>
    </row>
    <row r="31" spans="1:3">
      <c r="A31" s="1" t="str">
        <v>agricola</v>
      </c>
      <c r="B31" s="1" t="str">
        <v>cacao_aguacate_papelillo</v>
      </c>
      <c r="C31" t="str">
        <v>cacao en asocio con aguacate papelillo</v>
      </c>
    </row>
    <row r="32" spans="1:3">
      <c r="A32" s="1" t="str">
        <v>agricola</v>
      </c>
      <c r="B32" s="1" t="str">
        <v>cacao_banano</v>
      </c>
      <c r="C32" t="str">
        <v>cacao en asocio con banano</v>
      </c>
    </row>
    <row r="33" spans="1:3">
      <c r="A33" s="1" t="str">
        <v>agricola</v>
      </c>
      <c r="B33" s="1" t="str">
        <v>cacao_banano_aguacate</v>
      </c>
      <c r="C33" t="str">
        <v>cacao en asocio con banano y aguacate</v>
      </c>
    </row>
    <row r="34" spans="1:3">
      <c r="A34" s="1" t="str">
        <v>agricola</v>
      </c>
      <c r="B34" s="1" t="str">
        <v>cacao_banano_aguacate_mandarina_naranja</v>
      </c>
      <c r="C34" t="str">
        <v>cacao en asocio con banano,aguacate, mandarina y naranja</v>
      </c>
    </row>
    <row r="35" spans="1:3">
      <c r="A35" s="1" t="str">
        <v>agricola</v>
      </c>
      <c r="B35" s="1" t="str">
        <v>cacao_platano</v>
      </c>
      <c r="C35" t="str">
        <v>cacao en asocio con plátano</v>
      </c>
    </row>
    <row r="36" spans="1:3">
      <c r="A36" s="1" t="str">
        <v>agricola</v>
      </c>
      <c r="B36" s="1" t="str">
        <v>cacao_platano_limon</v>
      </c>
      <c r="C36" t="str">
        <v>cacao plátano limón</v>
      </c>
    </row>
    <row r="37" spans="1:3">
      <c r="A37" s="1" t="str">
        <v>agricola</v>
      </c>
      <c r="B37" s="1" t="str">
        <v>cacao_sombrio</v>
      </c>
      <c r="C37" t="str">
        <v>cacao sombrío</v>
      </c>
    </row>
    <row r="38" spans="1:3">
      <c r="A38" s="1" t="str">
        <v>agricola</v>
      </c>
      <c r="B38" s="1" t="str">
        <v>cachaco</v>
      </c>
      <c r="C38" t="str">
        <v>cachaco</v>
      </c>
    </row>
    <row r="39" spans="1:3">
      <c r="A39" s="1" t="str">
        <v>agricola</v>
      </c>
      <c r="B39" s="1" t="str">
        <v>cafe</v>
      </c>
      <c r="C39" t="str">
        <v>café</v>
      </c>
    </row>
    <row r="40" spans="1:3">
      <c r="A40" s="1" t="str">
        <v>agricola</v>
      </c>
      <c r="B40" s="1" t="str">
        <v>cafe_aguacate</v>
      </c>
      <c r="C40" t="str">
        <v>café en asocio con aguacate</v>
      </c>
    </row>
    <row r="41" spans="1:3">
      <c r="A41" s="1" t="str">
        <v>agricola</v>
      </c>
      <c r="B41" s="1" t="str">
        <v>cafe_frijol_arbustivo</v>
      </c>
      <c r="C41" t="str">
        <v>café en asocio con frijol arbustivo</v>
      </c>
    </row>
    <row r="42" spans="1:3">
      <c r="A42" s="1" t="str">
        <v>agricola</v>
      </c>
      <c r="B42" s="1" t="str">
        <v>cafe_maiz</v>
      </c>
      <c r="C42" t="str">
        <v>café en asocio con maíz</v>
      </c>
    </row>
    <row r="43" spans="1:3">
      <c r="A43" s="1" t="str">
        <v>agricola</v>
      </c>
      <c r="B43" s="1" t="str">
        <v>cafe_platano</v>
      </c>
      <c r="C43" t="str">
        <v>café en asocio con plátano</v>
      </c>
    </row>
    <row r="44" spans="1:3">
      <c r="A44" s="1" t="str">
        <v>agricola</v>
      </c>
      <c r="B44" s="1" t="str">
        <v>cafe_platano_frutales_forestal</v>
      </c>
      <c r="C44" t="str">
        <v>café en asocio con plátano, frutales y sistema forestal</v>
      </c>
    </row>
    <row r="45" spans="1:3">
      <c r="A45" s="1" t="str">
        <v>agricola</v>
      </c>
      <c r="B45" s="1" t="str">
        <v>cafe_sombrio</v>
      </c>
      <c r="C45" t="str">
        <v>Café sombrío</v>
      </c>
    </row>
    <row r="46" spans="1:3">
      <c r="A46" s="1" t="str">
        <v>agricola</v>
      </c>
      <c r="B46" s="1" t="str">
        <v>calabacin</v>
      </c>
      <c r="C46" t="str">
        <v>calabacín</v>
      </c>
    </row>
    <row r="47" spans="1:3">
      <c r="A47" s="1" t="str">
        <v>pecuaria</v>
      </c>
      <c r="B47" s="1" t="str">
        <v>camaron</v>
      </c>
      <c r="C47" t="str">
        <v>camarón</v>
      </c>
    </row>
    <row r="48" spans="1:3">
      <c r="A48" s="1" t="str">
        <v>agricola</v>
      </c>
      <c r="B48" s="1" t="str">
        <v>cana</v>
      </c>
      <c r="C48" t="str">
        <v>caña</v>
      </c>
    </row>
    <row r="49" spans="1:3">
      <c r="A49" s="1" t="str">
        <v>agricola</v>
      </c>
      <c r="B49" s="1" t="str">
        <v>cana_flecha</v>
      </c>
      <c r="C49" t="str">
        <v>caña flecha</v>
      </c>
    </row>
    <row r="50" spans="1:3">
      <c r="A50" s="1" t="str">
        <v>agricola</v>
      </c>
      <c r="B50" s="1" t="str">
        <v>cana_panelera</v>
      </c>
      <c r="C50" t="str">
        <v>caña panelera</v>
      </c>
    </row>
    <row r="51" spans="1:3">
      <c r="A51" s="1" t="str">
        <v>pecuaria</v>
      </c>
      <c r="B51" s="1" t="str">
        <v>caprinos</v>
      </c>
      <c r="C51" t="str">
        <v>caprinos</v>
      </c>
    </row>
    <row r="52" spans="1:3">
      <c r="A52" s="1" t="str">
        <v>agricola</v>
      </c>
      <c r="B52" s="1" t="str">
        <v>caucho</v>
      </c>
      <c r="C52" t="str">
        <v>caucho</v>
      </c>
    </row>
    <row r="53" spans="1:3">
      <c r="A53" s="1" t="str">
        <v>agricola</v>
      </c>
      <c r="B53" s="1" t="str">
        <v>cebolla_bulbo</v>
      </c>
      <c r="C53" t="str">
        <v>cebolla bulbo</v>
      </c>
    </row>
    <row r="54" spans="1:3">
      <c r="A54" s="1" t="str">
        <v>agricola</v>
      </c>
      <c r="B54" s="1" t="str">
        <v>cebolla_junca</v>
      </c>
      <c r="C54" t="str">
        <v>cebolla junca</v>
      </c>
    </row>
    <row r="55" spans="1:3">
      <c r="A55" s="1" t="str">
        <v>agricola</v>
      </c>
      <c r="B55" s="1" t="str">
        <v>chontaduro</v>
      </c>
      <c r="C55" t="str">
        <v>chontaduro</v>
      </c>
    </row>
    <row r="56" spans="1:3">
      <c r="A56" s="1" t="str">
        <v>agricola</v>
      </c>
      <c r="B56" s="1" t="str">
        <v>cilantro</v>
      </c>
      <c r="C56" t="str">
        <v>cilantro</v>
      </c>
    </row>
    <row r="57" spans="1:3">
      <c r="A57" s="1" t="str">
        <v>agricola</v>
      </c>
      <c r="B57" s="1" t="str">
        <v>cilantro_morron</v>
      </c>
      <c r="C57" t="str">
        <v>cilantro morrón</v>
      </c>
    </row>
    <row r="58" spans="1:3">
      <c r="A58" s="1" t="str">
        <v>agricola</v>
      </c>
      <c r="B58" s="1" t="str">
        <v>cilantro_repollo</v>
      </c>
      <c r="C58" t="str">
        <v>cilantro_repollo</v>
      </c>
    </row>
    <row r="59" spans="1:3">
      <c r="A59" s="1" t="str">
        <v>agricola</v>
      </c>
      <c r="B59" s="1" t="str">
        <v>ciruela</v>
      </c>
      <c r="C59" t="str">
        <v>ciruela</v>
      </c>
    </row>
    <row r="60" spans="1:3">
      <c r="A60" s="1" t="str">
        <v>agricola</v>
      </c>
      <c r="B60" s="1" t="str">
        <v>ciruela_castilla</v>
      </c>
      <c r="C60" t="str">
        <v>ciruela castilla</v>
      </c>
    </row>
    <row r="61" spans="1:3">
      <c r="A61" s="1" t="str">
        <v>agricola</v>
      </c>
      <c r="B61" s="1" t="str">
        <v>ciruela_costena</v>
      </c>
      <c r="C61" t="str">
        <v>ciruela costeña</v>
      </c>
    </row>
    <row r="62" spans="1:3">
      <c r="A62" s="1" t="str">
        <v>agricola</v>
      </c>
      <c r="B62" s="1" t="str">
        <v>citricos</v>
      </c>
      <c r="C62" t="str">
        <v>cítricos</v>
      </c>
    </row>
    <row r="63" spans="1:3">
      <c r="A63" s="1" t="str">
        <v>agricola</v>
      </c>
      <c r="B63" s="1" t="str">
        <v>coco</v>
      </c>
      <c r="C63" t="str">
        <v>coco</v>
      </c>
    </row>
    <row r="64" spans="1:3">
      <c r="A64" s="1" t="str">
        <v>pecuaria</v>
      </c>
      <c r="B64" s="1" t="str">
        <v>codornices</v>
      </c>
      <c r="C64" t="str">
        <v>codornices</v>
      </c>
    </row>
    <row r="65" spans="1:3">
      <c r="A65" s="1" t="str">
        <v>agricola</v>
      </c>
      <c r="B65" s="1" t="str">
        <v>coliflor</v>
      </c>
      <c r="C65" t="str">
        <v>coliflor</v>
      </c>
    </row>
    <row r="66" spans="1:3">
      <c r="A66" s="1" t="str">
        <v>pecuaria</v>
      </c>
      <c r="B66" s="1" t="str">
        <v>cunicultura</v>
      </c>
      <c r="C66" t="str">
        <v>cunicultura</v>
      </c>
    </row>
    <row r="67" spans="1:3">
      <c r="A67" s="1" t="str">
        <v>pecuaria</v>
      </c>
      <c r="B67" s="1" t="str">
        <v>cuyicultura</v>
      </c>
      <c r="C67" t="str">
        <v>cuyicultura</v>
      </c>
    </row>
    <row r="68" spans="1:3">
      <c r="A68" s="1" t="str">
        <v>agricola</v>
      </c>
      <c r="B68" s="1" t="str">
        <v>esparrago</v>
      </c>
      <c r="C68" t="str">
        <v>espárrago</v>
      </c>
    </row>
    <row r="69" spans="1:3">
      <c r="A69" s="1" t="str">
        <v>agricola</v>
      </c>
      <c r="B69" s="1" t="str">
        <v>espinaca</v>
      </c>
      <c r="C69" t="str">
        <v>espinaca</v>
      </c>
    </row>
    <row r="70" spans="1:3">
      <c r="A70" s="1" t="str">
        <v>agricola</v>
      </c>
      <c r="B70" s="1" t="str">
        <v>fique</v>
      </c>
      <c r="C70" t="str">
        <v>fique</v>
      </c>
    </row>
    <row r="71" spans="1:3">
      <c r="A71" s="1" t="str">
        <v>agricola</v>
      </c>
      <c r="B71" s="1" t="str">
        <v>frijol</v>
      </c>
      <c r="C71" t="str">
        <v>frijol</v>
      </c>
    </row>
    <row r="72" spans="1:3">
      <c r="A72" s="1" t="str">
        <v>agricola</v>
      </c>
      <c r="B72" s="1" t="str">
        <v>frijol_arbustivo</v>
      </c>
      <c r="C72" t="str">
        <v>frjiol arbustivo</v>
      </c>
    </row>
    <row r="73" spans="1:3">
      <c r="A73" s="1" t="str">
        <v>agricola</v>
      </c>
      <c r="B73" s="1" t="str">
        <v>frijol_cabeza_negra</v>
      </c>
      <c r="C73" t="str">
        <v>frijol cabeza negra</v>
      </c>
    </row>
    <row r="74" spans="1:3">
      <c r="A74" s="1" t="str">
        <v>agricola</v>
      </c>
      <c r="B74" s="1" t="str">
        <v>frijol_caraota</v>
      </c>
      <c r="C74" t="str">
        <v>frijol caraota</v>
      </c>
    </row>
    <row r="75" spans="1:3">
      <c r="A75" s="1" t="str">
        <v>agricola</v>
      </c>
      <c r="B75" s="1" t="str">
        <v>frijol_caupi</v>
      </c>
      <c r="C75" t="str">
        <v>frijol caupí</v>
      </c>
    </row>
    <row r="76" spans="1:3">
      <c r="A76" s="1" t="str">
        <v>agricola</v>
      </c>
      <c r="B76" s="1" t="str">
        <v>frijol_rosado_zaragoza</v>
      </c>
      <c r="C76" t="str">
        <v>frijol rosado zaragoza</v>
      </c>
    </row>
    <row r="77" spans="1:3">
      <c r="A77" s="1" t="str">
        <v>agricola</v>
      </c>
      <c r="B77" s="1" t="str">
        <v>frijol_voluble</v>
      </c>
      <c r="C77" t="str">
        <v>frijol voluble</v>
      </c>
    </row>
    <row r="78" spans="1:3">
      <c r="A78" s="1" t="str">
        <v>agricola</v>
      </c>
      <c r="B78" s="1" t="str">
        <v>frijol_zaragoza</v>
      </c>
      <c r="C78" t="str">
        <v>frijol zaragoza</v>
      </c>
    </row>
    <row r="79" spans="1:3">
      <c r="A79" s="1" t="str">
        <v>agricola</v>
      </c>
      <c r="B79" s="1" t="str">
        <v>frijol_zaragoza</v>
      </c>
      <c r="C79" t="str">
        <v>frijol zaragoza</v>
      </c>
    </row>
    <row r="80" spans="1:3">
      <c r="A80" s="1" t="str">
        <v>pecuaria</v>
      </c>
      <c r="B80" s="1" t="str">
        <v>ganaderia_carne</v>
      </c>
      <c r="C80" t="str">
        <v>ganadería de carne</v>
      </c>
    </row>
    <row r="81" spans="1:3">
      <c r="A81" s="1" t="str">
        <v>pecuaria</v>
      </c>
      <c r="B81" s="1" t="str">
        <v>ganaderia_cria</v>
      </c>
      <c r="C81" t="str">
        <v>ganadería de cría</v>
      </c>
    </row>
    <row r="82" spans="1:3">
      <c r="A82" s="1" t="str">
        <v>pecuaria</v>
      </c>
      <c r="B82" s="1" t="str">
        <v>ganaderia_dp</v>
      </c>
      <c r="C82" t="str">
        <v>ganadería doble propósito</v>
      </c>
    </row>
    <row r="83" spans="1:3">
      <c r="A83" s="1" t="str">
        <v>pecuaria</v>
      </c>
      <c r="B83" s="1" t="str">
        <v>ganaderia_leche</v>
      </c>
      <c r="C83" t="str">
        <v>ganadería de leche</v>
      </c>
    </row>
    <row r="84" spans="1:3">
      <c r="A84" s="1" t="str">
        <v>agricola</v>
      </c>
      <c r="B84" s="1" t="str">
        <v>granadilla</v>
      </c>
      <c r="C84" t="str">
        <v>granadilla</v>
      </c>
    </row>
    <row r="85" spans="1:3">
      <c r="A85" s="1" t="str">
        <v>agricola</v>
      </c>
      <c r="B85" s="1" t="str">
        <v>guandul</v>
      </c>
      <c r="C85" t="str">
        <v>guandul</v>
      </c>
    </row>
    <row r="86" spans="1:3">
      <c r="A86" s="1" t="str">
        <v>agricola</v>
      </c>
      <c r="B86" s="1" t="str">
        <v>guayaba</v>
      </c>
      <c r="C86" t="str">
        <v>guayaba</v>
      </c>
    </row>
    <row r="87" spans="1:3">
      <c r="A87" s="1" t="str">
        <v>agricola</v>
      </c>
      <c r="B87" s="1" t="str">
        <v>gulupa</v>
      </c>
      <c r="C87" t="str">
        <v>gulupa</v>
      </c>
    </row>
    <row r="88" spans="1:3">
      <c r="A88" s="1" t="str">
        <v>agricola</v>
      </c>
      <c r="B88" s="1" t="str">
        <v>hierbabuena</v>
      </c>
      <c r="C88" t="str">
        <v>hierbabuena</v>
      </c>
    </row>
    <row r="89" spans="1:3">
      <c r="A89" s="1" t="str">
        <v>agricola</v>
      </c>
      <c r="B89" s="1" t="str">
        <v>hortalizas</v>
      </c>
      <c r="C89" t="str">
        <v>hortalizas</v>
      </c>
    </row>
    <row r="90" spans="1:3">
      <c r="A90" s="1" t="str">
        <v>agricola</v>
      </c>
      <c r="B90" s="1" t="str">
        <v xml:space="preserve">lechuga </v>
      </c>
      <c r="C90" t="str">
        <v>lechuga</v>
      </c>
    </row>
    <row r="91" spans="1:3">
      <c r="A91" s="1" t="str">
        <v>agricola</v>
      </c>
      <c r="B91" s="1" t="str">
        <v>lechuga_gourmet</v>
      </c>
      <c r="C91" t="str">
        <v>lechuga gourmet</v>
      </c>
    </row>
    <row r="92" spans="1:3">
      <c r="A92" s="1" t="str">
        <v>agricola</v>
      </c>
      <c r="B92" s="1" t="str">
        <v>limon</v>
      </c>
      <c r="C92" t="str">
        <v>limón</v>
      </c>
    </row>
    <row r="93" spans="1:3">
      <c r="A93" s="1" t="str">
        <v>agricola</v>
      </c>
      <c r="B93" s="1" t="str">
        <v>limon_castilla</v>
      </c>
      <c r="C93" t="str">
        <v>limón de castilla</v>
      </c>
    </row>
    <row r="94" spans="1:3">
      <c r="A94" s="1" t="str">
        <v>agricola</v>
      </c>
      <c r="B94" s="1" t="str">
        <v>limon_castilla_limon_mandarino</v>
      </c>
      <c r="C94" t="str">
        <v>limón de castilla y limón mandarino</v>
      </c>
    </row>
    <row r="95" spans="1:3">
      <c r="A95" s="1" t="str">
        <v>agricola</v>
      </c>
      <c r="B95" s="1" t="str">
        <v>limon_criollo</v>
      </c>
      <c r="C95" t="str">
        <v>limón criollo</v>
      </c>
    </row>
    <row r="96" spans="1:3">
      <c r="A96" s="1" t="str">
        <v>agricola</v>
      </c>
      <c r="B96" s="1" t="str">
        <v>limon_mandarina</v>
      </c>
      <c r="C96" t="str">
        <v xml:space="preserve">limón en asocio con mandarina </v>
      </c>
    </row>
    <row r="97" spans="1:3">
      <c r="A97" s="1" t="str">
        <v>agricola</v>
      </c>
      <c r="B97" s="1" t="str">
        <v>limon_mandarino</v>
      </c>
      <c r="C97" t="str">
        <v>limón mandarino</v>
      </c>
    </row>
    <row r="98" spans="1:3">
      <c r="A98" s="1" t="str">
        <v>agricola</v>
      </c>
      <c r="B98" s="1" t="str">
        <v>limon_tahiti</v>
      </c>
      <c r="C98" t="str">
        <v>limón Tahití</v>
      </c>
    </row>
    <row r="99" spans="1:3">
      <c r="A99" s="1" t="str">
        <v>agricola</v>
      </c>
      <c r="B99" s="1" t="str">
        <v>maiz</v>
      </c>
      <c r="C99" t="str">
        <v>maíz</v>
      </c>
    </row>
    <row r="100" spans="1:3">
      <c r="A100" s="1" t="str">
        <v>agricola</v>
      </c>
      <c r="B100" s="1" t="str">
        <v>maiz amarillo</v>
      </c>
      <c r="C100" t="str">
        <v>maíz amarillo</v>
      </c>
    </row>
    <row r="101" spans="1:3">
      <c r="A101" s="1" t="str">
        <v>agricola</v>
      </c>
      <c r="B101" s="1" t="str">
        <v>maiz puya</v>
      </c>
      <c r="C101" t="str">
        <v>maíz puya</v>
      </c>
    </row>
    <row r="102" spans="1:3">
      <c r="A102" s="1" t="str">
        <v>agricola</v>
      </c>
      <c r="B102" s="1" t="str">
        <v>maiz_amarillo</v>
      </c>
      <c r="C102" t="str">
        <v xml:space="preserve">Maíz amarillo </v>
      </c>
    </row>
    <row r="103" spans="1:3">
      <c r="A103" s="1" t="str">
        <v>agricola</v>
      </c>
      <c r="B103" s="1" t="str">
        <v>maiz_amarillo_tradicional</v>
      </c>
      <c r="C103" t="str">
        <v>maíz amarillo  tradicional</v>
      </c>
    </row>
    <row r="104" spans="1:3">
      <c r="A104" s="1" t="str">
        <v>agricola</v>
      </c>
      <c r="B104" s="1" t="str">
        <v>maiz_blanco</v>
      </c>
      <c r="C104" t="str">
        <v>Maíz blanco tradicional</v>
      </c>
    </row>
    <row r="105" spans="1:3">
      <c r="A105" s="1" t="str">
        <v>agricola</v>
      </c>
      <c r="B105" s="1" t="str">
        <v>maiz_blanco_tradicional</v>
      </c>
      <c r="C105" t="str">
        <v>maíz blanco tradicional</v>
      </c>
    </row>
    <row r="106" spans="1:3">
      <c r="A106" s="1" t="str">
        <v>agricola</v>
      </c>
      <c r="B106" s="1" t="str">
        <v>maiz_puya</v>
      </c>
      <c r="C106" t="str">
        <v>maíz puya</v>
      </c>
    </row>
    <row r="107" spans="1:3">
      <c r="A107" s="1" t="str">
        <v>agricola</v>
      </c>
      <c r="B107" s="1" t="str">
        <v>maiz_tecnificado</v>
      </c>
      <c r="C107" t="str">
        <v>maíz tecnificado</v>
      </c>
    </row>
    <row r="108" spans="1:3">
      <c r="A108" s="1" t="str">
        <v>agricola</v>
      </c>
      <c r="B108" s="1" t="str">
        <v>maiz_tradicional</v>
      </c>
      <c r="C108" t="str">
        <v>maíz tradicional</v>
      </c>
    </row>
    <row r="109" spans="1:3">
      <c r="A109" s="1" t="str">
        <v>agricola</v>
      </c>
      <c r="B109" s="1" t="str">
        <v>malanga</v>
      </c>
      <c r="C109" t="str">
        <v>malanga</v>
      </c>
    </row>
    <row r="110" spans="1:3">
      <c r="A110" s="1" t="str">
        <v>agricola</v>
      </c>
      <c r="B110" s="1" t="str">
        <v>mamoncillo</v>
      </c>
      <c r="C110" t="str">
        <v>mamoncillo</v>
      </c>
    </row>
    <row r="111" spans="1:3">
      <c r="A111" s="1" t="str">
        <v>agricola</v>
      </c>
      <c r="B111" s="1" t="str">
        <v>mamoncillo</v>
      </c>
      <c r="C111" t="str">
        <v>mamoncillo</v>
      </c>
    </row>
    <row r="112" spans="1:3">
      <c r="A112" s="1" t="str">
        <v>agricola</v>
      </c>
      <c r="B112" s="1" t="str">
        <v>mandarina</v>
      </c>
      <c r="C112" t="str">
        <v>mandarina</v>
      </c>
    </row>
    <row r="113" spans="1:3">
      <c r="A113" s="1" t="str">
        <v>agricola</v>
      </c>
      <c r="B113" s="1" t="str">
        <v>mango</v>
      </c>
      <c r="C113" t="str">
        <v>mango</v>
      </c>
    </row>
    <row r="114" spans="1:3">
      <c r="A114" s="1" t="str">
        <v>agricola</v>
      </c>
      <c r="B114" s="1" t="str">
        <v>mango_hilaza</v>
      </c>
      <c r="C114" t="str">
        <v>mango hilaza</v>
      </c>
    </row>
    <row r="115" spans="1:3">
      <c r="A115" s="1" t="str">
        <v>agricola</v>
      </c>
      <c r="B115" s="1" t="str">
        <v>mango_keitt</v>
      </c>
      <c r="C115" t="str">
        <v>mango keitt</v>
      </c>
    </row>
    <row r="116" spans="1:3">
      <c r="A116" s="1" t="str">
        <v>agricola</v>
      </c>
      <c r="B116" s="1" t="str">
        <v>mango_tommy</v>
      </c>
      <c r="C116" t="str">
        <v>mango tommy</v>
      </c>
    </row>
    <row r="117" spans="1:3">
      <c r="A117" s="1" t="str">
        <v>agricola</v>
      </c>
      <c r="B117" s="1" t="str">
        <v>maracuya</v>
      </c>
      <c r="C117" t="str">
        <v>maracuyá</v>
      </c>
    </row>
    <row r="118" spans="1:3">
      <c r="A118" s="1" t="str">
        <v>agricola</v>
      </c>
      <c r="B118" s="1" t="str">
        <v>melon</v>
      </c>
      <c r="C118" t="str">
        <v xml:space="preserve">melón </v>
      </c>
    </row>
    <row r="119" spans="1:3">
      <c r="A119" s="1" t="str">
        <v>agricola</v>
      </c>
      <c r="B119" s="1" t="str">
        <v>mora</v>
      </c>
      <c r="C119" t="str">
        <v>mora</v>
      </c>
    </row>
    <row r="120" spans="1:3">
      <c r="A120" s="1" t="str">
        <v>agricola</v>
      </c>
      <c r="B120" s="1" t="str">
        <v>name</v>
      </c>
      <c r="C120" t="str">
        <v>ñame</v>
      </c>
    </row>
    <row r="121" spans="1:3">
      <c r="A121" s="1" t="str">
        <v>agricola</v>
      </c>
      <c r="B121" s="1" t="str">
        <v>name_diamante</v>
      </c>
      <c r="C121" t="str">
        <v>ñame diamante</v>
      </c>
    </row>
    <row r="122" spans="1:3">
      <c r="A122" s="1" t="str">
        <v>agricola</v>
      </c>
      <c r="B122" s="1" t="str">
        <v>name_espino</v>
      </c>
      <c r="C122" t="str">
        <v>ñame espino</v>
      </c>
    </row>
    <row r="123" spans="1:3">
      <c r="A123" s="1" t="str">
        <v>agricola</v>
      </c>
      <c r="B123" s="1" t="str">
        <v>naranja</v>
      </c>
      <c r="C123" t="str">
        <v>naranja</v>
      </c>
    </row>
    <row r="124" spans="1:3">
      <c r="A124" s="1" t="str">
        <v>agricola</v>
      </c>
      <c r="B124" s="1" t="str">
        <v>naranja_valencia</v>
      </c>
      <c r="C124" t="str">
        <v>naranja valencia</v>
      </c>
    </row>
    <row r="125" spans="1:3">
      <c r="A125" s="1" t="str">
        <v>pecuaria</v>
      </c>
      <c r="B125" s="1" t="str">
        <v>ovinos</v>
      </c>
      <c r="C125" t="str">
        <v>ovinos</v>
      </c>
    </row>
    <row r="126" spans="1:3">
      <c r="A126" s="1" t="str">
        <v>agricola</v>
      </c>
      <c r="B126" s="1" t="str">
        <v>palma_aceite</v>
      </c>
      <c r="C126" t="str">
        <v>palma de aceite</v>
      </c>
    </row>
    <row r="127" spans="1:3">
      <c r="A127" s="1" t="str">
        <v>agricola</v>
      </c>
      <c r="B127" s="1" t="str">
        <v>papa</v>
      </c>
      <c r="C127" t="str">
        <v>papa</v>
      </c>
    </row>
    <row r="128" spans="1:3">
      <c r="A128" s="1" t="str">
        <v>agricola</v>
      </c>
      <c r="B128" s="1" t="str">
        <v>papa_criolla</v>
      </c>
      <c r="C128" t="str">
        <v>papa criolla</v>
      </c>
    </row>
    <row r="129" spans="1:3">
      <c r="A129" s="1" t="str">
        <v>agricola</v>
      </c>
      <c r="B129" s="1" t="str">
        <v>papaya</v>
      </c>
      <c r="C129" t="str">
        <v>papaya</v>
      </c>
    </row>
    <row r="130" spans="1:3">
      <c r="A130" s="1" t="str">
        <v>agricola</v>
      </c>
      <c r="B130" s="1" t="str">
        <v>patilla</v>
      </c>
      <c r="C130" t="str">
        <v>patilla</v>
      </c>
    </row>
    <row r="131" spans="1:3">
      <c r="A131" s="1" t="str">
        <v>agricola</v>
      </c>
      <c r="B131" s="1" t="str">
        <v>patilla_melon</v>
      </c>
      <c r="C131" t="str">
        <v>patilla en asocio con melón</v>
      </c>
    </row>
    <row r="132" spans="1:3">
      <c r="A132" s="1" t="str">
        <v>agricola</v>
      </c>
      <c r="B132" s="1" t="str">
        <v>pepino_guiso</v>
      </c>
      <c r="C132" t="str">
        <v>pepino guiso</v>
      </c>
    </row>
    <row r="133" spans="1:3">
      <c r="A133" s="1" t="str">
        <v>pecuaria</v>
      </c>
      <c r="B133" s="1" t="str">
        <v>piangua</v>
      </c>
      <c r="C133" t="str">
        <v>piangua</v>
      </c>
    </row>
    <row r="134" spans="1:3">
      <c r="A134" s="1" t="str">
        <v>agricola</v>
      </c>
      <c r="B134" s="1" t="str">
        <v>pimenton</v>
      </c>
      <c r="C134" t="str">
        <v>pimentón</v>
      </c>
    </row>
    <row r="135" spans="1:3">
      <c r="A135" s="1" t="str">
        <v>agricola</v>
      </c>
      <c r="B135" s="1" t="str">
        <v>pimienta</v>
      </c>
      <c r="C135" t="str">
        <v>pimienta</v>
      </c>
    </row>
    <row r="136" spans="1:3">
      <c r="A136" s="1" t="str">
        <v>agricola</v>
      </c>
      <c r="B136" s="1" t="str">
        <v>pimientos</v>
      </c>
      <c r="C136" t="str">
        <v>pimientos</v>
      </c>
    </row>
    <row r="137" spans="1:3">
      <c r="A137" s="1" t="str">
        <v>agricola</v>
      </c>
      <c r="B137" s="1" t="str">
        <v>piña</v>
      </c>
      <c r="C137" t="str">
        <v>piña</v>
      </c>
    </row>
    <row r="138" spans="1:3">
      <c r="A138" s="1" t="str">
        <v>pecuaria</v>
      </c>
      <c r="B138" s="1" t="str">
        <v>piscicultura_bocachico</v>
      </c>
      <c r="C138" t="str">
        <v>piscicultura</v>
      </c>
    </row>
    <row r="139" spans="1:3">
      <c r="A139" s="1" t="str">
        <v>pecuaria</v>
      </c>
      <c r="B139" s="1" t="str">
        <v>piscicultura_cachama</v>
      </c>
      <c r="C139" t="str">
        <v>piscicultura cachama</v>
      </c>
    </row>
    <row r="140" spans="1:3">
      <c r="A140" s="1" t="str">
        <v>pecuaria</v>
      </c>
      <c r="B140" s="1" t="str">
        <v>piscicultura_cachama_bocachico</v>
      </c>
      <c r="C140" t="str">
        <v>piscicultura cachama bocachico</v>
      </c>
    </row>
    <row r="141" spans="1:3">
      <c r="A141" s="1" t="str">
        <v>pecuaria</v>
      </c>
      <c r="B141" s="1" t="str">
        <v>piscicultura_tilapia</v>
      </c>
      <c r="C141" t="str">
        <v>piscicultura tilapia</v>
      </c>
    </row>
    <row r="142" spans="1:3">
      <c r="A142" s="1" t="str">
        <v>pecuaria</v>
      </c>
      <c r="B142" s="1" t="str">
        <v>piscicultura_tilapia_bocachico</v>
      </c>
      <c r="C142" t="str">
        <v>piscicultura tilapia y bocachico</v>
      </c>
    </row>
    <row r="143" spans="1:3">
      <c r="A143" s="1" t="str">
        <v>pecuaria</v>
      </c>
      <c r="B143" s="1" t="str">
        <v>piscicultura_tilapia_cachama</v>
      </c>
      <c r="C143" t="str">
        <v>piscicultura tilapia y cachama</v>
      </c>
    </row>
    <row r="144" spans="1:3">
      <c r="A144" s="1" t="str">
        <v>pecuaria</v>
      </c>
      <c r="B144" s="1" t="str">
        <v>piscicultura_cachama_mojarra</v>
      </c>
      <c r="C144" t="str">
        <v>piscicultura cachama y mojarra</v>
      </c>
    </row>
    <row r="145" spans="1:3">
      <c r="A145" s="1" t="str">
        <v>pecuaria</v>
      </c>
      <c r="B145" s="1" t="str">
        <v>piscicultura_trucha</v>
      </c>
      <c r="C145" t="str">
        <v>piscicultura trucha</v>
      </c>
    </row>
    <row r="146" spans="1:3">
      <c r="A146" s="1" t="str">
        <v>agricola</v>
      </c>
      <c r="B146" s="1" t="str">
        <v>platano</v>
      </c>
      <c r="C146" t="str">
        <v>plátano</v>
      </c>
    </row>
    <row r="147" spans="1:3">
      <c r="A147" s="1" t="str">
        <v>agricola</v>
      </c>
      <c r="B147" s="1" t="str">
        <v>platano_harton</v>
      </c>
      <c r="C147" t="str">
        <v>plátano hartón</v>
      </c>
    </row>
    <row r="148" spans="1:3">
      <c r="A148" s="1" t="str">
        <v>pecuaria</v>
      </c>
      <c r="B148" s="1" t="str">
        <v>porcicultura_ceba</v>
      </c>
      <c r="C148" t="str">
        <v>porcicultura de ceba</v>
      </c>
    </row>
    <row r="149" spans="1:3">
      <c r="A149" s="1" t="str">
        <v>pecuaria</v>
      </c>
      <c r="B149" s="1" t="str">
        <v>porcicultura_ciclo_completo</v>
      </c>
      <c r="C149" t="str">
        <v>porcicultura de ciclo completo</v>
      </c>
    </row>
    <row r="150" spans="1:3">
      <c r="A150" s="1" t="str">
        <v>pecuaria</v>
      </c>
      <c r="B150" s="1" t="str">
        <v>porcicultura_cria</v>
      </c>
      <c r="C150" t="str">
        <v>porcicultura de cría</v>
      </c>
    </row>
    <row r="151" spans="1:3">
      <c r="A151" s="1" t="str">
        <v>pecuaria</v>
      </c>
      <c r="B151" s="1" t="str">
        <v>porcicultura_cria_levante</v>
      </c>
      <c r="C151" t="str">
        <v>porcicultura de cría y levante</v>
      </c>
    </row>
    <row r="152" spans="1:3">
      <c r="A152" s="1" t="str">
        <v>agricola</v>
      </c>
      <c r="B152" s="1" t="str">
        <v>rambutan</v>
      </c>
      <c r="C152" t="str">
        <v>rambutan</v>
      </c>
    </row>
    <row r="153" spans="1:3">
      <c r="A153" s="1" t="str">
        <v>agricola</v>
      </c>
      <c r="B153" s="1" t="str">
        <v>remolacha</v>
      </c>
      <c r="C153" t="str">
        <v>remolacha</v>
      </c>
    </row>
    <row r="154" spans="1:3">
      <c r="A154" s="1" t="str">
        <v>agricola</v>
      </c>
      <c r="B154" s="1" t="str">
        <v>repollo</v>
      </c>
      <c r="C154" t="str">
        <v>repollo</v>
      </c>
    </row>
    <row r="155" spans="1:3">
      <c r="A155" s="1" t="str">
        <v>agricola</v>
      </c>
      <c r="B155" s="1" t="str">
        <v>sacha_inchi</v>
      </c>
      <c r="C155" t="str">
        <v>sacha inchi</v>
      </c>
    </row>
    <row r="156" spans="1:3">
      <c r="A156" s="1" t="str">
        <v>agricola</v>
      </c>
      <c r="B156" s="1" t="str">
        <v>sorgo</v>
      </c>
      <c r="C156" t="str">
        <v>sorgo</v>
      </c>
    </row>
    <row r="157" spans="1:3">
      <c r="A157" s="1" t="str">
        <v>agricola</v>
      </c>
      <c r="B157" s="1" t="str">
        <v>soya</v>
      </c>
      <c r="C157" t="str">
        <v>soya</v>
      </c>
    </row>
    <row r="158" spans="1:3">
      <c r="A158" s="1" t="str">
        <v>agricola</v>
      </c>
      <c r="B158" s="1" t="str">
        <v>stevia</v>
      </c>
      <c r="C158" t="str">
        <v>stevia</v>
      </c>
    </row>
    <row r="159" spans="1:3">
      <c r="A159" s="1" t="str">
        <v>agricola</v>
      </c>
      <c r="B159" s="1" t="str">
        <v>tabaco</v>
      </c>
      <c r="C159" t="str">
        <v>tabaco</v>
      </c>
    </row>
    <row r="160" spans="1:3">
      <c r="A160" s="1" t="str">
        <v>agricola</v>
      </c>
      <c r="B160" s="1" t="str">
        <v>tomate_arbol</v>
      </c>
      <c r="C160" t="str">
        <v>tomate de árbol</v>
      </c>
    </row>
    <row r="161" spans="1:3">
      <c r="A161" s="1" t="str">
        <v>agricola</v>
      </c>
      <c r="B161" s="1" t="str">
        <v>tomate_cherry</v>
      </c>
      <c r="C161" t="str">
        <v>tomate cherry</v>
      </c>
    </row>
    <row r="162" spans="1:3">
      <c r="A162" s="1" t="str">
        <v>agricola</v>
      </c>
      <c r="B162" s="1" t="str">
        <v>tomate_mesa</v>
      </c>
      <c r="C162" t="str">
        <v>tomate de mesa</v>
      </c>
    </row>
    <row r="163" spans="1:3">
      <c r="A163" s="1" t="str">
        <v>agricola</v>
      </c>
      <c r="B163" s="1" t="str">
        <v>uchuva</v>
      </c>
      <c r="C163" t="str">
        <v>uchuva</v>
      </c>
    </row>
    <row r="164" spans="1:3">
      <c r="A164" s="1" t="str">
        <v>agricola</v>
      </c>
      <c r="B164" s="1" t="str">
        <v>uva</v>
      </c>
      <c r="C164" t="str">
        <v>uva</v>
      </c>
    </row>
    <row r="165" spans="1:3">
      <c r="A165" s="1" t="str">
        <v>agricola</v>
      </c>
      <c r="B165" s="1" t="str">
        <v>yuca</v>
      </c>
      <c r="C165" t="str">
        <v>yuca</v>
      </c>
    </row>
    <row r="166" spans="1:3">
      <c r="A166" s="1" t="str">
        <v>agricola</v>
      </c>
      <c r="B166" s="1" t="str">
        <v>yuca_industrial</v>
      </c>
      <c r="C166" t="str">
        <v>yuca para uso industrial</v>
      </c>
    </row>
    <row r="167" spans="1:3">
      <c r="A167" s="1" t="str">
        <v>agricola</v>
      </c>
      <c r="B167" s="1" t="str">
        <v>yuca_maiz</v>
      </c>
      <c r="C167" t="str">
        <v>yuca en asocio con maíz</v>
      </c>
    </row>
    <row r="168" spans="1:3">
      <c r="A168" s="1" t="str">
        <v>agricola</v>
      </c>
      <c r="B168" s="1" t="str">
        <v>yuca_maiz_ahuyama</v>
      </c>
      <c r="C168" t="str">
        <v>yuca en asocio con maíz y ahuyama</v>
      </c>
    </row>
    <row r="169" spans="1:3">
      <c r="A169" s="1" t="str">
        <v>agricola</v>
      </c>
      <c r="B169" s="1" t="str">
        <v>yuca_maiz_name</v>
      </c>
      <c r="C169" t="str">
        <v>yuca en asocio con maíz y ñame</v>
      </c>
    </row>
    <row r="170" spans="1:3">
      <c r="A170" s="1" t="str">
        <v>agricola</v>
      </c>
      <c r="B170" s="1" t="str">
        <v>yuca_maiz_name_patilla</v>
      </c>
      <c r="C170" t="str">
        <v>Yuca en asocio con maíz, ñame y patilla</v>
      </c>
    </row>
    <row r="171" spans="1:3">
      <c r="A171" s="1" t="str">
        <v>agricola</v>
      </c>
      <c r="B171" s="1" t="str">
        <v>yuca_maiz_patilla</v>
      </c>
      <c r="C171" t="str">
        <v>yuca en asocio con maíz y patilla</v>
      </c>
    </row>
    <row r="172" spans="1:3">
      <c r="A172" s="1" t="str">
        <v>agricola</v>
      </c>
      <c r="B172" s="1" t="str">
        <v>yuca_name</v>
      </c>
      <c r="C172" t="str">
        <v>yuca en asocio con ñame</v>
      </c>
    </row>
    <row r="173" spans="1:3">
      <c r="A173" s="1" t="str">
        <v>agricola</v>
      </c>
      <c r="B173" s="1" t="str">
        <v>zanahoria</v>
      </c>
      <c r="C173" t="str">
        <v>zanahoria</v>
      </c>
    </row>
    <row r="174" spans="1:3">
      <c r="A174" s="1" t="str">
        <v>agricola</v>
      </c>
      <c r="B174" s="1" t="str">
        <v>pepino_cohombro</v>
      </c>
      <c r="C174" t="str">
        <v>pepino cohombro</v>
      </c>
    </row>
    <row r="175" spans="1:3">
      <c r="A175" s="1" t="str">
        <v>agricola</v>
      </c>
      <c r="B175" s="1" t="str">
        <v>habichuela</v>
      </c>
      <c r="C175" t="str">
        <v>habichuela</v>
      </c>
    </row>
    <row r="176" spans="1:3">
      <c r="A176" s="1" t="str">
        <v>pecuaria</v>
      </c>
      <c r="B176" s="1" t="str">
        <v>porcicultura_levante</v>
      </c>
      <c r="C176" t="str">
        <v>porcicultura de levante</v>
      </c>
    </row>
    <row r="177" spans="1:3">
      <c r="A177" s="1" t="str">
        <v>agricola</v>
      </c>
      <c r="B177" s="1" t="str">
        <v>aromaticas</v>
      </c>
      <c r="C177" t="str">
        <v>aromáticas</v>
      </c>
    </row>
    <row r="178" spans="1:3">
      <c r="A178" s="1" t="str">
        <v>agricola</v>
      </c>
      <c r="B178" s="1" t="str">
        <v>romero</v>
      </c>
      <c r="C178" t="str">
        <v>romero</v>
      </c>
    </row>
    <row r="179" spans="1:3">
      <c r="A179" s="1" t="str">
        <v>agricola</v>
      </c>
      <c r="B179" s="1" t="str">
        <v>calendula</v>
      </c>
      <c r="C179" t="str">
        <v>caléndula</v>
      </c>
    </row>
    <row r="180" spans="1:3">
      <c r="A180" s="1" t="str">
        <v>agricola</v>
      </c>
      <c r="B180" s="1" t="str">
        <v>arroz_riego_voleo</v>
      </c>
      <c r="C180" t="str">
        <v>Arroz riego siembra al voleo</v>
      </c>
    </row>
    <row r="181" spans="1:3">
      <c r="A181" s="1" t="str">
        <v>agricola</v>
      </c>
      <c r="B181" s="1" t="str">
        <v>arroz_riego_transplante</v>
      </c>
      <c r="C181" t="str">
        <v xml:space="preserve">Arroz riego siembra transplante </v>
      </c>
    </row>
    <row r="182" spans="1:3">
      <c r="A182" s="1">
        <v>0</v>
      </c>
      <c r="B182" s="1">
        <v>0</v>
      </c>
      <c r="C182">
        <v>0</v>
      </c>
    </row>
    <row r="183" spans="1:3">
      <c r="A183" s="1">
        <v>0</v>
      </c>
      <c r="B183" s="1">
        <v>0</v>
      </c>
      <c r="C183">
        <v>0</v>
      </c>
    </row>
    <row r="184" spans="1:3">
      <c r="A184" s="1">
        <v>0</v>
      </c>
      <c r="B184" s="1">
        <v>0</v>
      </c>
      <c r="C184">
        <v>0</v>
      </c>
    </row>
    <row r="185" spans="1:3">
      <c r="A185" s="1">
        <v>0</v>
      </c>
      <c r="B185" s="1">
        <v>0</v>
      </c>
      <c r="C185">
        <v>0</v>
      </c>
    </row>
    <row r="186" spans="1:3">
      <c r="A186" s="1">
        <v>0</v>
      </c>
      <c r="B186" s="1">
        <v>0</v>
      </c>
      <c r="C186">
        <v>0</v>
      </c>
    </row>
    <row r="187" spans="1:3">
      <c r="A187" s="1">
        <v>0</v>
      </c>
      <c r="B187" s="1">
        <v>0</v>
      </c>
      <c r="C187">
        <v>0</v>
      </c>
    </row>
    <row r="188" spans="1:3">
      <c r="A188" s="1">
        <v>0</v>
      </c>
      <c r="B188" s="1">
        <v>0</v>
      </c>
      <c r="C188">
        <v>0</v>
      </c>
    </row>
    <row r="189" spans="1:3">
      <c r="A189" s="1">
        <v>0</v>
      </c>
      <c r="B189" s="1">
        <v>0</v>
      </c>
      <c r="C189">
        <v>0</v>
      </c>
    </row>
    <row r="190" spans="1:3">
      <c r="A190" s="1">
        <v>0</v>
      </c>
      <c r="B190" s="1">
        <v>0</v>
      </c>
      <c r="C190">
        <v>0</v>
      </c>
    </row>
    <row r="191" spans="1:3">
      <c r="A191" s="1">
        <v>0</v>
      </c>
      <c r="B191" s="1">
        <v>0</v>
      </c>
      <c r="C191">
        <v>0</v>
      </c>
    </row>
    <row r="192" spans="1:3">
      <c r="A192" s="1">
        <v>0</v>
      </c>
      <c r="B192" s="1">
        <v>0</v>
      </c>
      <c r="C192">
        <v>0</v>
      </c>
    </row>
    <row r="193" spans="1:3">
      <c r="A193" s="1">
        <v>0</v>
      </c>
      <c r="B193" s="1">
        <v>0</v>
      </c>
      <c r="C193">
        <v>0</v>
      </c>
    </row>
    <row r="194" spans="1:3">
      <c r="A194" s="1">
        <v>0</v>
      </c>
      <c r="B194" s="1">
        <v>0</v>
      </c>
      <c r="C194">
        <v>0</v>
      </c>
    </row>
    <row r="195" spans="1:3">
      <c r="A195" s="1">
        <v>0</v>
      </c>
      <c r="B195" s="1">
        <v>0</v>
      </c>
      <c r="C195">
        <v>0</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3.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BBA4F3F-DD45-45E4-8E98-47EDFE49F06A}"/>
</file>

<file path=customXml/itemProps2.xml><?xml version="1.0" encoding="utf-8"?>
<ds:datastoreItem xmlns:ds="http://schemas.openxmlformats.org/officeDocument/2006/customXml" ds:itemID="{ACCF639F-047F-604C-8192-BC4D4AA0351E}"/>
</file>

<file path=customXml/itemProps3.xml><?xml version="1.0" encoding="utf-8"?>
<ds:datastoreItem xmlns:ds="http://schemas.openxmlformats.org/officeDocument/2006/customXml" ds:itemID="{EEBA4B1D-7F38-43FC-9C9A-B27D87B4CA08}"/>
</file>

<file path=customXml/itemProps4.xml><?xml version="1.0" encoding="utf-8"?>
<ds:datastoreItem xmlns:ds="http://schemas.openxmlformats.org/officeDocument/2006/customXml" ds:itemID="{134234AB-F2E8-44F1-906E-9138585AE9DA}"/>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Diana Margarita Bejarano Romero</cp:lastModifiedBy>
  <cp:revision/>
  <dcterms:created xsi:type="dcterms:W3CDTF">2023-06-01T14:44:35Z</dcterms:created>
  <dcterms:modified xsi:type="dcterms:W3CDTF">2025-07-15T21:09:36Z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