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1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arth\Documents\ANT 2025\MUNICIPIOS ASIGNADOS 2025\PUERTO RICO\"/>
    </mc:Choice>
  </mc:AlternateContent>
  <xr:revisionPtr revIDLastSave="0" documentId="13_ncr:1_{F05CEFEB-606A-4B4B-B881-939EC0CD8362}" xr6:coauthVersionLast="47" xr6:coauthVersionMax="47" xr10:uidLastSave="{00000000-0000-0000-0000-000000000000}"/>
  <bookViews>
    <workbookView xWindow="-108" yWindow="-108" windowWidth="23256" windowHeight="12456" firstSheet="4" activeTab="4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PRODUCTO'!$B$17:$D$23</definedName>
    <definedName name="_xlnm._FilterDatabase" localSheetId="5" hidden="1">'4.3.2. PRECIOS PAGAD PRODUCTOR'!$B$2:$G$5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0" i="7" l="1"/>
  <c r="I10" i="6"/>
  <c r="G20" i="9" l="1" a="1"/>
  <c r="G20" i="9" s="1"/>
  <c r="G21" i="9" a="1"/>
  <c r="G21" i="9"/>
  <c r="G22" i="9" a="1"/>
  <c r="G22" i="9"/>
  <c r="G23" i="9" a="1"/>
  <c r="G23" i="9"/>
  <c r="G24" i="9" a="1"/>
  <c r="G24" i="9" s="1"/>
  <c r="G25" i="9" a="1"/>
  <c r="G25" i="9"/>
  <c r="G26" i="9" a="1"/>
  <c r="G26" i="9"/>
  <c r="G27" i="9" a="1"/>
  <c r="G27" i="9"/>
  <c r="F20" i="9"/>
  <c r="F21" i="9"/>
  <c r="F22" i="9"/>
  <c r="F23" i="9"/>
  <c r="F24" i="9"/>
  <c r="F25" i="9"/>
  <c r="F26" i="9"/>
  <c r="F27" i="9"/>
  <c r="E20" i="9"/>
  <c r="E21" i="9"/>
  <c r="E22" i="9"/>
  <c r="E23" i="9"/>
  <c r="E24" i="9"/>
  <c r="E25" i="9"/>
  <c r="E26" i="9"/>
  <c r="E27" i="9"/>
  <c r="D20" i="9"/>
  <c r="D21" i="9"/>
  <c r="D22" i="9"/>
  <c r="D23" i="9"/>
  <c r="D24" i="9"/>
  <c r="D25" i="9"/>
  <c r="D26" i="9"/>
  <c r="D27" i="9"/>
  <c r="D19" i="9"/>
  <c r="E19" i="9"/>
  <c r="F19" i="9"/>
  <c r="C20" i="9"/>
  <c r="C21" i="9"/>
  <c r="C22" i="9"/>
  <c r="C23" i="9"/>
  <c r="C24" i="9"/>
  <c r="C25" i="9"/>
  <c r="C26" i="9"/>
  <c r="C27" i="9"/>
  <c r="C19" i="9"/>
  <c r="H11" i="8"/>
  <c r="H4" i="8"/>
  <c r="H5" i="8"/>
  <c r="H6" i="8"/>
  <c r="H7" i="8"/>
  <c r="H8" i="8"/>
  <c r="H9" i="8"/>
  <c r="H10" i="8"/>
  <c r="H3" i="8"/>
  <c r="M9" i="7"/>
  <c r="M5" i="7"/>
  <c r="M6" i="7"/>
  <c r="M8" i="7"/>
  <c r="M7" i="7"/>
  <c r="M12" i="7"/>
  <c r="I9" i="6"/>
  <c r="I5" i="6"/>
  <c r="I6" i="6"/>
  <c r="I8" i="6"/>
  <c r="I7" i="6"/>
  <c r="I12" i="6"/>
  <c r="I11" i="6"/>
  <c r="M11" i="7"/>
  <c r="G19" i="9" l="1" a="1"/>
  <c r="G19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<sst xmlns="http://schemas.openxmlformats.org/spreadsheetml/2006/main" count="340" uniqueCount="159">
  <si>
    <t>Tabla 1. Organizaciones de la Agricultura Familiar (OAF) participantes de los encuentros territoriales en el municipio de Puerto Rico</t>
  </si>
  <si>
    <t>Nombre y sigla asociación</t>
  </si>
  <si>
    <t>Principales productos comercializados</t>
  </si>
  <si>
    <t>No. de familias asociadas</t>
  </si>
  <si>
    <t>Servicios que presta la OAF</t>
  </si>
  <si>
    <t>Asociación Campesina para el Desarrollo Sostenible y Medio Ambiental - ASOCAMCAP</t>
  </si>
  <si>
    <t>Plátano</t>
  </si>
  <si>
    <t>Comercialización colectiva</t>
  </si>
  <si>
    <t>Asociación de Ganaderos de Puerto Rico - ASOGANAR</t>
  </si>
  <si>
    <t>Leche
Carne bovina</t>
  </si>
  <si>
    <t xml:space="preserve">Capacitación, formulación de proyectos, representación gremial. </t>
  </si>
  <si>
    <t>Asociación de Paneleros - ASPARICO</t>
  </si>
  <si>
    <t>Caña panelera (panela)</t>
  </si>
  <si>
    <t>Capacitación y formación</t>
  </si>
  <si>
    <t>Asociación de Piscicultores de Puerto Rico - ASOPISCIRICO</t>
  </si>
  <si>
    <t>Cachama</t>
  </si>
  <si>
    <t xml:space="preserve">Comercialización colectiva </t>
  </si>
  <si>
    <t>Asociación de Porcicultores de Puerto Rico - ASOPORCCIC</t>
  </si>
  <si>
    <t>Cerdo</t>
  </si>
  <si>
    <t>Apoyo a los productores en produccion y comercializacion, capacitacion, proyectos productivos</t>
  </si>
  <si>
    <t>Comité de Cacaoteros y  Reforestadores Puerto Rico . COCAREP</t>
  </si>
  <si>
    <t>Cacao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</si>
  <si>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Puerto Rico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</si>
  <si>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</si>
  <si>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</si>
  <si>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</si>
  <si>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</si>
  <si>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</si>
  <si>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</si>
  <si>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</si>
  <si>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Kilogramo</t>
  </si>
  <si>
    <t>Intermediarios
Minorista</t>
  </si>
  <si>
    <t>90%
10%</t>
  </si>
  <si>
    <t>Contado</t>
  </si>
  <si>
    <t>Finca 100%</t>
  </si>
  <si>
    <t>Leche</t>
  </si>
  <si>
    <t>Cantina X 40 L</t>
  </si>
  <si>
    <t>Agroindustria</t>
  </si>
  <si>
    <t>Crédito</t>
  </si>
  <si>
    <t>Carne bovina</t>
  </si>
  <si>
    <t>kg en pie</t>
  </si>
  <si>
    <t>Intermediarios</t>
  </si>
  <si>
    <t>Asociaciòn de Paneleros - ASPARICO</t>
  </si>
  <si>
    <t>Caña penelera - panela</t>
  </si>
  <si>
    <t xml:space="preserve">Intermediarios
Consumidor final
Plaza mercado local
</t>
  </si>
  <si>
    <t>50%
25%
25%</t>
  </si>
  <si>
    <t>Cabecera municipal 75%
Finca 25%</t>
  </si>
  <si>
    <t>Canastilla X 30 kg</t>
  </si>
  <si>
    <t>Bulto X 50 kg</t>
  </si>
  <si>
    <t>Intermediarios
Agroindustria</t>
  </si>
  <si>
    <t>50%
50%</t>
  </si>
  <si>
    <t>Cabecera municipal 100%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</si>
  <si>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</si>
  <si>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Puerto Rico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</si>
  <si>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</si>
  <si>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</si>
  <si>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</si>
  <si>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</si>
  <si>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</si>
  <si>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Autoservicio Compra Ya</t>
  </si>
  <si>
    <t>Supermercado</t>
  </si>
  <si>
    <t>Panela</t>
  </si>
  <si>
    <t>Cabecera municipal</t>
  </si>
  <si>
    <t>Productores del municipio 100%</t>
  </si>
  <si>
    <t>Choko Amazonic</t>
  </si>
  <si>
    <t>Procesador / Agroindustria</t>
  </si>
  <si>
    <t>Via Doncello - Puerto Rico</t>
  </si>
  <si>
    <t>Expendio de Carne Punta Anca</t>
  </si>
  <si>
    <t>Minoristas</t>
  </si>
  <si>
    <t>Carne de res
Carne de cerdo</t>
  </si>
  <si>
    <t>Frutas y Verduras La Placita</t>
  </si>
  <si>
    <t>La Despensa Expendio de Carne</t>
  </si>
  <si>
    <t>Pollo
Cachama</t>
  </si>
  <si>
    <t>Quesera Haz de Oro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</si>
  <si>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Puerto Rico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</si>
  <si>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</si>
  <si>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</si>
  <si>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</si>
  <si>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</si>
  <si>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</si>
  <si>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</si>
  <si>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Panelón X 2 kg</t>
  </si>
  <si>
    <t>Semanal</t>
  </si>
  <si>
    <t>Centro de acopio 100%</t>
  </si>
  <si>
    <t>Expendio de Carne Punta de Anca</t>
  </si>
  <si>
    <t>Carne de res</t>
  </si>
  <si>
    <t>Quincenal</t>
  </si>
  <si>
    <t>Carne de cerdo</t>
  </si>
  <si>
    <t>Arroba X 12,5 kg</t>
  </si>
  <si>
    <t>Bolsa X 20 kg</t>
  </si>
  <si>
    <t>Semestral</t>
  </si>
  <si>
    <t>Qesera Haz de Oro</t>
  </si>
  <si>
    <t>Diaria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</si>
  <si>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</si>
  <si>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</si>
  <si>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</si>
  <si>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</si>
  <si>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</si>
  <si>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</si>
  <si>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</si>
  <si>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</si>
  <si>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</si>
  <si>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</si>
  <si>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</si>
  <si>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</si>
  <si>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05Ua-61</t>
  </si>
  <si>
    <t>Caña panelera - panela</t>
  </si>
  <si>
    <t>09UbL-38</t>
  </si>
  <si>
    <t>Ganadería dp (carne bovina)</t>
  </si>
  <si>
    <t>Ganaderìa dp (leche)</t>
  </si>
  <si>
    <t>10Uai-30</t>
  </si>
  <si>
    <t>Porcicultura ciclo completo</t>
  </si>
  <si>
    <t>Piscicultura Cachama</t>
  </si>
  <si>
    <t xml:space="preserve">Intermediarios 
Consumidor final 
Minoristas
</t>
  </si>
  <si>
    <t>67%
16%
17%</t>
  </si>
  <si>
    <t>Cabecera municipal 67%
Centro poblado 33%</t>
  </si>
  <si>
    <t>10VdL2s1-30</t>
  </si>
  <si>
    <t>Avicultura postura</t>
  </si>
  <si>
    <t>Cubeta X 30 unidades</t>
  </si>
  <si>
    <t>Consumidor final
Minoristas</t>
  </si>
  <si>
    <t>30%
70%</t>
  </si>
  <si>
    <t>Centro poblado 30%
Cabcera municipal 70%</t>
  </si>
  <si>
    <t>11UfL-23</t>
  </si>
  <si>
    <t>Bulto X 62,5 kg</t>
  </si>
  <si>
    <t>Veredas municipio 50%
Cabecera municipal 50%</t>
  </si>
  <si>
    <t>linea</t>
  </si>
  <si>
    <t>ufh</t>
  </si>
  <si>
    <t>corregimiento_vereda</t>
  </si>
  <si>
    <t>cana_panelera</t>
  </si>
  <si>
    <t>COCONUCO N 1</t>
  </si>
  <si>
    <t>ganaderia_doble_proposito</t>
  </si>
  <si>
    <t>LOS ANDES</t>
  </si>
  <si>
    <t>porcicultura_ciclo_completo</t>
  </si>
  <si>
    <t>BAJO DONCELLO</t>
  </si>
  <si>
    <t>piscicultura_cachama</t>
  </si>
  <si>
    <t>MONTECRISTO</t>
  </si>
  <si>
    <t>avicultura_postura</t>
  </si>
  <si>
    <t>12 DE OCTUBRE N 2</t>
  </si>
  <si>
    <t>cacao_platano</t>
  </si>
  <si>
    <t>LA UNIÓN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</si>
  <si>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</si>
  <si>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</si>
  <si>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</si>
  <si>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</si>
  <si>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>Gananderìa dp (leche)</t>
  </si>
  <si>
    <t>Porcicultura ceba</t>
  </si>
  <si>
    <t xml:space="preserve">Línea productiva </t>
  </si>
  <si>
    <t>Promedio</t>
  </si>
  <si>
    <t>Verificar</t>
  </si>
  <si>
    <t>Cacao*</t>
  </si>
  <si>
    <t>Piscicultura cachama</t>
  </si>
  <si>
    <t>Ganaderìa dp (carne bovina)**</t>
  </si>
  <si>
    <t>Queso</t>
  </si>
  <si>
    <t>Porcicultura ciclo completo***</t>
  </si>
  <si>
    <t>Precio a escala municipal</t>
  </si>
  <si>
    <t>Precio a escala departamental</t>
  </si>
  <si>
    <t>Precios a escala nacional</t>
  </si>
  <si>
    <t>Precios gremios (Fedecacao*, Fedegan**, Porkcolombia***)</t>
  </si>
  <si>
    <t>Ganaderìa dp (carne bovina)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</si>
</sst>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0.0"/>
    <numFmt numFmtId="169" formatCode="_-* #,##0_-;\-* #,##0_-;_-* &quot;-&quot;??_-;_-@_-"/>
  </numFmts>
  <fonts count="2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b/>
      <sz val="9"/>
      <color rgb="FFFF0000"/>
      <name val="Arial"/>
      <family val="2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9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1">
    <xf numFmtId="0" fontId="0" fillId="0" borderId="0" xfId="0"/>
    <xf numFmtId="0" fontId="3" fillId="4" borderId="1" xfId="0" applyFont="1" applyFill="1" applyBorder="1" applyAlignment="1">
      <alignment horizontal="center" vertical="center" wrapText="1"/>
    </xf>
    <xf numFmtId="165" fontId="3" fillId="0" borderId="1" xfId="6" applyNumberFormat="1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/>
    </xf>
    <xf numFmtId="165" fontId="11" fillId="0" borderId="0" xfId="1" applyNumberFormat="1" applyFont="1" applyBorder="1"/>
    <xf numFmtId="169" fontId="4" fillId="5" borderId="1" xfId="0" applyNumberFormat="1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/>
    </xf>
    <xf numFmtId="0" fontId="4" fillId="9" borderId="6" xfId="0" applyFont="1" applyFill="1" applyBorder="1" applyAlignment="1">
      <alignment horizontal="center" vertical="top" wrapText="1"/>
    </xf>
    <xf numFmtId="0" fontId="12" fillId="10" borderId="4" xfId="0" applyFont="1" applyFill="1" applyBorder="1" applyAlignment="1">
      <alignment horizontal="center"/>
    </xf>
    <xf numFmtId="0" fontId="9" fillId="8" borderId="3" xfId="0" applyFont="1" applyFill="1" applyBorder="1" applyAlignment="1">
      <alignment horizontal="center"/>
    </xf>
    <xf numFmtId="165" fontId="3" fillId="5" borderId="1" xfId="1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165" fontId="0" fillId="0" borderId="0" xfId="0" applyNumberFormat="1"/>
    <xf numFmtId="0" fontId="2" fillId="0" borderId="1" xfId="0" applyFont="1" applyBorder="1" applyAlignment="1">
      <alignment horizontal="center" vertical="center"/>
    </xf>
    <xf numFmtId="0" fontId="9" fillId="5" borderId="1" xfId="0" applyFont="1" applyFill="1" applyBorder="1" applyAlignment="1">
      <alignment horizontal="left"/>
    </xf>
    <xf numFmtId="0" fontId="13" fillId="11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11" borderId="9" xfId="0" applyFont="1" applyFill="1" applyBorder="1" applyAlignment="1">
      <alignment horizontal="center" vertical="center" wrapText="1"/>
    </xf>
    <xf numFmtId="0" fontId="13" fillId="11" borderId="10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2" fillId="11" borderId="3" xfId="0" applyFont="1" applyFill="1" applyBorder="1" applyAlignment="1">
      <alignment horizontal="center" vertical="center" wrapText="1"/>
    </xf>
    <xf numFmtId="9" fontId="3" fillId="5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3" fillId="5" borderId="12" xfId="0" applyFont="1" applyFill="1" applyBorder="1" applyAlignment="1">
      <alignment horizontal="center" vertical="center" wrapText="1"/>
    </xf>
    <xf numFmtId="9" fontId="2" fillId="11" borderId="1" xfId="9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9" fontId="3" fillId="5" borderId="1" xfId="9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0" fontId="4" fillId="0" borderId="1" xfId="9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/>
    </xf>
    <xf numFmtId="0" fontId="3" fillId="5" borderId="13" xfId="0" applyFont="1" applyFill="1" applyBorder="1" applyAlignment="1">
      <alignment horizontal="center" vertical="center" wrapText="1"/>
    </xf>
    <xf numFmtId="165" fontId="3" fillId="0" borderId="13" xfId="1" applyNumberFormat="1" applyFont="1" applyFill="1" applyBorder="1" applyAlignment="1">
      <alignment horizontal="center" vertical="center" wrapText="1"/>
    </xf>
    <xf numFmtId="43" fontId="3" fillId="5" borderId="1" xfId="8" applyFont="1" applyFill="1" applyBorder="1" applyAlignment="1">
      <alignment horizontal="center" vertical="center"/>
    </xf>
    <xf numFmtId="43" fontId="3" fillId="10" borderId="1" xfId="8" applyFont="1" applyFill="1" applyBorder="1" applyAlignment="1">
      <alignment horizontal="center" vertical="center"/>
    </xf>
    <xf numFmtId="43" fontId="3" fillId="6" borderId="1" xfId="8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left"/>
    </xf>
    <xf numFmtId="0" fontId="9" fillId="9" borderId="1" xfId="0" applyFont="1" applyFill="1" applyBorder="1" applyAlignment="1">
      <alignment horizontal="left"/>
    </xf>
    <xf numFmtId="0" fontId="9" fillId="10" borderId="1" xfId="0" applyFont="1" applyFill="1" applyBorder="1" applyAlignment="1">
      <alignment horizontal="left"/>
    </xf>
    <xf numFmtId="43" fontId="4" fillId="5" borderId="3" xfId="8" applyFont="1" applyFill="1" applyBorder="1" applyAlignment="1">
      <alignment horizontal="center" vertical="center"/>
    </xf>
    <xf numFmtId="43" fontId="4" fillId="10" borderId="3" xfId="8" applyFont="1" applyFill="1" applyBorder="1" applyAlignment="1">
      <alignment horizontal="center" vertical="center"/>
    </xf>
    <xf numFmtId="43" fontId="4" fillId="6" borderId="3" xfId="8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8" fillId="0" borderId="1" xfId="0" applyFont="1" applyBorder="1" applyAlignment="1">
      <alignment horizontal="center"/>
    </xf>
    <xf numFmtId="0" fontId="19" fillId="0" borderId="1" xfId="0" applyFont="1" applyBorder="1"/>
    <xf numFmtId="0" fontId="3" fillId="0" borderId="12" xfId="0" applyFont="1" applyBorder="1" applyAlignment="1">
      <alignment horizontal="center" vertical="center"/>
    </xf>
    <xf numFmtId="9" fontId="3" fillId="5" borderId="12" xfId="9" applyFont="1" applyFill="1" applyBorder="1" applyAlignment="1">
      <alignment horizontal="center" vertical="center" wrapText="1"/>
    </xf>
    <xf numFmtId="165" fontId="3" fillId="5" borderId="12" xfId="1" applyNumberFormat="1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43" fontId="3" fillId="12" borderId="1" xfId="8" applyFont="1" applyFill="1" applyBorder="1" applyAlignment="1">
      <alignment horizontal="center" vertical="center"/>
    </xf>
    <xf numFmtId="10" fontId="4" fillId="10" borderId="1" xfId="9" applyNumberFormat="1" applyFont="1" applyFill="1" applyBorder="1" applyAlignment="1">
      <alignment horizontal="center" vertical="center"/>
    </xf>
    <xf numFmtId="10" fontId="4" fillId="6" borderId="1" xfId="9" applyNumberFormat="1" applyFont="1" applyFill="1" applyBorder="1" applyAlignment="1">
      <alignment horizontal="center" vertical="center"/>
    </xf>
    <xf numFmtId="10" fontId="4" fillId="6" borderId="1" xfId="9" applyNumberFormat="1" applyFont="1" applyFill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13" fillId="0" borderId="1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11" borderId="1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wrapText="1"/>
    </xf>
    <xf numFmtId="0" fontId="4" fillId="0" borderId="13" xfId="0" applyFont="1" applyBorder="1" applyAlignment="1">
      <alignment horizontal="center" wrapText="1"/>
    </xf>
    <xf numFmtId="0" fontId="3" fillId="5" borderId="12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9" fontId="3" fillId="5" borderId="12" xfId="0" applyNumberFormat="1" applyFont="1" applyFill="1" applyBorder="1" applyAlignment="1">
      <alignment horizontal="center" vertical="center" wrapText="1"/>
    </xf>
    <xf numFmtId="9" fontId="3" fillId="5" borderId="13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3" fillId="11" borderId="7" xfId="0" applyFont="1" applyFill="1" applyBorder="1" applyAlignment="1">
      <alignment horizontal="center" vertical="center" wrapText="1"/>
    </xf>
    <xf numFmtId="0" fontId="13" fillId="11" borderId="8" xfId="0" applyFont="1" applyFill="1" applyBorder="1" applyAlignment="1">
      <alignment horizontal="center" vertical="center" wrapText="1"/>
    </xf>
    <xf numFmtId="168" fontId="9" fillId="3" borderId="0" xfId="0" applyNumberFormat="1" applyFont="1" applyFill="1" applyAlignment="1">
      <alignment horizontal="center" vertical="center" wrapText="1"/>
    </xf>
  </cellXfs>
  <cellStyles count="10">
    <cellStyle name="Millares" xfId="8" builtinId="3"/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" xfId="9" builtinId="5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SIPSA'!$B$23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-8.3333333333333332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F7E-42EF-8E09-46717ACA5C5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SIPSA'!$A$24:$A$32</c:f>
              <c:strCache>
                <c:ptCount val="9"/>
                <c:pt idx="0">
                  <c:v>Plátano</c:v>
                </c:pt>
                <c:pt idx="1">
                  <c:v>Caña panelera (panela)</c:v>
                </c:pt>
                <c:pt idx="2">
                  <c:v>Cacao</c:v>
                </c:pt>
                <c:pt idx="3">
                  <c:v>Queso</c:v>
                </c:pt>
                <c:pt idx="4">
                  <c:v>Piscicultura cachama</c:v>
                </c:pt>
                <c:pt idx="5">
                  <c:v>Porcicultura ceba</c:v>
                </c:pt>
                <c:pt idx="6">
                  <c:v>Ganaderìa dp (carne bovina)</c:v>
                </c:pt>
                <c:pt idx="7">
                  <c:v>Ganaderìa dp (leche)</c:v>
                </c:pt>
                <c:pt idx="8">
                  <c:v>Avicultura postura</c:v>
                </c:pt>
              </c:strCache>
            </c:strRef>
          </c:cat>
          <c:val>
            <c:numRef>
              <c:f>'4.3.3. PRECIOS PROMEDIO SIPSA'!$B$24:$B$32</c:f>
              <c:numCache>
                <c:formatCode>_-"$"\ * #,##0_-;\-"$"\ * #,##0_-;_-"$"\ * "-"??_-;_-@_-</c:formatCode>
                <c:ptCount val="9"/>
                <c:pt idx="0">
                  <c:v>2659</c:v>
                </c:pt>
                <c:pt idx="1">
                  <c:v>3124</c:v>
                </c:pt>
                <c:pt idx="2">
                  <c:v>8649</c:v>
                </c:pt>
                <c:pt idx="3">
                  <c:v>11891</c:v>
                </c:pt>
                <c:pt idx="4">
                  <c:v>8354</c:v>
                </c:pt>
                <c:pt idx="5">
                  <c:v>7303</c:v>
                </c:pt>
                <c:pt idx="6">
                  <c:v>6277</c:v>
                </c:pt>
                <c:pt idx="7">
                  <c:v>1383</c:v>
                </c:pt>
                <c:pt idx="8">
                  <c:v>390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7E-42EF-8E09-46717ACA5C5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26977391"/>
        <c:axId val="526979055"/>
      </c:barChart>
      <c:catAx>
        <c:axId val="52697739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Lìnea productiva</a:t>
                </a:r>
              </a:p>
            </c:rich>
          </c:tx>
          <c:layout>
            <c:manualLayout>
              <c:xMode val="edge"/>
              <c:yMode val="edge"/>
              <c:x val="0.45515857392825904"/>
              <c:y val="0.911884764404449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526979055"/>
        <c:crosses val="autoZero"/>
        <c:auto val="1"/>
        <c:lblAlgn val="ctr"/>
        <c:lblOffset val="100"/>
        <c:noMultiLvlLbl val="0"/>
      </c:catAx>
      <c:valAx>
        <c:axId val="5269790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269773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Puerto Rico</a:t>
            </a:r>
            <a:endParaRPr lang="es-CO" sz="9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9.5153105861767284E-2"/>
          <c:y val="0.18837962962962962"/>
          <c:w val="0.87429133858267716"/>
          <c:h val="0.45571485855934674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MAYOR'!$B$19</c:f>
              <c:strCache>
                <c:ptCount val="1"/>
                <c:pt idx="0">
                  <c:v>Caña panelera (panela)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MAYOR'!$C$19:$F$19</c:f>
              <c:numCache>
                <c:formatCode>_-* #,##0_-;\-* #,##0_-;_-* "-"??_-;_-@_-</c:formatCode>
                <c:ptCount val="4"/>
                <c:pt idx="0">
                  <c:v>37.535680304471953</c:v>
                </c:pt>
                <c:pt idx="1">
                  <c:v>22.379799377378063</c:v>
                </c:pt>
                <c:pt idx="2">
                  <c:v>-1.7524024872809463</c:v>
                </c:pt>
                <c:pt idx="3">
                  <c:v>3.8837744533947216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CDC-4A84-A7AF-39579550E208}"/>
            </c:ext>
          </c:extLst>
        </c:ser>
        <c:ser>
          <c:idx val="1"/>
          <c:order val="1"/>
          <c:tx>
            <c:strRef>
              <c:f>'4.3.4. VARIACION $ PLAZAS MAYOR'!$B$20</c:f>
              <c:strCache>
                <c:ptCount val="1"/>
                <c:pt idx="0">
                  <c:v>Cacao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MAYOR'!$C$20:$F$20</c:f>
              <c:numCache>
                <c:formatCode>_-* #,##0_-;\-* #,##0_-;_-* "-"??_-;_-@_-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CDC-4A84-A7AF-39579550E208}"/>
            </c:ext>
          </c:extLst>
        </c:ser>
        <c:ser>
          <c:idx val="2"/>
          <c:order val="2"/>
          <c:tx>
            <c:strRef>
              <c:f>'4.3.4. VARIACION $ PLAZAS MAYOR'!$B$21</c:f>
              <c:strCache>
                <c:ptCount val="1"/>
                <c:pt idx="0">
                  <c:v>Plátano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MAYOR'!$C$21:$F$21</c:f>
              <c:numCache>
                <c:formatCode>_-* #,##0_-;\-* #,##0_-;_-* "-"??_-;_-@_-</c:formatCode>
                <c:ptCount val="4"/>
                <c:pt idx="0">
                  <c:v>-15.972540045766593</c:v>
                </c:pt>
                <c:pt idx="1">
                  <c:v>5.9912854030501137</c:v>
                </c:pt>
                <c:pt idx="2">
                  <c:v>81.808838643371018</c:v>
                </c:pt>
                <c:pt idx="3">
                  <c:v>7.0661390616167239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CDC-4A84-A7AF-39579550E208}"/>
            </c:ext>
          </c:extLst>
        </c:ser>
        <c:ser>
          <c:idx val="3"/>
          <c:order val="3"/>
          <c:tx>
            <c:strRef>
              <c:f>'4.3.4. VARIACION $ PLAZAS MAYOR'!$B$22</c:f>
              <c:strCache>
                <c:ptCount val="1"/>
                <c:pt idx="0">
                  <c:v>Avicultura postura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-1.3559322033898269</c:v>
                </c:pt>
                <c:pt idx="1">
                  <c:v>21.305841924398621</c:v>
                </c:pt>
                <c:pt idx="2">
                  <c:v>36.543909348441929</c:v>
                </c:pt>
                <c:pt idx="3">
                  <c:v>9.7510373443983553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CDC-4A84-A7AF-39579550E208}"/>
            </c:ext>
          </c:extLst>
        </c:ser>
        <c:ser>
          <c:idx val="4"/>
          <c:order val="4"/>
          <c:tx>
            <c:strRef>
              <c:f>'4.3.4. VARIACION $ PLAZAS MAYOR'!$B$23</c:f>
              <c:strCache>
                <c:ptCount val="1"/>
                <c:pt idx="0">
                  <c:v>Piscicultura cachama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19.812206572769966</c:v>
                </c:pt>
                <c:pt idx="1">
                  <c:v>12.291013584117039</c:v>
                </c:pt>
                <c:pt idx="2">
                  <c:v>4.9784808654181631</c:v>
                </c:pt>
                <c:pt idx="3">
                  <c:v>11.933518005540165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CDC-4A84-A7AF-39579550E208}"/>
            </c:ext>
          </c:extLst>
        </c:ser>
        <c:ser>
          <c:idx val="5"/>
          <c:order val="5"/>
          <c:tx>
            <c:strRef>
              <c:f>'4.3.4. VARIACION $ PLAZAS MAYOR'!$B$24</c:f>
              <c:strCache>
                <c:ptCount val="1"/>
                <c:pt idx="0">
                  <c:v>Ganaderìa dp (carne bovina)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CDC-4A84-A7AF-39579550E208}"/>
            </c:ext>
          </c:extLst>
        </c:ser>
        <c:ser>
          <c:idx val="6"/>
          <c:order val="6"/>
          <c:tx>
            <c:strRef>
              <c:f>'4.3.4. VARIACION $ PLAZAS MAYOR'!$B$25</c:f>
              <c:strCache>
                <c:ptCount val="1"/>
                <c:pt idx="0">
                  <c:v>Ganaderìa dp (leche)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3.7558685446009434</c:v>
                </c:pt>
                <c:pt idx="1">
                  <c:v>9.9547511312217267</c:v>
                </c:pt>
                <c:pt idx="2">
                  <c:v>43.456790123456813</c:v>
                </c:pt>
                <c:pt idx="3">
                  <c:v>2.4670109007458336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CDC-4A84-A7AF-39579550E208}"/>
            </c:ext>
          </c:extLst>
        </c:ser>
        <c:ser>
          <c:idx val="7"/>
          <c:order val="7"/>
          <c:tx>
            <c:strRef>
              <c:f>'4.3.4. VARIACION $ PLAZAS MAYOR'!$B$26</c:f>
              <c:strCache>
                <c:ptCount val="1"/>
                <c:pt idx="0">
                  <c:v>Queso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7.0550448554657237</c:v>
                </c:pt>
                <c:pt idx="1">
                  <c:v>10.035174839644114</c:v>
                </c:pt>
                <c:pt idx="2">
                  <c:v>32.446408424219641</c:v>
                </c:pt>
                <c:pt idx="3">
                  <c:v>13.828352381628449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CDC-4A84-A7AF-39579550E208}"/>
            </c:ext>
          </c:extLst>
        </c:ser>
        <c:ser>
          <c:idx val="8"/>
          <c:order val="8"/>
          <c:tx>
            <c:strRef>
              <c:f>'4.3.4. VARIACION $ PLAZAS MAYOR'!$B$27</c:f>
              <c:strCache>
                <c:ptCount val="1"/>
                <c:pt idx="0">
                  <c:v>Porcicultura ceba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CDC-4A84-A7AF-39579550E2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4612256"/>
        <c:axId val="414610176"/>
      </c:lineChart>
      <c:catAx>
        <c:axId val="414612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414610176"/>
        <c:crosses val="autoZero"/>
        <c:auto val="1"/>
        <c:lblAlgn val="ctr"/>
        <c:lblOffset val="100"/>
        <c:noMultiLvlLbl val="0"/>
      </c:catAx>
      <c:valAx>
        <c:axId val="414610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414612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5304680664916885E-2"/>
          <c:y val="0.68113152522601328"/>
          <c:w val="0.96883508311461064"/>
          <c:h val="0.291090696996208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255270</xdr:colOff>
      <xdr:row>14</xdr:row>
      <xdr:rowOff>160020</xdr:rowOff>
    </xdr:from>
    <xdr:to>
      <xdr:col>9</xdr:col>
      <xdr:colOff>339090</xdr:colOff>
      <xdr:row>36</xdr:row>
      <xdr:rowOff>68580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847E236-BC34-47A6-B42E-22E0F59A1B2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127000</xdr:colOff>
      <xdr:row>0</xdr:row>
      <xdr:rowOff>0</xdr:rowOff>
    </xdr:from>
    <xdr:to>
      <xdr:col>14</xdr:col>
      <xdr:colOff>338666</xdr:colOff>
      <xdr:row>15</xdr:row>
      <xdr:rowOff>59267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68EB366-24D1-47A5-BCBB-BF55DC78E8A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0"/>
  <sheetViews>
    <sheetView topLeftCell="B1" workbookViewId="0">
      <selection activeCell="B13" sqref="B13"/>
    </sheetView>
  </sheetViews>
  <sheetFormatPr defaultColWidth="11.42578125" defaultRowHeight="13.9"/>
  <cols>
    <col min="2" max="2" width="35.42578125" customWidth="1"/>
    <col min="3" max="3" width="16.42578125" customWidth="1"/>
    <col min="4" max="4" width="11" customWidth="1"/>
    <col min="5" max="5" width="31.5703125" customWidth="1"/>
  </cols>
  <sheetData>
    <row r="3" spans="2:5">
      <c r="B3" s="68" t="s">
        <v>0</v>
      </c>
      <c r="C3" s="68"/>
      <c r="D3" s="68"/>
      <c r="E3" s="68"/>
    </row>
    <row r="4" spans="2:5" ht="39.6">
      <c r="B4" s="26" t="s">
        <v>1</v>
      </c>
      <c r="C4" s="26" t="s">
        <v>2</v>
      </c>
      <c r="D4" s="26" t="s">
        <v>3</v>
      </c>
      <c r="E4" s="26" t="s">
        <v>4</v>
      </c>
    </row>
    <row r="5" spans="2:5" ht="26.45">
      <c r="B5" s="27" t="s">
        <v>5</v>
      </c>
      <c r="C5" s="27" t="s">
        <v>6</v>
      </c>
      <c r="D5" s="27">
        <v>25</v>
      </c>
      <c r="E5" s="27" t="s">
        <v>7</v>
      </c>
    </row>
    <row r="6" spans="2:5" ht="23.45">
      <c r="B6" s="34" t="s">
        <v>8</v>
      </c>
      <c r="C6" s="11" t="s">
        <v>9</v>
      </c>
      <c r="D6" s="11">
        <v>190</v>
      </c>
      <c r="E6" s="35" t="s">
        <v>10</v>
      </c>
    </row>
    <row r="7" spans="2:5">
      <c r="B7" s="22" t="s">
        <v>11</v>
      </c>
      <c r="C7" s="10" t="s">
        <v>12</v>
      </c>
      <c r="D7" s="11">
        <v>14</v>
      </c>
      <c r="E7" s="10" t="s">
        <v>13</v>
      </c>
    </row>
    <row r="8" spans="2:5" ht="22.9">
      <c r="B8" s="11" t="s">
        <v>14</v>
      </c>
      <c r="C8" s="11" t="s">
        <v>15</v>
      </c>
      <c r="D8" s="11">
        <v>63</v>
      </c>
      <c r="E8" s="10" t="s">
        <v>16</v>
      </c>
    </row>
    <row r="9" spans="2:5" ht="34.15">
      <c r="B9" s="13" t="s">
        <v>17</v>
      </c>
      <c r="C9" s="10" t="s">
        <v>18</v>
      </c>
      <c r="D9" s="11">
        <v>127</v>
      </c>
      <c r="E9" s="35" t="s">
        <v>19</v>
      </c>
    </row>
    <row r="10" spans="2:5" ht="22.9">
      <c r="B10" s="11" t="s">
        <v>20</v>
      </c>
      <c r="C10" s="11" t="s">
        <v>21</v>
      </c>
      <c r="D10" s="11">
        <v>53</v>
      </c>
      <c r="E10" s="10" t="s">
        <v>7</v>
      </c>
    </row>
  </sheetData>
  <mergeCells count="1">
    <mergeCell ref="B3:E3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4"/>
  <sheetViews>
    <sheetView workbookViewId="0">
      <selection activeCell="F15" sqref="F15"/>
    </sheetView>
  </sheetViews>
  <sheetFormatPr defaultColWidth="11.42578125" defaultRowHeight="13.9"/>
  <cols>
    <col min="1" max="1" width="36.140625" customWidth="1"/>
    <col min="2" max="3" width="13.7109375" customWidth="1"/>
    <col min="4" max="4" width="18.42578125" customWidth="1"/>
    <col min="6" max="6" width="9" customWidth="1"/>
    <col min="7" max="7" width="18.140625" customWidth="1"/>
  </cols>
  <sheetData>
    <row r="3" spans="1:7">
      <c r="A3" s="70" t="s">
        <v>22</v>
      </c>
      <c r="B3" s="70"/>
      <c r="C3" s="70"/>
      <c r="D3" s="70"/>
      <c r="E3" s="70"/>
      <c r="F3" s="70"/>
      <c r="G3" s="70"/>
    </row>
    <row r="4" spans="1:7" ht="38.450000000000003" customHeight="1">
      <c r="A4" s="71" t="s">
        <v>1</v>
      </c>
      <c r="B4" s="71" t="s">
        <v>23</v>
      </c>
      <c r="C4" s="71" t="s">
        <v>24</v>
      </c>
      <c r="D4" s="26" t="s">
        <v>25</v>
      </c>
      <c r="E4" s="71" t="s">
        <v>26</v>
      </c>
      <c r="F4" s="71" t="s">
        <v>27</v>
      </c>
      <c r="G4" s="26" t="s">
        <v>28</v>
      </c>
    </row>
    <row r="5" spans="1:7">
      <c r="A5" s="71"/>
      <c r="B5" s="71"/>
      <c r="C5" s="71"/>
      <c r="D5" s="26" t="s">
        <v>29</v>
      </c>
      <c r="E5" s="71"/>
      <c r="F5" s="71"/>
      <c r="G5" s="26" t="s">
        <v>29</v>
      </c>
    </row>
    <row r="6" spans="1:7">
      <c r="A6" s="72" t="s">
        <v>5</v>
      </c>
      <c r="B6" s="76" t="s">
        <v>6</v>
      </c>
      <c r="C6" s="76" t="s">
        <v>30</v>
      </c>
      <c r="D6" s="76" t="s">
        <v>31</v>
      </c>
      <c r="E6" s="78" t="s">
        <v>32</v>
      </c>
      <c r="F6" s="76" t="s">
        <v>33</v>
      </c>
      <c r="G6" s="76" t="s">
        <v>34</v>
      </c>
    </row>
    <row r="7" spans="1:7">
      <c r="A7" s="73"/>
      <c r="B7" s="77"/>
      <c r="C7" s="77"/>
      <c r="D7" s="77"/>
      <c r="E7" s="79"/>
      <c r="F7" s="77"/>
      <c r="G7" s="77"/>
    </row>
    <row r="8" spans="1:7" ht="23.45" customHeight="1">
      <c r="A8" s="74" t="s">
        <v>8</v>
      </c>
      <c r="B8" s="13" t="s">
        <v>35</v>
      </c>
      <c r="C8" s="13" t="s">
        <v>36</v>
      </c>
      <c r="D8" s="13" t="s">
        <v>37</v>
      </c>
      <c r="E8" s="32">
        <v>1</v>
      </c>
      <c r="F8" s="13" t="s">
        <v>38</v>
      </c>
      <c r="G8" s="13" t="s">
        <v>34</v>
      </c>
    </row>
    <row r="9" spans="1:7">
      <c r="A9" s="75"/>
      <c r="B9" s="13" t="s">
        <v>39</v>
      </c>
      <c r="C9" s="13" t="s">
        <v>40</v>
      </c>
      <c r="D9" s="13" t="s">
        <v>41</v>
      </c>
      <c r="E9" s="32">
        <v>1</v>
      </c>
      <c r="F9" s="13" t="s">
        <v>33</v>
      </c>
      <c r="G9" s="13" t="s">
        <v>34</v>
      </c>
    </row>
    <row r="10" spans="1:7" ht="45.6">
      <c r="A10" s="11" t="s">
        <v>42</v>
      </c>
      <c r="B10" s="13" t="s">
        <v>43</v>
      </c>
      <c r="C10" s="13" t="s">
        <v>30</v>
      </c>
      <c r="D10" s="13" t="s">
        <v>44</v>
      </c>
      <c r="E10" s="13" t="s">
        <v>45</v>
      </c>
      <c r="F10" s="13" t="s">
        <v>33</v>
      </c>
      <c r="G10" s="13" t="s">
        <v>46</v>
      </c>
    </row>
    <row r="11" spans="1:7" ht="22.9">
      <c r="A11" s="11" t="s">
        <v>14</v>
      </c>
      <c r="B11" s="13" t="s">
        <v>15</v>
      </c>
      <c r="C11" s="13" t="s">
        <v>47</v>
      </c>
      <c r="D11" s="13" t="s">
        <v>41</v>
      </c>
      <c r="E11" s="32">
        <v>1</v>
      </c>
      <c r="F11" s="13" t="s">
        <v>38</v>
      </c>
      <c r="G11" s="13" t="s">
        <v>34</v>
      </c>
    </row>
    <row r="12" spans="1:7" ht="22.9">
      <c r="A12" s="13" t="s">
        <v>17</v>
      </c>
      <c r="B12" s="13" t="s">
        <v>18</v>
      </c>
      <c r="C12" s="13" t="s">
        <v>40</v>
      </c>
      <c r="D12" s="13" t="s">
        <v>41</v>
      </c>
      <c r="E12" s="32">
        <v>1</v>
      </c>
      <c r="F12" s="13" t="s">
        <v>33</v>
      </c>
      <c r="G12" s="13" t="s">
        <v>34</v>
      </c>
    </row>
    <row r="13" spans="1:7" ht="22.9">
      <c r="A13" s="11" t="s">
        <v>20</v>
      </c>
      <c r="B13" s="13" t="s">
        <v>21</v>
      </c>
      <c r="C13" s="13" t="s">
        <v>48</v>
      </c>
      <c r="D13" s="13" t="s">
        <v>49</v>
      </c>
      <c r="E13" s="13" t="s">
        <v>50</v>
      </c>
      <c r="F13" s="13" t="s">
        <v>33</v>
      </c>
      <c r="G13" s="13" t="s">
        <v>51</v>
      </c>
    </row>
    <row r="14" spans="1:7">
      <c r="A14" s="69" t="s">
        <v>52</v>
      </c>
      <c r="B14" s="69"/>
      <c r="C14" s="69"/>
      <c r="D14" s="69"/>
      <c r="E14" s="69"/>
      <c r="F14" s="69"/>
      <c r="G14" s="69"/>
    </row>
  </sheetData>
  <mergeCells count="15">
    <mergeCell ref="A14:G14"/>
    <mergeCell ref="A3:G3"/>
    <mergeCell ref="A4:A5"/>
    <mergeCell ref="B4:B5"/>
    <mergeCell ref="C4:C5"/>
    <mergeCell ref="E4:E5"/>
    <mergeCell ref="F4:F5"/>
    <mergeCell ref="A6:A7"/>
    <mergeCell ref="A8:A9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F12"/>
  <sheetViews>
    <sheetView topLeftCell="A3" workbookViewId="0">
      <selection activeCell="B5" sqref="B5:F11"/>
    </sheetView>
  </sheetViews>
  <sheetFormatPr defaultColWidth="11.42578125" defaultRowHeight="13.9"/>
  <cols>
    <col min="2" max="2" width="31.140625" customWidth="1"/>
    <col min="3" max="3" width="18.5703125" customWidth="1"/>
    <col min="4" max="4" width="15.7109375" customWidth="1"/>
    <col min="5" max="5" width="21" customWidth="1"/>
    <col min="6" max="6" width="26.85546875" customWidth="1"/>
  </cols>
  <sheetData>
    <row r="4" spans="2:6">
      <c r="B4" s="70" t="s">
        <v>53</v>
      </c>
      <c r="C4" s="70"/>
      <c r="D4" s="70"/>
      <c r="E4" s="70"/>
      <c r="F4" s="70"/>
    </row>
    <row r="5" spans="2:6" ht="26.45">
      <c r="B5" s="26" t="s">
        <v>54</v>
      </c>
      <c r="C5" s="26" t="s">
        <v>55</v>
      </c>
      <c r="D5" s="26" t="s">
        <v>56</v>
      </c>
      <c r="E5" s="26" t="s">
        <v>57</v>
      </c>
      <c r="F5" s="26" t="s">
        <v>58</v>
      </c>
    </row>
    <row r="6" spans="2:6" ht="14.45" customHeight="1">
      <c r="B6" s="13" t="s">
        <v>59</v>
      </c>
      <c r="C6" s="13" t="s">
        <v>60</v>
      </c>
      <c r="D6" s="33" t="s">
        <v>61</v>
      </c>
      <c r="E6" s="13" t="s">
        <v>62</v>
      </c>
      <c r="F6" s="13" t="s">
        <v>63</v>
      </c>
    </row>
    <row r="7" spans="2:6" ht="14.45" customHeight="1">
      <c r="B7" s="13" t="s">
        <v>64</v>
      </c>
      <c r="C7" s="13" t="s">
        <v>65</v>
      </c>
      <c r="D7" s="33" t="s">
        <v>21</v>
      </c>
      <c r="E7" s="13" t="s">
        <v>66</v>
      </c>
      <c r="F7" s="13" t="s">
        <v>63</v>
      </c>
    </row>
    <row r="8" spans="2:6" ht="27.6" customHeight="1">
      <c r="B8" s="13" t="s">
        <v>67</v>
      </c>
      <c r="C8" s="10" t="s">
        <v>68</v>
      </c>
      <c r="D8" s="33" t="s">
        <v>69</v>
      </c>
      <c r="E8" s="13" t="s">
        <v>62</v>
      </c>
      <c r="F8" s="13" t="s">
        <v>63</v>
      </c>
    </row>
    <row r="9" spans="2:6" ht="14.45" customHeight="1">
      <c r="B9" s="13" t="s">
        <v>70</v>
      </c>
      <c r="C9" s="37" t="s">
        <v>41</v>
      </c>
      <c r="D9" s="33" t="s">
        <v>6</v>
      </c>
      <c r="E9" s="13" t="s">
        <v>62</v>
      </c>
      <c r="F9" s="13" t="s">
        <v>63</v>
      </c>
    </row>
    <row r="10" spans="2:6" ht="28.15" customHeight="1">
      <c r="B10" s="13" t="s">
        <v>71</v>
      </c>
      <c r="C10" s="13" t="s">
        <v>68</v>
      </c>
      <c r="D10" s="33" t="s">
        <v>72</v>
      </c>
      <c r="E10" s="13" t="s">
        <v>62</v>
      </c>
      <c r="F10" s="13" t="s">
        <v>63</v>
      </c>
    </row>
    <row r="11" spans="2:6" ht="14.45" customHeight="1">
      <c r="B11" s="13" t="s">
        <v>73</v>
      </c>
      <c r="C11" s="13" t="s">
        <v>68</v>
      </c>
      <c r="D11" s="33" t="s">
        <v>35</v>
      </c>
      <c r="E11" s="13" t="s">
        <v>62</v>
      </c>
      <c r="F11" s="13" t="s">
        <v>63</v>
      </c>
    </row>
    <row r="12" spans="2:6">
      <c r="B12" s="69" t="s">
        <v>52</v>
      </c>
      <c r="C12" s="69"/>
      <c r="D12" s="69"/>
      <c r="E12" s="69"/>
      <c r="F12" s="69"/>
    </row>
  </sheetData>
  <mergeCells count="2">
    <mergeCell ref="B12:F12"/>
    <mergeCell ref="B4:F4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G15"/>
  <sheetViews>
    <sheetView zoomScale="77" zoomScaleNormal="77" workbookViewId="0">
      <selection activeCell="B21" sqref="B21"/>
    </sheetView>
  </sheetViews>
  <sheetFormatPr defaultColWidth="11.42578125" defaultRowHeight="13.9"/>
  <cols>
    <col min="2" max="2" width="33" customWidth="1"/>
    <col min="3" max="3" width="14.5703125" customWidth="1"/>
    <col min="4" max="4" width="15.140625" customWidth="1"/>
    <col min="5" max="5" width="11.140625" customWidth="1"/>
    <col min="7" max="7" width="26.85546875" customWidth="1"/>
  </cols>
  <sheetData>
    <row r="4" spans="2:7">
      <c r="B4" s="80" t="s">
        <v>74</v>
      </c>
      <c r="C4" s="80"/>
      <c r="D4" s="80"/>
      <c r="E4" s="80"/>
      <c r="F4" s="80"/>
      <c r="G4" s="80"/>
    </row>
    <row r="5" spans="2:7" ht="39.6">
      <c r="B5" s="26" t="s">
        <v>75</v>
      </c>
      <c r="C5" s="26" t="s">
        <v>76</v>
      </c>
      <c r="D5" s="26" t="s">
        <v>77</v>
      </c>
      <c r="E5" s="26" t="s">
        <v>78</v>
      </c>
      <c r="F5" s="26" t="s">
        <v>79</v>
      </c>
      <c r="G5" s="26" t="s">
        <v>80</v>
      </c>
    </row>
    <row r="6" spans="2:7">
      <c r="B6" s="1" t="s">
        <v>59</v>
      </c>
      <c r="C6" s="1" t="s">
        <v>61</v>
      </c>
      <c r="D6" s="1" t="s">
        <v>81</v>
      </c>
      <c r="E6" s="1" t="s">
        <v>82</v>
      </c>
      <c r="F6" s="1" t="s">
        <v>33</v>
      </c>
      <c r="G6" s="1" t="s">
        <v>83</v>
      </c>
    </row>
    <row r="7" spans="2:7">
      <c r="B7" s="10" t="s">
        <v>64</v>
      </c>
      <c r="C7" s="36" t="s">
        <v>21</v>
      </c>
      <c r="D7" s="36" t="s">
        <v>48</v>
      </c>
      <c r="E7" s="36" t="s">
        <v>82</v>
      </c>
      <c r="F7" s="36" t="s">
        <v>33</v>
      </c>
      <c r="G7" s="36" t="s">
        <v>34</v>
      </c>
    </row>
    <row r="8" spans="2:7">
      <c r="B8" s="81" t="s">
        <v>84</v>
      </c>
      <c r="C8" s="36" t="s">
        <v>85</v>
      </c>
      <c r="D8" s="36" t="s">
        <v>40</v>
      </c>
      <c r="E8" s="36" t="s">
        <v>86</v>
      </c>
      <c r="F8" s="36" t="s">
        <v>33</v>
      </c>
      <c r="G8" s="36" t="s">
        <v>34</v>
      </c>
    </row>
    <row r="9" spans="2:7">
      <c r="B9" s="82"/>
      <c r="C9" s="36" t="s">
        <v>87</v>
      </c>
      <c r="D9" s="36" t="s">
        <v>40</v>
      </c>
      <c r="E9" s="36" t="s">
        <v>82</v>
      </c>
      <c r="F9" s="36" t="s">
        <v>38</v>
      </c>
      <c r="G9" s="36" t="s">
        <v>34</v>
      </c>
    </row>
    <row r="10" spans="2:7">
      <c r="B10" s="63" t="s">
        <v>71</v>
      </c>
      <c r="C10" s="36" t="s">
        <v>15</v>
      </c>
      <c r="D10" s="36" t="s">
        <v>88</v>
      </c>
      <c r="E10" s="36" t="s">
        <v>82</v>
      </c>
      <c r="F10" s="36" t="s">
        <v>33</v>
      </c>
      <c r="G10" s="36" t="s">
        <v>83</v>
      </c>
    </row>
    <row r="11" spans="2:7">
      <c r="B11" s="10" t="s">
        <v>70</v>
      </c>
      <c r="C11" s="36" t="s">
        <v>6</v>
      </c>
      <c r="D11" s="36" t="s">
        <v>89</v>
      </c>
      <c r="E11" s="36" t="s">
        <v>90</v>
      </c>
      <c r="F11" s="36" t="s">
        <v>33</v>
      </c>
      <c r="G11" s="36" t="s">
        <v>83</v>
      </c>
    </row>
    <row r="12" spans="2:7">
      <c r="B12" s="76" t="s">
        <v>71</v>
      </c>
      <c r="C12" s="81" t="s">
        <v>15</v>
      </c>
      <c r="D12" s="81" t="s">
        <v>88</v>
      </c>
      <c r="E12" s="81" t="s">
        <v>82</v>
      </c>
      <c r="F12" s="81" t="s">
        <v>33</v>
      </c>
      <c r="G12" s="81" t="s">
        <v>83</v>
      </c>
    </row>
    <row r="13" spans="2:7">
      <c r="B13" s="77"/>
      <c r="C13" s="82"/>
      <c r="D13" s="82"/>
      <c r="E13" s="82"/>
      <c r="F13" s="82"/>
      <c r="G13" s="82"/>
    </row>
    <row r="14" spans="2:7">
      <c r="B14" s="10" t="s">
        <v>91</v>
      </c>
      <c r="C14" s="36" t="s">
        <v>35</v>
      </c>
      <c r="D14" s="36" t="s">
        <v>36</v>
      </c>
      <c r="E14" s="36" t="s">
        <v>92</v>
      </c>
      <c r="F14" s="36" t="s">
        <v>38</v>
      </c>
      <c r="G14" s="36" t="s">
        <v>83</v>
      </c>
    </row>
    <row r="15" spans="2:7">
      <c r="B15" s="80" t="s">
        <v>52</v>
      </c>
      <c r="C15" s="80"/>
      <c r="D15" s="80"/>
      <c r="E15" s="80"/>
      <c r="F15" s="80"/>
      <c r="G15" s="80"/>
    </row>
  </sheetData>
  <mergeCells count="9">
    <mergeCell ref="B4:G4"/>
    <mergeCell ref="B15:G15"/>
    <mergeCell ref="B8:B9"/>
    <mergeCell ref="B12:B13"/>
    <mergeCell ref="C12:C13"/>
    <mergeCell ref="D12:D13"/>
    <mergeCell ref="E12:E13"/>
    <mergeCell ref="F12:F13"/>
    <mergeCell ref="G12:G13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23"/>
  <sheetViews>
    <sheetView tabSelected="1" zoomScaleNormal="100" workbookViewId="0">
      <selection activeCell="K11" sqref="K11"/>
    </sheetView>
  </sheetViews>
  <sheetFormatPr defaultColWidth="11.42578125" defaultRowHeight="13.9"/>
  <cols>
    <col min="1" max="1" width="8.85546875" customWidth="1"/>
    <col min="2" max="2" width="19.42578125" customWidth="1"/>
    <col min="3" max="3" width="15.42578125" customWidth="1"/>
    <col min="4" max="4" width="17.42578125" customWidth="1"/>
    <col min="5" max="5" width="7.140625" customWidth="1"/>
    <col min="6" max="6" width="19.42578125" customWidth="1"/>
    <col min="7" max="7" width="12.28515625" customWidth="1"/>
    <col min="8" max="8" width="9.5703125" customWidth="1"/>
    <col min="9" max="9" width="12" customWidth="1"/>
    <col min="10" max="10" width="8.5703125" customWidth="1"/>
    <col min="11" max="11" width="4.42578125" customWidth="1"/>
    <col min="14" max="14" width="25.7109375" customWidth="1"/>
  </cols>
  <sheetData>
    <row r="2" spans="1:9">
      <c r="A2" s="80" t="s">
        <v>93</v>
      </c>
      <c r="B2" s="80"/>
      <c r="C2" s="80"/>
      <c r="D2" s="80"/>
      <c r="E2" s="80"/>
      <c r="F2" s="80"/>
      <c r="G2" s="80"/>
      <c r="H2" s="80"/>
    </row>
    <row r="3" spans="1:9" ht="33.6" customHeight="1">
      <c r="A3" s="85" t="s">
        <v>94</v>
      </c>
      <c r="B3" s="85" t="s">
        <v>95</v>
      </c>
      <c r="C3" s="85" t="s">
        <v>96</v>
      </c>
      <c r="D3" s="85" t="s">
        <v>97</v>
      </c>
      <c r="E3" s="85"/>
      <c r="F3" s="85" t="s">
        <v>28</v>
      </c>
      <c r="G3" s="30" t="s">
        <v>98</v>
      </c>
      <c r="H3" s="30" t="s">
        <v>99</v>
      </c>
      <c r="I3" s="30" t="s">
        <v>100</v>
      </c>
    </row>
    <row r="4" spans="1:9">
      <c r="A4" s="85"/>
      <c r="B4" s="85"/>
      <c r="C4" s="85"/>
      <c r="D4" s="30" t="s">
        <v>101</v>
      </c>
      <c r="E4" s="39" t="s">
        <v>102</v>
      </c>
      <c r="F4" s="85"/>
      <c r="G4" s="30" t="s">
        <v>103</v>
      </c>
      <c r="H4" s="30" t="s">
        <v>103</v>
      </c>
      <c r="I4" s="31" t="s">
        <v>104</v>
      </c>
    </row>
    <row r="5" spans="1:9">
      <c r="A5" s="24" t="s">
        <v>105</v>
      </c>
      <c r="B5" s="40" t="s">
        <v>106</v>
      </c>
      <c r="C5" s="13" t="s">
        <v>81</v>
      </c>
      <c r="D5" s="13" t="s">
        <v>41</v>
      </c>
      <c r="E5" s="41">
        <v>1</v>
      </c>
      <c r="F5" s="13" t="s">
        <v>51</v>
      </c>
      <c r="G5" s="21">
        <v>225</v>
      </c>
      <c r="H5" s="21">
        <v>4000</v>
      </c>
      <c r="I5" s="65">
        <f t="shared" ref="I5:I12" si="0">G5/H5</f>
        <v>5.6250000000000001E-2</v>
      </c>
    </row>
    <row r="6" spans="1:9" ht="14.45" customHeight="1">
      <c r="A6" s="83" t="s">
        <v>107</v>
      </c>
      <c r="B6" s="40" t="s">
        <v>108</v>
      </c>
      <c r="C6" s="13" t="s">
        <v>40</v>
      </c>
      <c r="D6" s="13" t="s">
        <v>41</v>
      </c>
      <c r="E6" s="41">
        <v>1</v>
      </c>
      <c r="F6" s="13" t="s">
        <v>34</v>
      </c>
      <c r="G6" s="21">
        <v>0</v>
      </c>
      <c r="H6" s="21">
        <v>8500</v>
      </c>
      <c r="I6" s="43">
        <f t="shared" si="0"/>
        <v>0</v>
      </c>
    </row>
    <row r="7" spans="1:9" ht="14.45" customHeight="1">
      <c r="A7" s="84"/>
      <c r="B7" s="40" t="s">
        <v>109</v>
      </c>
      <c r="C7" s="13" t="s">
        <v>36</v>
      </c>
      <c r="D7" s="13" t="s">
        <v>37</v>
      </c>
      <c r="E7" s="41">
        <v>1</v>
      </c>
      <c r="F7" s="13" t="s">
        <v>34</v>
      </c>
      <c r="G7" s="21">
        <v>0</v>
      </c>
      <c r="H7" s="21">
        <v>1700</v>
      </c>
      <c r="I7" s="43">
        <f t="shared" si="0"/>
        <v>0</v>
      </c>
    </row>
    <row r="8" spans="1:9" ht="14.45" customHeight="1">
      <c r="A8" s="83" t="s">
        <v>110</v>
      </c>
      <c r="B8" s="40" t="s">
        <v>111</v>
      </c>
      <c r="C8" s="13" t="s">
        <v>40</v>
      </c>
      <c r="D8" s="13" t="s">
        <v>41</v>
      </c>
      <c r="E8" s="41">
        <v>1</v>
      </c>
      <c r="F8" s="13" t="s">
        <v>34</v>
      </c>
      <c r="G8" s="21">
        <v>0</v>
      </c>
      <c r="H8" s="21">
        <v>8500</v>
      </c>
      <c r="I8" s="43">
        <f t="shared" si="0"/>
        <v>0</v>
      </c>
    </row>
    <row r="9" spans="1:9" ht="45.6">
      <c r="A9" s="84"/>
      <c r="B9" s="60" t="s">
        <v>112</v>
      </c>
      <c r="C9" s="38" t="s">
        <v>88</v>
      </c>
      <c r="D9" s="38" t="s">
        <v>113</v>
      </c>
      <c r="E9" s="61" t="s">
        <v>114</v>
      </c>
      <c r="F9" s="42" t="s">
        <v>115</v>
      </c>
      <c r="G9" s="62">
        <v>367</v>
      </c>
      <c r="H9" s="21">
        <v>10200</v>
      </c>
      <c r="I9" s="66">
        <f t="shared" si="0"/>
        <v>3.5980392156862745E-2</v>
      </c>
    </row>
    <row r="10" spans="1:9" ht="22.9">
      <c r="A10" s="24" t="s">
        <v>116</v>
      </c>
      <c r="B10" s="40" t="s">
        <v>117</v>
      </c>
      <c r="C10" s="13" t="s">
        <v>118</v>
      </c>
      <c r="D10" s="13" t="s">
        <v>119</v>
      </c>
      <c r="E10" s="41" t="s">
        <v>120</v>
      </c>
      <c r="F10" s="13" t="s">
        <v>121</v>
      </c>
      <c r="G10" s="21">
        <v>130</v>
      </c>
      <c r="H10" s="21">
        <v>467</v>
      </c>
      <c r="I10" s="65">
        <f t="shared" si="0"/>
        <v>0.27837259100642398</v>
      </c>
    </row>
    <row r="11" spans="1:9" ht="14.45" customHeight="1">
      <c r="A11" s="83" t="s">
        <v>122</v>
      </c>
      <c r="B11" s="40" t="s">
        <v>21</v>
      </c>
      <c r="C11" s="13" t="s">
        <v>30</v>
      </c>
      <c r="D11" s="13" t="s">
        <v>41</v>
      </c>
      <c r="E11" s="41">
        <v>1</v>
      </c>
      <c r="F11" s="13" t="s">
        <v>51</v>
      </c>
      <c r="G11" s="21">
        <v>1000</v>
      </c>
      <c r="H11" s="21">
        <v>33000</v>
      </c>
      <c r="I11" s="67">
        <f t="shared" si="0"/>
        <v>3.0303030303030304E-2</v>
      </c>
    </row>
    <row r="12" spans="1:9" ht="22.9">
      <c r="A12" s="84"/>
      <c r="B12" s="40" t="s">
        <v>6</v>
      </c>
      <c r="C12" s="13" t="s">
        <v>123</v>
      </c>
      <c r="D12" s="13" t="s">
        <v>41</v>
      </c>
      <c r="E12" s="41">
        <v>1</v>
      </c>
      <c r="F12" s="13" t="s">
        <v>124</v>
      </c>
      <c r="G12" s="21">
        <v>160</v>
      </c>
      <c r="H12" s="21">
        <v>1800</v>
      </c>
      <c r="I12" s="65">
        <f t="shared" si="0"/>
        <v>8.8888888888888892E-2</v>
      </c>
    </row>
    <row r="13" spans="1:9">
      <c r="A13" s="57" t="s">
        <v>52</v>
      </c>
      <c r="B13" s="57"/>
      <c r="C13" s="57"/>
      <c r="D13" s="57"/>
      <c r="E13" s="57"/>
      <c r="G13" s="57"/>
      <c r="H13" s="57"/>
    </row>
    <row r="17" spans="2:4" ht="14.45">
      <c r="B17" s="58" t="s">
        <v>125</v>
      </c>
      <c r="C17" s="58" t="s">
        <v>126</v>
      </c>
      <c r="D17" s="58" t="s">
        <v>127</v>
      </c>
    </row>
    <row r="18" spans="2:4" ht="14.45">
      <c r="B18" s="59" t="s">
        <v>128</v>
      </c>
      <c r="C18" s="59" t="s">
        <v>105</v>
      </c>
      <c r="D18" s="59" t="s">
        <v>129</v>
      </c>
    </row>
    <row r="19" spans="2:4" ht="14.45">
      <c r="B19" s="59" t="s">
        <v>130</v>
      </c>
      <c r="C19" s="59" t="s">
        <v>107</v>
      </c>
      <c r="D19" s="59" t="s">
        <v>131</v>
      </c>
    </row>
    <row r="20" spans="2:4" ht="14.45">
      <c r="B20" s="59" t="s">
        <v>132</v>
      </c>
      <c r="C20" s="59" t="s">
        <v>110</v>
      </c>
      <c r="D20" s="59" t="s">
        <v>133</v>
      </c>
    </row>
    <row r="21" spans="2:4" ht="14.45">
      <c r="B21" s="59" t="s">
        <v>134</v>
      </c>
      <c r="C21" s="59" t="s">
        <v>110</v>
      </c>
      <c r="D21" s="59" t="s">
        <v>135</v>
      </c>
    </row>
    <row r="22" spans="2:4" ht="14.45">
      <c r="B22" s="59" t="s">
        <v>136</v>
      </c>
      <c r="C22" s="59" t="s">
        <v>116</v>
      </c>
      <c r="D22" s="59" t="s">
        <v>137</v>
      </c>
    </row>
    <row r="23" spans="2:4" ht="14.45">
      <c r="B23" s="59" t="s">
        <v>138</v>
      </c>
      <c r="C23" s="59" t="s">
        <v>122</v>
      </c>
      <c r="D23" s="59" t="s">
        <v>139</v>
      </c>
    </row>
  </sheetData>
  <autoFilter ref="B17:D23" xr:uid="{00000000-0001-0000-0600-000000000000}"/>
  <mergeCells count="9">
    <mergeCell ref="A2:H2"/>
    <mergeCell ref="B3:B4"/>
    <mergeCell ref="C3:C4"/>
    <mergeCell ref="A6:A7"/>
    <mergeCell ref="A8:A9"/>
    <mergeCell ref="A11:A12"/>
    <mergeCell ref="A3:A4"/>
    <mergeCell ref="D3:E3"/>
    <mergeCell ref="F3:F4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M12"/>
  <sheetViews>
    <sheetView topLeftCell="G1" zoomScaleNormal="100" workbookViewId="0">
      <selection activeCell="I8" sqref="I8"/>
    </sheetView>
  </sheetViews>
  <sheetFormatPr defaultColWidth="11.42578125" defaultRowHeight="13.9"/>
  <cols>
    <col min="1" max="1" width="8.85546875" customWidth="1"/>
    <col min="2" max="2" width="11" customWidth="1"/>
    <col min="3" max="3" width="24" customWidth="1"/>
    <col min="4" max="4" width="16.14062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1" max="11" width="11.42578125" customWidth="1"/>
    <col min="13" max="13" width="8.5703125" customWidth="1"/>
    <col min="14" max="14" width="6" customWidth="1"/>
  </cols>
  <sheetData>
    <row r="2" spans="2:13" ht="14.45" thickBot="1">
      <c r="B2" s="86" t="s">
        <v>140</v>
      </c>
      <c r="C2" s="87"/>
      <c r="D2" s="87"/>
      <c r="E2" s="87"/>
      <c r="F2" s="87"/>
      <c r="G2" s="87"/>
    </row>
    <row r="3" spans="2:13" ht="28.5" customHeight="1">
      <c r="B3" s="71" t="s">
        <v>94</v>
      </c>
      <c r="C3" s="71" t="s">
        <v>95</v>
      </c>
      <c r="D3" s="71" t="s">
        <v>96</v>
      </c>
      <c r="E3" s="26" t="s">
        <v>141</v>
      </c>
      <c r="F3" s="26" t="s">
        <v>142</v>
      </c>
      <c r="G3" s="26" t="s">
        <v>99</v>
      </c>
      <c r="I3" s="88" t="s">
        <v>95</v>
      </c>
      <c r="J3" s="28" t="s">
        <v>141</v>
      </c>
      <c r="K3" s="28" t="s">
        <v>142</v>
      </c>
      <c r="L3" s="28" t="s">
        <v>99</v>
      </c>
      <c r="M3" s="88" t="s">
        <v>143</v>
      </c>
    </row>
    <row r="4" spans="2:13" ht="15.75" customHeight="1" thickBot="1">
      <c r="B4" s="71"/>
      <c r="C4" s="71"/>
      <c r="D4" s="71"/>
      <c r="E4" s="26" t="s">
        <v>103</v>
      </c>
      <c r="F4" s="26" t="s">
        <v>103</v>
      </c>
      <c r="G4" s="26" t="s">
        <v>103</v>
      </c>
      <c r="I4" s="89"/>
      <c r="J4" s="29" t="s">
        <v>103</v>
      </c>
      <c r="K4" s="29" t="s">
        <v>103</v>
      </c>
      <c r="L4" s="29" t="s">
        <v>103</v>
      </c>
      <c r="M4" s="89"/>
    </row>
    <row r="5" spans="2:13">
      <c r="B5" s="24" t="s">
        <v>105</v>
      </c>
      <c r="C5" s="40" t="s">
        <v>106</v>
      </c>
      <c r="D5" s="13" t="s">
        <v>81</v>
      </c>
      <c r="E5" s="2">
        <v>3750</v>
      </c>
      <c r="F5" s="2">
        <v>4500</v>
      </c>
      <c r="G5" s="21">
        <v>4000</v>
      </c>
      <c r="I5" s="40" t="s">
        <v>106</v>
      </c>
      <c r="J5" s="2">
        <v>3750</v>
      </c>
      <c r="K5" s="2">
        <v>4500</v>
      </c>
      <c r="L5" s="21">
        <v>4000</v>
      </c>
      <c r="M5" s="50">
        <f t="shared" ref="M5:M11" si="0">K5/J5*100-100</f>
        <v>20</v>
      </c>
    </row>
    <row r="6" spans="2:13">
      <c r="B6" s="83" t="s">
        <v>107</v>
      </c>
      <c r="C6" s="40" t="s">
        <v>108</v>
      </c>
      <c r="D6" s="13" t="s">
        <v>40</v>
      </c>
      <c r="E6" s="4">
        <v>5000</v>
      </c>
      <c r="F6" s="4">
        <v>8500</v>
      </c>
      <c r="G6" s="21">
        <v>8500</v>
      </c>
      <c r="I6" s="40" t="s">
        <v>108</v>
      </c>
      <c r="J6" s="4">
        <v>5000</v>
      </c>
      <c r="K6" s="4">
        <v>8500</v>
      </c>
      <c r="L6" s="21">
        <v>8500</v>
      </c>
      <c r="M6" s="49">
        <f t="shared" si="0"/>
        <v>70</v>
      </c>
    </row>
    <row r="7" spans="2:13">
      <c r="B7" s="84"/>
      <c r="C7" s="40" t="s">
        <v>144</v>
      </c>
      <c r="D7" s="13" t="s">
        <v>36</v>
      </c>
      <c r="E7" s="3">
        <v>1500</v>
      </c>
      <c r="F7" s="21">
        <v>2300</v>
      </c>
      <c r="G7" s="21">
        <v>1700</v>
      </c>
      <c r="I7" s="40" t="s">
        <v>144</v>
      </c>
      <c r="J7" s="3">
        <v>1500</v>
      </c>
      <c r="K7" s="21">
        <v>2300</v>
      </c>
      <c r="L7" s="21">
        <v>1700</v>
      </c>
      <c r="M7" s="48">
        <f t="shared" si="0"/>
        <v>53.333333333333343</v>
      </c>
    </row>
    <row r="8" spans="2:13">
      <c r="B8" s="83" t="s">
        <v>110</v>
      </c>
      <c r="C8" s="40" t="s">
        <v>145</v>
      </c>
      <c r="D8" s="13" t="s">
        <v>40</v>
      </c>
      <c r="E8" s="3">
        <v>8250</v>
      </c>
      <c r="F8" s="3">
        <v>9250</v>
      </c>
      <c r="G8" s="21">
        <v>8500</v>
      </c>
      <c r="I8" s="40" t="s">
        <v>111</v>
      </c>
      <c r="J8" s="3">
        <v>8250</v>
      </c>
      <c r="K8" s="3">
        <v>9250</v>
      </c>
      <c r="L8" s="21">
        <v>8500</v>
      </c>
      <c r="M8" s="50">
        <f t="shared" si="0"/>
        <v>12.12121212121211</v>
      </c>
    </row>
    <row r="9" spans="2:13">
      <c r="B9" s="84"/>
      <c r="C9" s="44" t="s">
        <v>112</v>
      </c>
      <c r="D9" s="13" t="s">
        <v>88</v>
      </c>
      <c r="E9" s="3">
        <v>7300</v>
      </c>
      <c r="F9" s="3">
        <v>10200</v>
      </c>
      <c r="G9" s="21">
        <v>10200</v>
      </c>
      <c r="I9" s="44" t="s">
        <v>112</v>
      </c>
      <c r="J9" s="3">
        <v>7300</v>
      </c>
      <c r="K9" s="3">
        <v>10200</v>
      </c>
      <c r="L9" s="21">
        <v>10200</v>
      </c>
      <c r="M9" s="48">
        <f t="shared" si="0"/>
        <v>39.726027397260282</v>
      </c>
    </row>
    <row r="10" spans="2:13">
      <c r="B10" s="24" t="s">
        <v>116</v>
      </c>
      <c r="C10" s="45" t="s">
        <v>117</v>
      </c>
      <c r="D10" s="46" t="s">
        <v>118</v>
      </c>
      <c r="E10" s="47">
        <v>383</v>
      </c>
      <c r="F10" s="47">
        <v>600</v>
      </c>
      <c r="G10" s="21">
        <v>467</v>
      </c>
      <c r="I10" s="45" t="s">
        <v>117</v>
      </c>
      <c r="J10" s="47">
        <v>383</v>
      </c>
      <c r="K10" s="47">
        <v>600</v>
      </c>
      <c r="L10" s="21">
        <v>467</v>
      </c>
      <c r="M10" s="64">
        <f t="shared" si="0"/>
        <v>56.657963446475208</v>
      </c>
    </row>
    <row r="11" spans="2:13">
      <c r="B11" s="83" t="s">
        <v>122</v>
      </c>
      <c r="C11" s="45" t="s">
        <v>21</v>
      </c>
      <c r="D11" s="46" t="s">
        <v>30</v>
      </c>
      <c r="E11" s="47">
        <v>30000</v>
      </c>
      <c r="F11" s="47">
        <v>35000</v>
      </c>
      <c r="G11" s="21">
        <v>33000</v>
      </c>
      <c r="I11" s="45" t="s">
        <v>21</v>
      </c>
      <c r="J11" s="47">
        <v>30000</v>
      </c>
      <c r="K11" s="47">
        <v>35000</v>
      </c>
      <c r="L11" s="21">
        <v>33000</v>
      </c>
      <c r="M11" s="50">
        <f t="shared" si="0"/>
        <v>16.666666666666671</v>
      </c>
    </row>
    <row r="12" spans="2:13">
      <c r="B12" s="84"/>
      <c r="C12" s="40" t="s">
        <v>6</v>
      </c>
      <c r="D12" s="13" t="s">
        <v>123</v>
      </c>
      <c r="E12" s="3">
        <v>1000</v>
      </c>
      <c r="F12" s="21">
        <v>1800</v>
      </c>
      <c r="G12" s="21">
        <v>1800</v>
      </c>
      <c r="I12" s="40" t="s">
        <v>6</v>
      </c>
      <c r="J12" s="3">
        <v>1000</v>
      </c>
      <c r="K12" s="21">
        <v>1800</v>
      </c>
      <c r="L12" s="21">
        <v>1800</v>
      </c>
      <c r="M12" s="49">
        <f t="shared" ref="M12" si="1">K12/J12*100-100</f>
        <v>80</v>
      </c>
    </row>
  </sheetData>
  <mergeCells count="9">
    <mergeCell ref="B6:B7"/>
    <mergeCell ref="B8:B9"/>
    <mergeCell ref="B11:B12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I32"/>
  <sheetViews>
    <sheetView topLeftCell="E15" zoomScaleNormal="100" workbookViewId="0">
      <selection activeCell="K20" sqref="K20"/>
    </sheetView>
  </sheetViews>
  <sheetFormatPr defaultColWidth="11.42578125" defaultRowHeight="13.9"/>
  <cols>
    <col min="1" max="1" width="23.42578125" customWidth="1"/>
    <col min="2" max="6" width="12" bestFit="1" customWidth="1"/>
    <col min="9" max="9" width="12.140625" bestFit="1" customWidth="1"/>
  </cols>
  <sheetData>
    <row r="2" spans="1:9">
      <c r="A2" s="14" t="s">
        <v>146</v>
      </c>
      <c r="B2" s="12">
        <v>2019</v>
      </c>
      <c r="C2" s="12">
        <v>2020</v>
      </c>
      <c r="D2" s="12">
        <v>2021</v>
      </c>
      <c r="E2" s="12">
        <v>2022</v>
      </c>
      <c r="F2" s="12">
        <v>2023</v>
      </c>
      <c r="G2" s="12" t="s">
        <v>147</v>
      </c>
      <c r="H2" s="12" t="s">
        <v>148</v>
      </c>
    </row>
    <row r="3" spans="1:9">
      <c r="A3" s="51" t="s">
        <v>12</v>
      </c>
      <c r="B3" s="6">
        <v>2102</v>
      </c>
      <c r="C3" s="6">
        <v>2891</v>
      </c>
      <c r="D3" s="6">
        <v>3538</v>
      </c>
      <c r="E3" s="6">
        <v>3476</v>
      </c>
      <c r="F3" s="6">
        <v>3611</v>
      </c>
      <c r="G3" s="6">
        <v>3124</v>
      </c>
      <c r="H3" s="6">
        <f>(+B3+C3+D3+E3+F3)/5</f>
        <v>3123.6</v>
      </c>
      <c r="I3" s="23"/>
    </row>
    <row r="4" spans="1:9">
      <c r="A4" s="52" t="s">
        <v>149</v>
      </c>
      <c r="B4" s="6">
        <v>6578</v>
      </c>
      <c r="C4" s="6">
        <v>8083</v>
      </c>
      <c r="D4" s="6">
        <v>7795</v>
      </c>
      <c r="E4" s="6">
        <v>8802</v>
      </c>
      <c r="F4" s="6">
        <v>11985</v>
      </c>
      <c r="G4" s="6">
        <v>8649</v>
      </c>
      <c r="H4" s="6">
        <f t="shared" ref="H4:H11" si="0">(+B4+C4+D4+E4+F4)/5</f>
        <v>8648.6</v>
      </c>
      <c r="I4" s="23"/>
    </row>
    <row r="5" spans="1:9">
      <c r="A5" s="53" t="s">
        <v>6</v>
      </c>
      <c r="B5" s="6">
        <v>2185</v>
      </c>
      <c r="C5" s="6">
        <v>1836</v>
      </c>
      <c r="D5" s="6">
        <v>1946</v>
      </c>
      <c r="E5" s="6">
        <v>3538</v>
      </c>
      <c r="F5" s="6">
        <v>3788</v>
      </c>
      <c r="G5" s="6">
        <v>2659</v>
      </c>
      <c r="H5" s="6">
        <f t="shared" si="0"/>
        <v>2658.6</v>
      </c>
      <c r="I5" s="23"/>
    </row>
    <row r="6" spans="1:9">
      <c r="A6" s="51" t="s">
        <v>117</v>
      </c>
      <c r="B6" s="6">
        <v>295</v>
      </c>
      <c r="C6" s="6">
        <v>291</v>
      </c>
      <c r="D6" s="6">
        <v>353</v>
      </c>
      <c r="E6" s="6">
        <v>482</v>
      </c>
      <c r="F6" s="6">
        <v>529</v>
      </c>
      <c r="G6" s="6">
        <v>390</v>
      </c>
      <c r="H6" s="6">
        <f t="shared" si="0"/>
        <v>390</v>
      </c>
      <c r="I6" s="23"/>
    </row>
    <row r="7" spans="1:9">
      <c r="A7" s="51" t="s">
        <v>150</v>
      </c>
      <c r="B7" s="6">
        <v>6390</v>
      </c>
      <c r="C7" s="6">
        <v>7656</v>
      </c>
      <c r="D7" s="6">
        <v>8597</v>
      </c>
      <c r="E7" s="6">
        <v>9025</v>
      </c>
      <c r="F7" s="6">
        <v>10102</v>
      </c>
      <c r="G7" s="6">
        <v>8354</v>
      </c>
      <c r="H7" s="6">
        <f t="shared" si="0"/>
        <v>8354</v>
      </c>
      <c r="I7" s="23"/>
    </row>
    <row r="8" spans="1:9">
      <c r="A8" s="52" t="s">
        <v>151</v>
      </c>
      <c r="B8" s="6">
        <v>4384</v>
      </c>
      <c r="C8" s="6">
        <v>4667</v>
      </c>
      <c r="D8" s="6">
        <v>6470</v>
      </c>
      <c r="E8" s="6">
        <v>8027</v>
      </c>
      <c r="F8" s="6">
        <v>7835</v>
      </c>
      <c r="G8" s="6">
        <v>6277</v>
      </c>
      <c r="H8" s="6">
        <f t="shared" si="0"/>
        <v>6276.6</v>
      </c>
      <c r="I8" s="23"/>
    </row>
    <row r="9" spans="1:9">
      <c r="A9" s="53" t="s">
        <v>109</v>
      </c>
      <c r="B9" s="6">
        <v>1065</v>
      </c>
      <c r="C9" s="6">
        <v>1105</v>
      </c>
      <c r="D9" s="6">
        <v>1215</v>
      </c>
      <c r="E9" s="6">
        <v>1743</v>
      </c>
      <c r="F9" s="6">
        <v>1786</v>
      </c>
      <c r="G9" s="6">
        <v>1383</v>
      </c>
      <c r="H9" s="6">
        <f t="shared" si="0"/>
        <v>1382.8</v>
      </c>
      <c r="I9" s="23"/>
    </row>
    <row r="10" spans="1:9">
      <c r="A10" s="53" t="s">
        <v>152</v>
      </c>
      <c r="B10" s="6">
        <v>9029</v>
      </c>
      <c r="C10" s="6">
        <v>9666</v>
      </c>
      <c r="D10" s="6">
        <v>10636</v>
      </c>
      <c r="E10" s="6">
        <v>14087</v>
      </c>
      <c r="F10" s="6">
        <v>16035</v>
      </c>
      <c r="G10" s="6">
        <v>11891</v>
      </c>
      <c r="H10" s="6">
        <f t="shared" si="0"/>
        <v>11890.6</v>
      </c>
      <c r="I10" s="23"/>
    </row>
    <row r="11" spans="1:9" ht="16.149999999999999" customHeight="1">
      <c r="A11" s="52" t="s">
        <v>153</v>
      </c>
      <c r="B11" s="6">
        <v>5174</v>
      </c>
      <c r="C11" s="6">
        <v>5481</v>
      </c>
      <c r="D11" s="6">
        <v>7564</v>
      </c>
      <c r="E11" s="6">
        <v>8609</v>
      </c>
      <c r="F11" s="6">
        <v>9687</v>
      </c>
      <c r="G11" s="6">
        <v>7303</v>
      </c>
      <c r="H11" s="6">
        <f t="shared" si="0"/>
        <v>7303</v>
      </c>
    </row>
    <row r="12" spans="1:9">
      <c r="A12" s="15"/>
      <c r="B12" s="8"/>
      <c r="C12" s="8"/>
      <c r="D12" s="8"/>
      <c r="E12" s="8"/>
      <c r="F12" s="8"/>
      <c r="G12" s="8"/>
      <c r="H12" s="8"/>
    </row>
    <row r="13" spans="1:9" ht="14.45" thickBot="1">
      <c r="A13" s="8"/>
      <c r="B13" s="8"/>
      <c r="C13" s="8"/>
      <c r="D13" s="8"/>
      <c r="E13" s="8"/>
      <c r="F13" s="8"/>
      <c r="G13" s="8"/>
      <c r="H13" s="8"/>
    </row>
    <row r="14" spans="1:9">
      <c r="A14" s="19" t="s">
        <v>154</v>
      </c>
      <c r="B14" s="8"/>
      <c r="C14" s="8"/>
      <c r="D14" s="8"/>
      <c r="E14" s="8"/>
      <c r="F14" s="8"/>
      <c r="G14" s="8"/>
      <c r="H14" s="8"/>
    </row>
    <row r="15" spans="1:9">
      <c r="A15" s="20" t="s">
        <v>155</v>
      </c>
      <c r="B15" s="8"/>
      <c r="C15" s="8"/>
      <c r="D15" s="8"/>
      <c r="E15" s="8"/>
      <c r="F15" s="8"/>
      <c r="G15" s="8"/>
      <c r="H15" s="8"/>
    </row>
    <row r="16" spans="1:9">
      <c r="A16" s="17" t="s">
        <v>156</v>
      </c>
      <c r="C16" s="8"/>
      <c r="D16" s="8"/>
      <c r="E16" s="8"/>
      <c r="F16" s="8"/>
      <c r="G16" s="8"/>
      <c r="H16" s="8"/>
    </row>
    <row r="17" spans="1:8" ht="23.45" thickBot="1">
      <c r="A17" s="18" t="s">
        <v>157</v>
      </c>
      <c r="C17" s="8"/>
      <c r="D17" s="8"/>
      <c r="E17" s="8"/>
      <c r="F17" s="8"/>
      <c r="G17" s="8"/>
      <c r="H17" s="8"/>
    </row>
    <row r="18" spans="1:8">
      <c r="C18" s="8"/>
      <c r="D18" s="8"/>
      <c r="E18" s="8"/>
      <c r="F18" s="8"/>
      <c r="G18" s="8"/>
      <c r="H18" s="8"/>
    </row>
    <row r="19" spans="1:8">
      <c r="C19" s="8"/>
      <c r="D19" s="8"/>
      <c r="E19" s="8"/>
      <c r="F19" s="8"/>
      <c r="G19" s="8"/>
      <c r="H19" s="8"/>
    </row>
    <row r="20" spans="1:8">
      <c r="C20" s="8"/>
      <c r="D20" s="8"/>
      <c r="E20" s="8"/>
      <c r="F20" s="8"/>
      <c r="G20" s="8"/>
      <c r="H20" s="8"/>
    </row>
    <row r="23" spans="1:8">
      <c r="A23" s="12" t="s">
        <v>95</v>
      </c>
      <c r="B23" s="12" t="s">
        <v>147</v>
      </c>
    </row>
    <row r="24" spans="1:8">
      <c r="A24" s="25" t="s">
        <v>6</v>
      </c>
      <c r="B24" s="6">
        <v>2659</v>
      </c>
    </row>
    <row r="25" spans="1:8">
      <c r="A25" s="25" t="s">
        <v>12</v>
      </c>
      <c r="B25" s="6">
        <v>3124</v>
      </c>
    </row>
    <row r="26" spans="1:8">
      <c r="A26" s="25" t="s">
        <v>21</v>
      </c>
      <c r="B26" s="6">
        <v>8649</v>
      </c>
    </row>
    <row r="27" spans="1:8">
      <c r="A27" s="25" t="s">
        <v>152</v>
      </c>
      <c r="B27" s="6">
        <v>11891</v>
      </c>
    </row>
    <row r="28" spans="1:8">
      <c r="A28" s="25" t="s">
        <v>150</v>
      </c>
      <c r="B28" s="6">
        <v>8354</v>
      </c>
    </row>
    <row r="29" spans="1:8">
      <c r="A29" s="25" t="s">
        <v>145</v>
      </c>
      <c r="B29" s="6">
        <v>7303</v>
      </c>
    </row>
    <row r="30" spans="1:8">
      <c r="A30" s="25" t="s">
        <v>158</v>
      </c>
      <c r="B30" s="6">
        <v>6277</v>
      </c>
    </row>
    <row r="31" spans="1:8">
      <c r="A31" s="25" t="s">
        <v>109</v>
      </c>
      <c r="B31" s="6">
        <v>1383</v>
      </c>
    </row>
    <row r="32" spans="1:8">
      <c r="A32" s="25" t="s">
        <v>117</v>
      </c>
      <c r="B32" s="6">
        <v>390</v>
      </c>
    </row>
  </sheetData>
  <sortState xmlns:xlrd2="http://schemas.microsoft.com/office/spreadsheetml/2017/richdata2" ref="A27:B32">
    <sortCondition descending="1" ref="B27:B32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T38"/>
  <sheetViews>
    <sheetView zoomScale="90" zoomScaleNormal="90" workbookViewId="0">
      <selection activeCell="L21" sqref="L21"/>
    </sheetView>
  </sheetViews>
  <sheetFormatPr defaultColWidth="11.42578125" defaultRowHeight="13.9"/>
  <cols>
    <col min="1" max="1" width="6.42578125" customWidth="1"/>
    <col min="2" max="2" width="26.7109375" customWidth="1"/>
    <col min="3" max="8" width="11.42578125" customWidth="1"/>
  </cols>
  <sheetData>
    <row r="2" spans="2:8" ht="15" customHeight="1">
      <c r="B2" s="5" t="s">
        <v>146</v>
      </c>
      <c r="C2" s="5">
        <v>2019</v>
      </c>
      <c r="D2" s="5">
        <v>2020</v>
      </c>
      <c r="E2" s="5">
        <v>2021</v>
      </c>
      <c r="F2" s="5">
        <v>2022</v>
      </c>
      <c r="G2" s="5">
        <v>2023</v>
      </c>
      <c r="H2" s="5" t="s">
        <v>147</v>
      </c>
    </row>
    <row r="3" spans="2:8">
      <c r="B3" s="51" t="s">
        <v>12</v>
      </c>
      <c r="C3" s="6">
        <v>2102</v>
      </c>
      <c r="D3" s="6">
        <v>2891</v>
      </c>
      <c r="E3" s="6">
        <v>3538</v>
      </c>
      <c r="F3" s="6">
        <v>3476</v>
      </c>
      <c r="G3" s="6">
        <v>3611</v>
      </c>
      <c r="H3" s="6">
        <v>3124</v>
      </c>
    </row>
    <row r="4" spans="2:8">
      <c r="B4" s="52" t="s">
        <v>21</v>
      </c>
      <c r="C4" s="6">
        <v>6578</v>
      </c>
      <c r="D4" s="6">
        <v>8083</v>
      </c>
      <c r="E4" s="6">
        <v>7795</v>
      </c>
      <c r="F4" s="6">
        <v>8802</v>
      </c>
      <c r="G4" s="6">
        <v>11985</v>
      </c>
      <c r="H4" s="6">
        <v>8649</v>
      </c>
    </row>
    <row r="5" spans="2:8">
      <c r="B5" s="53" t="s">
        <v>6</v>
      </c>
      <c r="C5" s="6">
        <v>2185</v>
      </c>
      <c r="D5" s="6">
        <v>1836</v>
      </c>
      <c r="E5" s="6">
        <v>1946</v>
      </c>
      <c r="F5" s="6">
        <v>3538</v>
      </c>
      <c r="G5" s="6">
        <v>3788</v>
      </c>
      <c r="H5" s="6">
        <v>2659</v>
      </c>
    </row>
    <row r="6" spans="2:8">
      <c r="B6" s="51" t="s">
        <v>117</v>
      </c>
      <c r="C6" s="6">
        <v>295</v>
      </c>
      <c r="D6" s="6">
        <v>291</v>
      </c>
      <c r="E6" s="6">
        <v>353</v>
      </c>
      <c r="F6" s="6">
        <v>482</v>
      </c>
      <c r="G6" s="6">
        <v>529</v>
      </c>
      <c r="H6" s="6">
        <v>390</v>
      </c>
    </row>
    <row r="7" spans="2:8">
      <c r="B7" s="51" t="s">
        <v>150</v>
      </c>
      <c r="C7" s="6">
        <v>6390</v>
      </c>
      <c r="D7" s="6">
        <v>7656</v>
      </c>
      <c r="E7" s="6">
        <v>8597</v>
      </c>
      <c r="F7" s="6">
        <v>9025</v>
      </c>
      <c r="G7" s="6">
        <v>10102</v>
      </c>
      <c r="H7" s="6">
        <v>8354</v>
      </c>
    </row>
    <row r="8" spans="2:8">
      <c r="B8" s="52" t="s">
        <v>158</v>
      </c>
      <c r="C8" s="6">
        <v>4384</v>
      </c>
      <c r="D8" s="6">
        <v>4667</v>
      </c>
      <c r="E8" s="6">
        <v>6470</v>
      </c>
      <c r="F8" s="6">
        <v>8027</v>
      </c>
      <c r="G8" s="6">
        <v>7835</v>
      </c>
      <c r="H8" s="6">
        <v>6277</v>
      </c>
    </row>
    <row r="9" spans="2:8">
      <c r="B9" s="53" t="s">
        <v>109</v>
      </c>
      <c r="C9" s="6">
        <v>1065</v>
      </c>
      <c r="D9" s="6">
        <v>1105</v>
      </c>
      <c r="E9" s="6">
        <v>1215</v>
      </c>
      <c r="F9" s="6">
        <v>1743</v>
      </c>
      <c r="G9" s="6">
        <v>1786</v>
      </c>
      <c r="H9" s="6">
        <v>1383</v>
      </c>
    </row>
    <row r="10" spans="2:8">
      <c r="B10" s="53" t="s">
        <v>152</v>
      </c>
      <c r="C10" s="6">
        <v>9029</v>
      </c>
      <c r="D10" s="6">
        <v>9666</v>
      </c>
      <c r="E10" s="6">
        <v>10636</v>
      </c>
      <c r="F10" s="6">
        <v>14087</v>
      </c>
      <c r="G10" s="6">
        <v>16035</v>
      </c>
      <c r="H10" s="6">
        <v>11891</v>
      </c>
    </row>
    <row r="11" spans="2:8">
      <c r="B11" s="52" t="s">
        <v>145</v>
      </c>
      <c r="C11" s="6">
        <v>5174</v>
      </c>
      <c r="D11" s="6">
        <v>5481</v>
      </c>
      <c r="E11" s="6">
        <v>7564</v>
      </c>
      <c r="F11" s="6">
        <v>8609</v>
      </c>
      <c r="G11" s="6">
        <v>9687</v>
      </c>
      <c r="H11" s="6">
        <v>7303</v>
      </c>
    </row>
    <row r="12" spans="2:8">
      <c r="B12" s="8"/>
      <c r="C12" s="8"/>
      <c r="D12" s="8"/>
      <c r="E12" s="9"/>
      <c r="H12" s="9"/>
    </row>
    <row r="13" spans="2:8">
      <c r="B13" s="8"/>
      <c r="C13" s="8"/>
      <c r="D13" s="8"/>
      <c r="E13" s="9"/>
      <c r="H13" s="9"/>
    </row>
    <row r="14" spans="2:8">
      <c r="B14" s="8"/>
      <c r="C14" s="8"/>
      <c r="D14" s="8"/>
      <c r="E14" s="9"/>
      <c r="H14" s="9"/>
    </row>
    <row r="15" spans="2:8">
      <c r="B15" s="7"/>
      <c r="C15" s="7"/>
      <c r="D15" s="8"/>
      <c r="E15" s="8"/>
      <c r="F15" s="8"/>
      <c r="G15" s="8"/>
      <c r="H15" s="9"/>
    </row>
    <row r="16" spans="2:8">
      <c r="B16" s="7"/>
      <c r="C16" s="7"/>
      <c r="D16" s="8"/>
      <c r="E16" s="8"/>
      <c r="F16" s="8"/>
      <c r="G16" s="8"/>
      <c r="H16" s="9"/>
    </row>
    <row r="17" spans="2:8">
      <c r="B17" s="7"/>
      <c r="C17" s="7"/>
      <c r="D17" s="8"/>
      <c r="E17" s="8"/>
      <c r="F17" s="8"/>
      <c r="G17" s="8"/>
      <c r="H17" s="9"/>
    </row>
    <row r="18" spans="2:8">
      <c r="B18" s="5" t="s">
        <v>146</v>
      </c>
      <c r="C18" s="5">
        <v>2020</v>
      </c>
      <c r="D18" s="5">
        <v>2021</v>
      </c>
      <c r="E18" s="5">
        <v>2022</v>
      </c>
      <c r="F18" s="5">
        <v>2023</v>
      </c>
      <c r="G18" s="8"/>
      <c r="H18" s="9"/>
    </row>
    <row r="19" spans="2:8">
      <c r="B19" s="25" t="s">
        <v>12</v>
      </c>
      <c r="C19" s="16">
        <f t="shared" ref="C19:C27" si="0">D3/C3*100-100</f>
        <v>37.535680304471953</v>
      </c>
      <c r="D19" s="16">
        <f t="shared" ref="D19:F19" si="1">E3/D3*100-100</f>
        <v>22.379799377378063</v>
      </c>
      <c r="E19" s="16">
        <f t="shared" si="1"/>
        <v>-1.7524024872809463</v>
      </c>
      <c r="F19" s="16">
        <f t="shared" si="1"/>
        <v>3.8837744533947216</v>
      </c>
      <c r="G19" s="56" cm="1">
        <f t="array" ref="G19">+AVERAGE(ABS(C19:F19))</f>
        <v>16.387914155631421</v>
      </c>
      <c r="H19" s="9"/>
    </row>
    <row r="20" spans="2:8">
      <c r="B20" s="25" t="s">
        <v>21</v>
      </c>
      <c r="C20" s="16">
        <f t="shared" si="0"/>
        <v>22.879294618425064</v>
      </c>
      <c r="D20" s="16">
        <f t="shared" ref="D20:F20" si="2">E4/D4*100-100</f>
        <v>-3.5630335271557527</v>
      </c>
      <c r="E20" s="16">
        <f t="shared" si="2"/>
        <v>12.918537524053875</v>
      </c>
      <c r="F20" s="16">
        <f t="shared" si="2"/>
        <v>36.162235855487381</v>
      </c>
      <c r="G20" s="54" cm="1">
        <f t="array" ref="G20">+AVERAGE(ABS(C20:F20))</f>
        <v>18.880775381280518</v>
      </c>
      <c r="H20" s="9"/>
    </row>
    <row r="21" spans="2:8">
      <c r="B21" s="25" t="s">
        <v>6</v>
      </c>
      <c r="C21" s="16">
        <f t="shared" si="0"/>
        <v>-15.972540045766593</v>
      </c>
      <c r="D21" s="16">
        <f t="shared" ref="D21:F21" si="3">E5/D5*100-100</f>
        <v>5.9912854030501137</v>
      </c>
      <c r="E21" s="16">
        <f t="shared" si="3"/>
        <v>81.808838643371018</v>
      </c>
      <c r="F21" s="16">
        <f t="shared" si="3"/>
        <v>7.0661390616167239</v>
      </c>
      <c r="G21" s="55" cm="1">
        <f t="array" ref="G21">+AVERAGE(ABS(C21:F21))</f>
        <v>27.709700788451112</v>
      </c>
      <c r="H21" s="9"/>
    </row>
    <row r="22" spans="2:8">
      <c r="B22" s="25" t="s">
        <v>117</v>
      </c>
      <c r="C22" s="16">
        <f t="shared" si="0"/>
        <v>-1.3559322033898269</v>
      </c>
      <c r="D22" s="16">
        <f t="shared" ref="D22:F22" si="4">E6/D6*100-100</f>
        <v>21.305841924398621</v>
      </c>
      <c r="E22" s="16">
        <f t="shared" si="4"/>
        <v>36.543909348441929</v>
      </c>
      <c r="F22" s="16">
        <f t="shared" si="4"/>
        <v>9.7510373443983553</v>
      </c>
      <c r="G22" s="54" cm="1">
        <f t="array" ref="G22">+AVERAGE(ABS(C22:F22))</f>
        <v>17.239180205157183</v>
      </c>
      <c r="H22" s="9"/>
    </row>
    <row r="23" spans="2:8">
      <c r="B23" s="25" t="s">
        <v>150</v>
      </c>
      <c r="C23" s="16">
        <f t="shared" si="0"/>
        <v>19.812206572769966</v>
      </c>
      <c r="D23" s="16">
        <f t="shared" ref="D23:F23" si="5">E7/D7*100-100</f>
        <v>12.291013584117039</v>
      </c>
      <c r="E23" s="16">
        <f t="shared" si="5"/>
        <v>4.9784808654181631</v>
      </c>
      <c r="F23" s="16">
        <f t="shared" si="5"/>
        <v>11.933518005540165</v>
      </c>
      <c r="G23" s="56" cm="1">
        <f t="array" ref="G23">+AVERAGE(ABS(C23:F23))</f>
        <v>12.253804756961333</v>
      </c>
      <c r="H23" s="9"/>
    </row>
    <row r="24" spans="2:8">
      <c r="B24" s="25" t="s">
        <v>158</v>
      </c>
      <c r="C24" s="16">
        <f t="shared" si="0"/>
        <v>6.4552919708029179</v>
      </c>
      <c r="D24" s="16">
        <f t="shared" ref="D24:F24" si="6">E8/D8*100-100</f>
        <v>38.632954788943636</v>
      </c>
      <c r="E24" s="16">
        <f t="shared" si="6"/>
        <v>24.064914992272037</v>
      </c>
      <c r="F24" s="16">
        <f t="shared" si="6"/>
        <v>-2.3919272455462703</v>
      </c>
      <c r="G24" s="55" cm="1">
        <f t="array" ref="G24">+AVERAGE(ABS(C24:F24))</f>
        <v>17.886272249391215</v>
      </c>
    </row>
    <row r="25" spans="2:8" ht="15" customHeight="1">
      <c r="B25" s="25" t="s">
        <v>109</v>
      </c>
      <c r="C25" s="16">
        <f t="shared" si="0"/>
        <v>3.7558685446009434</v>
      </c>
      <c r="D25" s="16">
        <f t="shared" ref="D25:F25" si="7">E9/D9*100-100</f>
        <v>9.9547511312217267</v>
      </c>
      <c r="E25" s="16">
        <f t="shared" si="7"/>
        <v>43.456790123456813</v>
      </c>
      <c r="F25" s="16">
        <f t="shared" si="7"/>
        <v>2.4670109007458336</v>
      </c>
      <c r="G25" s="56" cm="1">
        <f t="array" ref="G25">+AVERAGE(ABS(C25:F25))</f>
        <v>14.908605175006329</v>
      </c>
    </row>
    <row r="26" spans="2:8">
      <c r="B26" s="25" t="s">
        <v>152</v>
      </c>
      <c r="C26" s="16">
        <f t="shared" si="0"/>
        <v>7.0550448554657237</v>
      </c>
      <c r="D26" s="16">
        <f t="shared" ref="D26:F26" si="8">E10/D10*100-100</f>
        <v>10.035174839644114</v>
      </c>
      <c r="E26" s="16">
        <f t="shared" si="8"/>
        <v>32.446408424219641</v>
      </c>
      <c r="F26" s="16">
        <f t="shared" si="8"/>
        <v>13.828352381628449</v>
      </c>
      <c r="G26" s="55" cm="1">
        <f t="array" ref="G26">+AVERAGE(ABS(C26:F26))</f>
        <v>15.841245125239482</v>
      </c>
    </row>
    <row r="27" spans="2:8">
      <c r="B27" s="25" t="s">
        <v>145</v>
      </c>
      <c r="C27" s="16">
        <f t="shared" si="0"/>
        <v>5.9335137224584571</v>
      </c>
      <c r="D27" s="16">
        <f t="shared" ref="D27:F27" si="9">E11/D11*100-100</f>
        <v>38.004013866082829</v>
      </c>
      <c r="E27" s="16">
        <f t="shared" si="9"/>
        <v>13.815441565309357</v>
      </c>
      <c r="F27" s="16">
        <f t="shared" si="9"/>
        <v>12.521779533046811</v>
      </c>
      <c r="G27" s="54" cm="1">
        <f t="array" ref="G27">+AVERAGE(ABS(C27:F27))</f>
        <v>17.568687171724363</v>
      </c>
    </row>
    <row r="32" spans="2:8" ht="14.25" customHeight="1"/>
    <row r="33" spans="14:20">
      <c r="N33" s="90"/>
      <c r="O33" s="90"/>
      <c r="P33" s="90"/>
      <c r="Q33" s="90"/>
      <c r="R33" s="90"/>
      <c r="S33" s="90"/>
      <c r="T33" s="90"/>
    </row>
    <row r="34" spans="14:20">
      <c r="N34" s="90"/>
      <c r="O34" s="90"/>
      <c r="P34" s="90"/>
      <c r="Q34" s="90"/>
      <c r="R34" s="90"/>
      <c r="S34" s="90"/>
      <c r="T34" s="90"/>
    </row>
    <row r="35" spans="14:20">
      <c r="N35" s="90"/>
      <c r="O35" s="90"/>
      <c r="P35" s="90"/>
      <c r="Q35" s="90"/>
      <c r="R35" s="90"/>
      <c r="S35" s="90"/>
      <c r="T35" s="90"/>
    </row>
    <row r="36" spans="14:20">
      <c r="N36" s="90"/>
      <c r="O36" s="90"/>
      <c r="P36" s="90"/>
      <c r="Q36" s="90"/>
      <c r="R36" s="90"/>
      <c r="S36" s="90"/>
      <c r="T36" s="90"/>
    </row>
    <row r="37" spans="14:20">
      <c r="N37" s="90"/>
      <c r="O37" s="90"/>
      <c r="P37" s="90"/>
      <c r="Q37" s="90"/>
      <c r="R37" s="90"/>
      <c r="S37" s="90"/>
      <c r="T37" s="90"/>
    </row>
    <row r="38" spans="14:20">
      <c r="N38" s="90"/>
      <c r="O38" s="90"/>
      <c r="P38" s="90"/>
      <c r="Q38" s="90"/>
      <c r="R38" s="90"/>
      <c r="S38" s="90"/>
      <c r="T38" s="90"/>
    </row>
  </sheetData>
  <mergeCells count="1">
    <mergeCell ref="N33:T38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0eb6ee77f3561287dcac45e34ceef718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466d2f7dfd7178e6c40f2ec1d7c8e1d6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2025-10-28T16:01:18+00:00</FechayHora>
  </documentManagement>
</p:properties>
</file>

<file path=customXml/itemProps1.xml><?xml version="1.0" encoding="utf-8"?>
<ds:datastoreItem xmlns:ds="http://schemas.openxmlformats.org/officeDocument/2006/customXml" ds:itemID="{6A69B17A-CC4B-472B-917E-AA731CB80F6A}"/>
</file>

<file path=customXml/itemProps2.xml><?xml version="1.0" encoding="utf-8"?>
<ds:datastoreItem xmlns:ds="http://schemas.openxmlformats.org/officeDocument/2006/customXml" ds:itemID="{EB6C8345-56B8-4D18-AC3F-7FD8B44C12C6}"/>
</file>

<file path=customXml/itemProps3.xml><?xml version="1.0" encoding="utf-8"?>
<ds:datastoreItem xmlns:ds="http://schemas.openxmlformats.org/officeDocument/2006/customXml" ds:itemID="{BB3E9602-04BC-4E38-91DD-44C0C1B37D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Sergio Leon Alvarez Fernandez</cp:lastModifiedBy>
  <cp:revision/>
  <dcterms:created xsi:type="dcterms:W3CDTF">2024-08-23T00:06:32Z</dcterms:created>
  <dcterms:modified xsi:type="dcterms:W3CDTF">2025-10-29T14:12:44Z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