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1"/>
  <workbookPr/>
  <mc:AlternateContent xmlns:mc="http://schemas.openxmlformats.org/markup-compatibility/2006">
    <mc:Choice Requires="x15">
      <x15ac:absPath xmlns:x15ac="http://schemas.microsoft.com/office/spreadsheetml/2010/11/ac" url="C:\Users\Diana\Documents\AÑO 2023\ANT 2023\COMERCIALIZACION\CAJIBIO\"/>
    </mc:Choice>
  </mc:AlternateContent>
  <xr:revisionPtr revIDLastSave="0" documentId="11_B09EE6500F95B726EDA33CE5F274DE120120AF2F" xr6:coauthVersionLast="47" xr6:coauthVersionMax="47" xr10:uidLastSave="{00000000-0000-0000-0000-000000000000}"/>
  <bookViews>
    <workbookView xWindow="0" yWindow="0" windowWidth="20490" windowHeight="6255" firstSheet="6" activeTab="6" xr2:uid="{00000000-000D-0000-FFFF-FFFF00000000}"/>
  </bookViews>
  <sheets>
    <sheet name="4.1ÁREA COSECHADA, PROMEDIO" sheetId="1" r:id="rId1"/>
    <sheet name="4.2.1PARTICIPACION PLAZAS -MY" sheetId="2" r:id="rId2"/>
    <sheet name="4.2.2 HISTORICO KG PLAZAS MY" sheetId="3" r:id="rId3"/>
    <sheet name="4.2.3 % PART PRODUCTO" sheetId="4" r:id="rId4"/>
    <sheet name="4.3.1 % MERCADO FLETE PRODUCTO" sheetId="5" r:id="rId5"/>
    <sheet name="4.3.3 PRECIOS PROMEDIO SIPSA1" sheetId="6" r:id="rId6"/>
    <sheet name="4.3.4 VARIACION $ PLAZAS MY" sheetId="7" r:id="rId7"/>
  </sheets>
  <externalReferences>
    <externalReference r:id="rId8"/>
    <externalReference r:id="rId9"/>
  </externalReferences>
  <definedNames>
    <definedName name="_Hlk145616695" localSheetId="1">'4.2.1PARTICIPACION PLAZAS -MY'!$G$2</definedName>
    <definedName name="_Hlk145669516" localSheetId="4">'4.3.1 % MERCADO FLETE PRODUCTO'!$B$5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7" l="1"/>
  <c r="L16" i="7"/>
  <c r="K16" i="7"/>
  <c r="J16" i="7"/>
  <c r="M15" i="7"/>
  <c r="L15" i="7"/>
  <c r="K15" i="7"/>
  <c r="J15" i="7"/>
  <c r="M14" i="7"/>
  <c r="L14" i="7"/>
  <c r="K14" i="7"/>
  <c r="J14" i="7"/>
  <c r="M13" i="7"/>
  <c r="L13" i="7"/>
  <c r="K13" i="7"/>
  <c r="J13" i="7"/>
  <c r="M12" i="7"/>
  <c r="L12" i="7"/>
  <c r="K12" i="7"/>
  <c r="J12" i="7"/>
  <c r="M11" i="7"/>
  <c r="L11" i="7"/>
  <c r="K11" i="7"/>
  <c r="J11" i="7"/>
  <c r="K10" i="7"/>
  <c r="J10" i="7"/>
  <c r="M9" i="7"/>
  <c r="L9" i="7"/>
  <c r="K9" i="7"/>
  <c r="J9" i="7"/>
  <c r="M8" i="7"/>
  <c r="L8" i="7"/>
  <c r="K8" i="7"/>
  <c r="J8" i="7"/>
  <c r="M7" i="7"/>
  <c r="L7" i="7"/>
  <c r="K7" i="7"/>
  <c r="J7" i="7"/>
  <c r="M6" i="7"/>
  <c r="L6" i="7"/>
  <c r="K6" i="7"/>
  <c r="J6" i="7"/>
  <c r="M5" i="7"/>
  <c r="L5" i="7"/>
  <c r="K5" i="7"/>
  <c r="J5" i="7"/>
  <c r="M4" i="7"/>
  <c r="L4" i="7"/>
  <c r="K4" i="7"/>
  <c r="J4" i="7"/>
  <c r="M3" i="7"/>
  <c r="L3" i="7"/>
  <c r="K3" i="7"/>
  <c r="J3" i="7"/>
  <c r="M16" i="6"/>
  <c r="L16" i="6"/>
  <c r="K16" i="6"/>
  <c r="J16" i="6"/>
  <c r="M15" i="6"/>
  <c r="L15" i="6"/>
  <c r="K15" i="6"/>
  <c r="J15" i="6"/>
  <c r="M14" i="6"/>
  <c r="L14" i="6"/>
  <c r="K14" i="6"/>
  <c r="J14" i="6"/>
  <c r="M13" i="6"/>
  <c r="L13" i="6"/>
  <c r="K13" i="6"/>
  <c r="J13" i="6"/>
  <c r="M12" i="6"/>
  <c r="L12" i="6"/>
  <c r="K12" i="6"/>
  <c r="J12" i="6"/>
  <c r="M11" i="6"/>
  <c r="L11" i="6"/>
  <c r="K11" i="6"/>
  <c r="J11" i="6"/>
  <c r="K10" i="6"/>
  <c r="J10" i="6"/>
  <c r="M9" i="6"/>
  <c r="L9" i="6"/>
  <c r="K9" i="6"/>
  <c r="J9" i="6"/>
  <c r="M8" i="6"/>
  <c r="L8" i="6"/>
  <c r="K8" i="6"/>
  <c r="J8" i="6"/>
  <c r="M7" i="6"/>
  <c r="L7" i="6"/>
  <c r="K7" i="6"/>
  <c r="J7" i="6"/>
  <c r="M6" i="6"/>
  <c r="L6" i="6"/>
  <c r="K6" i="6"/>
  <c r="J6" i="6"/>
  <c r="M5" i="6"/>
  <c r="L5" i="6"/>
  <c r="K5" i="6"/>
  <c r="J5" i="6"/>
  <c r="M4" i="6"/>
  <c r="L4" i="6"/>
  <c r="K4" i="6"/>
  <c r="J4" i="6"/>
  <c r="M3" i="6"/>
  <c r="L3" i="6"/>
  <c r="K3" i="6"/>
  <c r="J3" i="6"/>
  <c r="S29" i="5"/>
  <c r="S24" i="5"/>
  <c r="S21" i="5"/>
  <c r="S18" i="5"/>
  <c r="S17" i="5"/>
  <c r="S15" i="5"/>
  <c r="S10" i="5"/>
  <c r="S8" i="5"/>
  <c r="C19" i="2"/>
  <c r="C18" i="2"/>
  <c r="C17" i="2"/>
  <c r="C16" i="2"/>
  <c r="C15" i="2"/>
  <c r="C14" i="2"/>
  <c r="C13" i="2"/>
  <c r="C12" i="2"/>
  <c r="C11" i="2"/>
  <c r="C10" i="2"/>
  <c r="I6" i="2" s="1"/>
  <c r="C9" i="2"/>
  <c r="I5" i="2" s="1"/>
  <c r="C8" i="2"/>
  <c r="I4" i="2"/>
</calcChain>
</file>

<file path=xl/sharedStrings.xml><?xml version="1.0" encoding="utf-8"?>
<sst xmlns="http://schemas.openxmlformats.org/spreadsheetml/2006/main" count="348" uniqueCount="120">
  <si>
    <t>Línea productiva</t>
  </si>
  <si>
    <t>Área Cosechada Promedio (ha)</t>
  </si>
  <si>
    <t>Producción Promedio (ton)</t>
  </si>
  <si>
    <t>Café</t>
  </si>
  <si>
    <t>Caña panelera</t>
  </si>
  <si>
    <t>Cacao</t>
  </si>
  <si>
    <t>Yuca</t>
  </si>
  <si>
    <t>Aguacate</t>
  </si>
  <si>
    <t>Ají</t>
  </si>
  <si>
    <t>Tomate de mesa</t>
  </si>
  <si>
    <t>Caña panelera (Panela)</t>
  </si>
  <si>
    <t xml:space="preserve">Inventario Animal </t>
  </si>
  <si>
    <t xml:space="preserve">Número de Predios </t>
  </si>
  <si>
    <t>Avicultura (postura y engorde)</t>
  </si>
  <si>
    <t>Ganadería bovina DP (carne y leche)</t>
  </si>
  <si>
    <t>Porcicultura</t>
  </si>
  <si>
    <t>Piscicultura (Tilapia)</t>
  </si>
  <si>
    <t>Apicultura</t>
  </si>
  <si>
    <t>cod_mpio</t>
  </si>
  <si>
    <t>19130</t>
  </si>
  <si>
    <t>Tabla 5. Principales mercados mayoristas que demandan productos provenientes del municipio de Cajibío</t>
  </si>
  <si>
    <t>ANO</t>
  </si>
  <si>
    <t>(Varios elementos)</t>
  </si>
  <si>
    <t>País</t>
  </si>
  <si>
    <t>Ciudad</t>
  </si>
  <si>
    <t>Porcentaje</t>
  </si>
  <si>
    <t>Variedad</t>
  </si>
  <si>
    <t>Colombia</t>
  </si>
  <si>
    <t>Popayán, Plaza de mercado del barrio Bolívar</t>
  </si>
  <si>
    <t>Cali, Santa Helena</t>
  </si>
  <si>
    <t>Suma de Cant,Kg</t>
  </si>
  <si>
    <t>Neiva, Surabastos</t>
  </si>
  <si>
    <t>Mercado</t>
  </si>
  <si>
    <t>Total</t>
  </si>
  <si>
    <t>Aguacate Hass</t>
  </si>
  <si>
    <t>Panela</t>
  </si>
  <si>
    <t>Tomate larga vida</t>
  </si>
  <si>
    <t>VOLUMENES DEMANDADOS</t>
  </si>
  <si>
    <t>LINEA PRODUCTIVA</t>
  </si>
  <si>
    <t>Tabla 8. Principales destinos y valor flete por producto – UFH líder.</t>
  </si>
  <si>
    <t>Símbolo UFH líder</t>
  </si>
  <si>
    <t>Presentación del producto</t>
  </si>
  <si>
    <t>Principales compradores</t>
  </si>
  <si>
    <t>Precio de fletes ($/KG)</t>
  </si>
  <si>
    <t>precio promedio flete</t>
  </si>
  <si>
    <t>Precio actual (2022) por KG</t>
  </si>
  <si>
    <t>Porcentaje Vr Flete</t>
  </si>
  <si>
    <t xml:space="preserve">                          Mercados destino</t>
  </si>
  <si>
    <t>Tipo de cliente</t>
  </si>
  <si>
    <t>%</t>
  </si>
  <si>
    <t>Agente 1</t>
  </si>
  <si>
    <t>Agente 2</t>
  </si>
  <si>
    <t>Agente3</t>
  </si>
  <si>
    <t xml:space="preserve">   %</t>
  </si>
  <si>
    <t>Flete 1</t>
  </si>
  <si>
    <t>Flete 2</t>
  </si>
  <si>
    <t>Flete 3</t>
  </si>
  <si>
    <t>07Qe-49</t>
  </si>
  <si>
    <t>Kilogramo</t>
  </si>
  <si>
    <t>Intermediario</t>
  </si>
  <si>
    <t>Piendamó</t>
  </si>
  <si>
    <t xml:space="preserve">Finca </t>
  </si>
  <si>
    <t>-</t>
  </si>
  <si>
    <t>1. $48</t>
  </si>
  <si>
    <t>2. Finca-No genera flete</t>
  </si>
  <si>
    <t>Arroba de 12.5 kg</t>
  </si>
  <si>
    <t>Intermediario-Minorista</t>
  </si>
  <si>
    <t>50-50</t>
  </si>
  <si>
    <t>Mercado local</t>
  </si>
  <si>
    <t>Popayán</t>
  </si>
  <si>
    <t>1. Finca-No genera flete</t>
  </si>
  <si>
    <t>2. $200</t>
  </si>
  <si>
    <t>3. $200</t>
  </si>
  <si>
    <t>Finca</t>
  </si>
  <si>
    <t>Finca-No genera flete</t>
  </si>
  <si>
    <t>Apicultura (miel)</t>
  </si>
  <si>
    <t>Litro</t>
  </si>
  <si>
    <t>Intermediario-agroindustria</t>
  </si>
  <si>
    <t>Palmira</t>
  </si>
  <si>
    <t>05Qc2s1-61</t>
  </si>
  <si>
    <t>Yuca (industrial)</t>
  </si>
  <si>
    <t>Caldono Cauca</t>
  </si>
  <si>
    <t>1.$100</t>
  </si>
  <si>
    <t>Autoconsumo-Intermediario</t>
  </si>
  <si>
    <t>Pedregosa</t>
  </si>
  <si>
    <t>1.Finca-No genera flete</t>
  </si>
  <si>
    <t>Consumidor final</t>
  </si>
  <si>
    <t>1.$200</t>
  </si>
  <si>
    <t>Cajibío Cauca</t>
  </si>
  <si>
    <t>Ganadería DP (Leche)</t>
  </si>
  <si>
    <t>Ganadería DP (Carne)</t>
  </si>
  <si>
    <t>Avicultura-postura</t>
  </si>
  <si>
    <t>Unidad</t>
  </si>
  <si>
    <t>Corregimiento Recuerdo Bajo</t>
  </si>
  <si>
    <t>San Gregorio Cajibío</t>
  </si>
  <si>
    <t>Veredas La Cabaña, Piedras Negras</t>
  </si>
  <si>
    <t>1.$33</t>
  </si>
  <si>
    <t>2. Vereda-No genera flete</t>
  </si>
  <si>
    <t>3.$33</t>
  </si>
  <si>
    <t>Avicultura-engorde</t>
  </si>
  <si>
    <t>Libra</t>
  </si>
  <si>
    <t>Todo el corregimiento</t>
  </si>
  <si>
    <t>2. $1.000</t>
  </si>
  <si>
    <t>Kilogramo en pie</t>
  </si>
  <si>
    <t>kilogramo</t>
  </si>
  <si>
    <t xml:space="preserve">Mercado local  </t>
  </si>
  <si>
    <t>2.  $400</t>
  </si>
  <si>
    <t>AÑO</t>
  </si>
  <si>
    <t>Producto</t>
  </si>
  <si>
    <t>PROMEDIO</t>
  </si>
  <si>
    <t>Tomate</t>
  </si>
  <si>
    <t>Aji</t>
  </si>
  <si>
    <t>Miel</t>
  </si>
  <si>
    <t>Ganaderia (Leche)</t>
  </si>
  <si>
    <t>Pisicultura (Tilapia)</t>
  </si>
  <si>
    <t>Ganaderia (Carne Kg en Pie)</t>
  </si>
  <si>
    <t>Avicultura (Pollo Engorde)</t>
  </si>
  <si>
    <t>Avicultura (Huevo)</t>
  </si>
  <si>
    <t>Porcicultura (Cerdo Kg en pie)</t>
  </si>
  <si>
    <t>En la gráfica anterior puede observarse que las variaciones más altas en los precios mayoristas de las líneas productivas de Cajibío se presentan en los años 2021 y 2022, donde los precios crecieron en promedio un 18,66% y 32,16% respectivamente. Esto pudo deberse a la movilización social del año 2021, el deterioro de las cadenas de suministro de insumos y productos debido a la pandemia del COVID-19, entre otros. En específico, las variaciones más altas las presentaron la yuca, la leche y el café, creciendo un 157,11%, 47,21% y 41,54% respectivamente en 2022. Mientras que, las variaciones negativas más altas, ocurrieron en el año 2020 con la caída en precio de la yuca y el ají con -35,53 y -19,83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</si>
</sst>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_-;\-&quot;$&quot;* #,##0_-;_-&quot;$&quot;* &quot;-&quot;_-;_-@_-"/>
    <numFmt numFmtId="165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8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1" fontId="4" fillId="5" borderId="9" xfId="0" applyNumberFormat="1" applyFont="1" applyFill="1" applyBorder="1" applyAlignment="1">
      <alignment horizontal="center" vertical="center" wrapText="1"/>
    </xf>
    <xf numFmtId="1" fontId="4" fillId="5" borderId="10" xfId="0" applyNumberFormat="1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0" xfId="3"/>
    <xf numFmtId="0" fontId="7" fillId="6" borderId="13" xfId="3" applyFont="1" applyFill="1" applyBorder="1" applyAlignment="1">
      <alignment horizontal="center" vertical="center" wrapText="1"/>
    </xf>
    <xf numFmtId="0" fontId="7" fillId="6" borderId="13" xfId="3" applyFont="1" applyFill="1" applyBorder="1" applyAlignment="1">
      <alignment horizontal="center" vertical="center"/>
    </xf>
    <xf numFmtId="0" fontId="8" fillId="0" borderId="13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wrapText="1"/>
    </xf>
    <xf numFmtId="10" fontId="9" fillId="0" borderId="13" xfId="4" applyNumberFormat="1" applyFont="1" applyBorder="1" applyAlignment="1">
      <alignment horizontal="center" vertical="center"/>
    </xf>
    <xf numFmtId="0" fontId="5" fillId="0" borderId="0" xfId="3" applyAlignment="1">
      <alignment wrapText="1"/>
    </xf>
    <xf numFmtId="10" fontId="0" fillId="0" borderId="0" xfId="4" applyNumberFormat="1" applyFont="1"/>
    <xf numFmtId="0" fontId="8" fillId="0" borderId="13" xfId="3" applyFont="1" applyBorder="1" applyAlignment="1">
      <alignment horizontal="center"/>
    </xf>
    <xf numFmtId="10" fontId="8" fillId="0" borderId="13" xfId="3" applyNumberFormat="1" applyFont="1" applyBorder="1" applyAlignment="1">
      <alignment horizontal="center" vertical="center"/>
    </xf>
    <xf numFmtId="0" fontId="5" fillId="0" borderId="0" xfId="3" applyAlignment="1">
      <alignment horizontal="center" wrapText="1"/>
    </xf>
    <xf numFmtId="10" fontId="0" fillId="0" borderId="0" xfId="4" applyNumberFormat="1" applyFont="1" applyBorder="1" applyAlignment="1">
      <alignment horizontal="center"/>
    </xf>
    <xf numFmtId="0" fontId="0" fillId="0" borderId="0" xfId="0" applyAlignment="1">
      <alignment wrapText="1"/>
    </xf>
    <xf numFmtId="1" fontId="0" fillId="0" borderId="0" xfId="0" applyNumberFormat="1"/>
    <xf numFmtId="10" fontId="10" fillId="6" borderId="0" xfId="4" applyNumberFormat="1" applyFont="1" applyFill="1"/>
    <xf numFmtId="10" fontId="5" fillId="0" borderId="0" xfId="3" applyNumberFormat="1"/>
    <xf numFmtId="10" fontId="11" fillId="6" borderId="0" xfId="3" applyNumberFormat="1" applyFont="1" applyFill="1"/>
    <xf numFmtId="0" fontId="5" fillId="0" borderId="0" xfId="3" applyAlignment="1">
      <alignment horizontal="center"/>
    </xf>
    <xf numFmtId="10" fontId="5" fillId="0" borderId="0" xfId="3" applyNumberFormat="1" applyAlignment="1">
      <alignment horizontal="center"/>
    </xf>
    <xf numFmtId="9" fontId="0" fillId="0" borderId="0" xfId="4" applyFont="1"/>
    <xf numFmtId="0" fontId="2" fillId="7" borderId="14" xfId="3" applyFont="1" applyFill="1" applyBorder="1"/>
    <xf numFmtId="9" fontId="0" fillId="0" borderId="0" xfId="4" applyFont="1" applyFill="1"/>
    <xf numFmtId="0" fontId="12" fillId="0" borderId="0" xfId="3" applyFont="1"/>
    <xf numFmtId="0" fontId="2" fillId="0" borderId="14" xfId="3" applyFont="1" applyBorder="1"/>
    <xf numFmtId="1" fontId="12" fillId="0" borderId="0" xfId="3" applyNumberFormat="1" applyFont="1" applyAlignment="1">
      <alignment wrapText="1"/>
    </xf>
    <xf numFmtId="0" fontId="12" fillId="0" borderId="0" xfId="3" applyFont="1" applyAlignment="1">
      <alignment wrapText="1"/>
    </xf>
    <xf numFmtId="1" fontId="5" fillId="0" borderId="0" xfId="3" applyNumberFormat="1" applyAlignment="1">
      <alignment wrapText="1"/>
    </xf>
    <xf numFmtId="1" fontId="5" fillId="0" borderId="0" xfId="3" applyNumberFormat="1"/>
    <xf numFmtId="0" fontId="2" fillId="7" borderId="13" xfId="3" applyFont="1" applyFill="1" applyBorder="1"/>
    <xf numFmtId="0" fontId="2" fillId="0" borderId="0" xfId="3" applyFont="1"/>
    <xf numFmtId="10" fontId="0" fillId="0" borderId="0" xfId="0" applyNumberFormat="1"/>
    <xf numFmtId="10" fontId="0" fillId="6" borderId="0" xfId="0" applyNumberFormat="1" applyFill="1"/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6" borderId="13" xfId="0" applyFont="1" applyFill="1" applyBorder="1" applyAlignment="1">
      <alignment horizontal="justify" vertical="center"/>
    </xf>
    <xf numFmtId="0" fontId="3" fillId="6" borderId="13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/>
    </xf>
    <xf numFmtId="165" fontId="0" fillId="0" borderId="0" xfId="0" applyNumberFormat="1" applyAlignment="1">
      <alignment wrapText="1"/>
    </xf>
    <xf numFmtId="0" fontId="4" fillId="0" borderId="13" xfId="0" applyFont="1" applyBorder="1" applyAlignment="1">
      <alignment horizontal="justify" vertical="center"/>
    </xf>
    <xf numFmtId="0" fontId="0" fillId="0" borderId="13" xfId="0" applyBorder="1"/>
    <xf numFmtId="2" fontId="16" fillId="0" borderId="13" xfId="0" applyNumberFormat="1" applyFont="1" applyBorder="1" applyAlignment="1">
      <alignment horizontal="right" vertical="center"/>
    </xf>
    <xf numFmtId="164" fontId="0" fillId="0" borderId="13" xfId="1" applyFont="1" applyBorder="1"/>
    <xf numFmtId="0" fontId="17" fillId="0" borderId="13" xfId="0" applyFont="1" applyBorder="1" applyAlignment="1">
      <alignment horizontal="justify" vertical="center"/>
    </xf>
    <xf numFmtId="0" fontId="10" fillId="0" borderId="13" xfId="0" applyFont="1" applyBorder="1"/>
    <xf numFmtId="164" fontId="10" fillId="0" borderId="13" xfId="1" applyFont="1" applyBorder="1"/>
    <xf numFmtId="0" fontId="6" fillId="0" borderId="0" xfId="0" applyFont="1" applyAlignment="1">
      <alignment horizontal="center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left" vertical="center" wrapText="1"/>
    </xf>
  </cellXfs>
  <cellStyles count="5">
    <cellStyle name="Moneda [0]" xfId="1" builtinId="7"/>
    <cellStyle name="Normal" xfId="0" builtinId="0"/>
    <cellStyle name="Normal 2" xfId="3" xr:uid="{00000000-0005-0000-0000-000002000000}"/>
    <cellStyle name="Porcentaje" xfId="2" builtinId="5"/>
    <cellStyle name="Porcentaj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'4.1ÁREA COSECHADA, PROMEDIO'!$C$29</c:f>
              <c:strCache>
                <c:ptCount val="1"/>
                <c:pt idx="0">
                  <c:v>Inventario Animal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'4.1ÁREA COSECHADA, PROMEDIO'!$B$30:$B$34</c:f>
              <c:strCache>
                <c:ptCount val="5"/>
                <c:pt idx="0">
                  <c:v>Avicultura (postura y engorde)</c:v>
                </c:pt>
                <c:pt idx="1">
                  <c:v>Ganadería bovina DP (carne y leche)</c:v>
                </c:pt>
                <c:pt idx="2">
                  <c:v>Porcicultura</c:v>
                </c:pt>
                <c:pt idx="3">
                  <c:v>Piscicultura (Tilapia)</c:v>
                </c:pt>
                <c:pt idx="4">
                  <c:v>Apicultura</c:v>
                </c:pt>
              </c:strCache>
            </c:strRef>
          </c:cat>
          <c:val>
            <c:numRef>
              <c:f>'4.1ÁREA COSECHADA, PROMEDIO'!$C$30:$C$34</c:f>
              <c:numCache>
                <c:formatCode>0</c:formatCode>
                <c:ptCount val="5"/>
                <c:pt idx="0">
                  <c:v>102800</c:v>
                </c:pt>
                <c:pt idx="1">
                  <c:v>7035</c:v>
                </c:pt>
                <c:pt idx="2">
                  <c:v>2177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A-4B23-9C26-18DDA4331753}"/>
            </c:ext>
          </c:extLst>
        </c:ser>
        <c:ser>
          <c:idx val="1"/>
          <c:order val="1"/>
          <c:tx>
            <c:strRef>
              <c:f>'4.1ÁREA COSECHADA, PROMEDIO'!$D$29</c:f>
              <c:strCache>
                <c:ptCount val="1"/>
                <c:pt idx="0">
                  <c:v>Número de Predios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'4.1ÁREA COSECHADA, PROMEDIO'!$B$30:$B$34</c:f>
              <c:strCache>
                <c:ptCount val="5"/>
                <c:pt idx="0">
                  <c:v>Avicultura (postura y engorde)</c:v>
                </c:pt>
                <c:pt idx="1">
                  <c:v>Ganadería bovina DP (carne y leche)</c:v>
                </c:pt>
                <c:pt idx="2">
                  <c:v>Porcicultura</c:v>
                </c:pt>
                <c:pt idx="3">
                  <c:v>Piscicultura (Tilapia)</c:v>
                </c:pt>
                <c:pt idx="4">
                  <c:v>Apicultura</c:v>
                </c:pt>
              </c:strCache>
            </c:strRef>
          </c:cat>
          <c:val>
            <c:numRef>
              <c:f>'4.1ÁREA COSECHADA, PROMEDIO'!$D$30:$D$34</c:f>
              <c:numCache>
                <c:formatCode>0</c:formatCode>
                <c:ptCount val="5"/>
                <c:pt idx="0">
                  <c:v>2059</c:v>
                </c:pt>
                <c:pt idx="1">
                  <c:v>751</c:v>
                </c:pt>
                <c:pt idx="2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A-4B23-9C26-18DDA4331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4737304"/>
        <c:axId val="435661960"/>
        <c:axId val="0"/>
      </c:bar3DChart>
      <c:catAx>
        <c:axId val="434737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661960"/>
        <c:crosses val="autoZero"/>
        <c:auto val="1"/>
        <c:lblAlgn val="ctr"/>
        <c:lblOffset val="100"/>
        <c:noMultiLvlLbl val="0"/>
      </c:catAx>
      <c:valAx>
        <c:axId val="43566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737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912696066575295"/>
          <c:y val="0.22031866341323048"/>
          <c:w val="0.3158759506597511"/>
          <c:h val="0.64383747231085742"/>
        </c:manualLayout>
      </c:layout>
      <c:doughnutChart>
        <c:varyColors val="1"/>
        <c:ser>
          <c:idx val="0"/>
          <c:order val="0"/>
          <c:tx>
            <c:strRef>
              <c:f>'4.1ÁREA COSECHADA, PROMEDIO'!$C$4</c:f>
              <c:strCache>
                <c:ptCount val="1"/>
                <c:pt idx="0">
                  <c:v>Área Cosechada Promedio (ha)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2FA-464E-B1FC-50052894336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FA-464E-B1FC-50052894336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2FA-464E-B1FC-50052894336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2FA-464E-B1FC-50052894336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2FA-464E-B1FC-50052894336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2FA-464E-B1FC-50052894336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FA-464E-B1FC-500528943366}"/>
              </c:ext>
            </c:extLst>
          </c:dPt>
          <c:dLbls>
            <c:dLbl>
              <c:idx val="0"/>
              <c:layout>
                <c:manualLayout>
                  <c:x val="0.16594307766521948"/>
                  <c:y val="7.901233338974108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FA-464E-B1FC-500528943366}"/>
                </c:ext>
              </c:extLst>
            </c:dLbl>
            <c:dLbl>
              <c:idx val="1"/>
              <c:layout>
                <c:manualLayout>
                  <c:x val="-0.21032320308731306"/>
                  <c:y val="0.13432096676255986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FA-464E-B1FC-500528943366}"/>
                </c:ext>
              </c:extLst>
            </c:dLbl>
            <c:dLbl>
              <c:idx val="2"/>
              <c:layout>
                <c:manualLayout>
                  <c:x val="-5.2098408104196817E-2"/>
                  <c:y val="-0.1264197334235857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FA-464E-B1FC-500528943366}"/>
                </c:ext>
              </c:extLst>
            </c:dLbl>
            <c:dLbl>
              <c:idx val="3"/>
              <c:layout>
                <c:manualLayout>
                  <c:x val="-0.30101302460202611"/>
                  <c:y val="6.320986671179283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FA-464E-B1FC-500528943366}"/>
                </c:ext>
              </c:extLst>
            </c:dLbl>
            <c:dLbl>
              <c:idx val="4"/>
              <c:layout>
                <c:manualLayout>
                  <c:x val="-0.29715388326097442"/>
                  <c:y val="-6.320986671179286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FA-464E-B1FC-500528943366}"/>
                </c:ext>
              </c:extLst>
            </c:dLbl>
            <c:dLbl>
              <c:idx val="5"/>
              <c:layout>
                <c:manualLayout>
                  <c:x val="0.26628075253256134"/>
                  <c:y val="-7.111110005076699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FA-464E-B1FC-500528943366}"/>
                </c:ext>
              </c:extLst>
            </c:dLbl>
            <c:dLbl>
              <c:idx val="6"/>
              <c:layout>
                <c:manualLayout>
                  <c:x val="0.2875060299083454"/>
                  <c:y val="0.1540740501099951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FA-464E-B1FC-5005289433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'4.1ÁREA COSECHADA, PROMEDIO'!$B$5:$B$11</c:f>
              <c:strCache>
                <c:ptCount val="7"/>
                <c:pt idx="0">
                  <c:v>Café</c:v>
                </c:pt>
                <c:pt idx="1">
                  <c:v>Caña panelera</c:v>
                </c:pt>
                <c:pt idx="2">
                  <c:v>Cacao</c:v>
                </c:pt>
                <c:pt idx="3">
                  <c:v>Yuca</c:v>
                </c:pt>
                <c:pt idx="4">
                  <c:v>Aguacate</c:v>
                </c:pt>
                <c:pt idx="5">
                  <c:v>Ají</c:v>
                </c:pt>
                <c:pt idx="6">
                  <c:v>Tomate de mesa</c:v>
                </c:pt>
              </c:strCache>
            </c:strRef>
          </c:cat>
          <c:val>
            <c:numRef>
              <c:f>'4.1ÁREA COSECHADA, PROMEDIO'!$C$5:$C$11</c:f>
              <c:numCache>
                <c:formatCode>0.00</c:formatCode>
                <c:ptCount val="7"/>
                <c:pt idx="0">
                  <c:v>5977.69</c:v>
                </c:pt>
                <c:pt idx="1">
                  <c:v>2596.4</c:v>
                </c:pt>
                <c:pt idx="2">
                  <c:v>74.2</c:v>
                </c:pt>
                <c:pt idx="3">
                  <c:v>59.8</c:v>
                </c:pt>
                <c:pt idx="4">
                  <c:v>21.4</c:v>
                </c:pt>
                <c:pt idx="5">
                  <c:v>11.67</c:v>
                </c:pt>
                <c:pt idx="6">
                  <c:v>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A-464E-B1FC-5005289433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Producción Promedio (ton)</a:t>
            </a:r>
          </a:p>
        </c:rich>
      </c:tx>
      <c:layout>
        <c:manualLayout>
          <c:xMode val="edge"/>
          <c:yMode val="edge"/>
          <c:x val="0.31290454136979967"/>
          <c:y val="2.8182302119375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060773713702475"/>
          <c:y val="0.15284113935071481"/>
          <c:w val="0.61176449139161881"/>
          <c:h val="0.77554878668640781"/>
        </c:manualLayout>
      </c:layout>
      <c:doughnutChart>
        <c:varyColors val="1"/>
        <c:ser>
          <c:idx val="0"/>
          <c:order val="0"/>
          <c:tx>
            <c:strRef>
              <c:f>'4.1ÁREA COSECHADA, PROMEDIO'!$C$16</c:f>
              <c:strCache>
                <c:ptCount val="1"/>
                <c:pt idx="0">
                  <c:v>Producción Promedio (ton)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0C-4D82-A3A7-8E84276474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D0C-4D82-A3A7-8E842764748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0C-4D82-A3A7-8E842764748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D0C-4D82-A3A7-8E842764748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0C-4D82-A3A7-8E842764748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D0C-4D82-A3A7-8E842764748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0C-4D82-A3A7-8E842764748A}"/>
              </c:ext>
            </c:extLst>
          </c:dPt>
          <c:dLbls>
            <c:dLbl>
              <c:idx val="0"/>
              <c:layout>
                <c:manualLayout>
                  <c:x val="0.29050293916605441"/>
                  <c:y val="-0.261363698726723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0C-4D82-A3A7-8E842764748A}"/>
                </c:ext>
              </c:extLst>
            </c:dLbl>
            <c:dLbl>
              <c:idx val="1"/>
              <c:layout>
                <c:manualLayout>
                  <c:x val="-0.33295866517006628"/>
                  <c:y val="0.279309062111444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0C-4D82-A3A7-8E842764748A}"/>
                </c:ext>
              </c:extLst>
            </c:dLbl>
            <c:dLbl>
              <c:idx val="2"/>
              <c:layout>
                <c:manualLayout>
                  <c:x val="-0.32846249178988701"/>
                  <c:y val="-5.94275970955850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0C-4D82-A3A7-8E842764748A}"/>
                </c:ext>
              </c:extLst>
            </c:dLbl>
            <c:dLbl>
              <c:idx val="3"/>
              <c:layout>
                <c:manualLayout>
                  <c:x val="-0.37698429844059916"/>
                  <c:y val="0.168367971455015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0C-4D82-A3A7-8E842764748A}"/>
                </c:ext>
              </c:extLst>
            </c:dLbl>
            <c:dLbl>
              <c:idx val="4"/>
              <c:layout>
                <c:manualLayout>
                  <c:x val="-0.38552576895304391"/>
                  <c:y val="6.05232785786872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0C-4D82-A3A7-8E842764748A}"/>
                </c:ext>
              </c:extLst>
            </c:dLbl>
            <c:dLbl>
              <c:idx val="5"/>
              <c:layout>
                <c:manualLayout>
                  <c:x val="0.27227221424221859"/>
                  <c:y val="-5.53519578506222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0C-4D82-A3A7-8E842764748A}"/>
                </c:ext>
              </c:extLst>
            </c:dLbl>
            <c:dLbl>
              <c:idx val="6"/>
              <c:layout>
                <c:manualLayout>
                  <c:x val="0.30332283827297457"/>
                  <c:y val="4.07468481858382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0C-4D82-A3A7-8E84276474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'4.1ÁREA COSECHADA, PROMEDIO'!$B$17:$B$23</c:f>
              <c:strCache>
                <c:ptCount val="7"/>
                <c:pt idx="0">
                  <c:v>Caña panelera (Panela)</c:v>
                </c:pt>
                <c:pt idx="1">
                  <c:v>Café</c:v>
                </c:pt>
                <c:pt idx="2">
                  <c:v>Yuca</c:v>
                </c:pt>
                <c:pt idx="3">
                  <c:v>Aguacate</c:v>
                </c:pt>
                <c:pt idx="4">
                  <c:v>Ají</c:v>
                </c:pt>
                <c:pt idx="5">
                  <c:v>Tomate de mesa</c:v>
                </c:pt>
                <c:pt idx="6">
                  <c:v>Cacao</c:v>
                </c:pt>
              </c:strCache>
            </c:strRef>
          </c:cat>
          <c:val>
            <c:numRef>
              <c:f>'4.1ÁREA COSECHADA, PROMEDIO'!$C$17:$C$23</c:f>
              <c:numCache>
                <c:formatCode>0.00</c:formatCode>
                <c:ptCount val="7"/>
                <c:pt idx="0">
                  <c:v>118415.8</c:v>
                </c:pt>
                <c:pt idx="1">
                  <c:v>8079.16</c:v>
                </c:pt>
                <c:pt idx="2">
                  <c:v>382</c:v>
                </c:pt>
                <c:pt idx="3">
                  <c:v>290.39999999999998</c:v>
                </c:pt>
                <c:pt idx="4">
                  <c:v>268</c:v>
                </c:pt>
                <c:pt idx="5">
                  <c:v>68.13</c:v>
                </c:pt>
                <c:pt idx="6">
                  <c:v>45.88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C-4D82-A3A7-8E84276474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Principales productos demandados de Jenesano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'4.2.2 HISTORICO KG PLAZAS MY'!#REF!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'4.2.2 HISTORICO KG PLAZAS MY'!#REF!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'4.2.2 HISTORICO KG PLAZAS MY'!#REF!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5FE-4D48-98FF-B7EBAB6BCF45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'4.2.2 HISTORICO KG PLAZAS MY'!#REF!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'4.2.2 HISTORICO KG PLAZAS MY'!#REF!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'4.2.2 HISTORICO KG PLAZAS MY'!#REF!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5FE-4D48-98FF-B7EBAB6BCF45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'4.2.2 HISTORICO KG PLAZAS MY'!#REF!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'4.2.2 HISTORICO KG PLAZAS MY'!#REF!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'4.2.2 HISTORICO KG PLAZAS MY'!#REF!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05FE-4D48-98FF-B7EBAB6BCF45}"/>
            </c:ext>
          </c:extLst>
        </c:ser>
        <c:ser>
          <c:idx val="3"/>
          <c:order val="3"/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'4.2.2 HISTORICO KG PLAZAS MY'!#REF!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'4.2.2 HISTORICO KG PLAZAS MY'!#REF!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'4.2.2 HISTORICO KG PLAZAS MY'!#REF!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05FE-4D48-98FF-B7EBAB6BCF45}"/>
            </c:ext>
          </c:extLst>
        </c:ser>
        <c:ser>
          <c:idx val="4"/>
          <c:order val="4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'4.2.2 HISTORICO KG PLAZAS MY'!#REF!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'4.2.2 HISTORICO KG PLAZAS MY'!#REF!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'4.2.2 HISTORICO KG PLAZAS MY'!#REF!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05FE-4D48-98FF-B7EBAB6BC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67629816"/>
        <c:axId val="267630208"/>
      </c:lineChart>
      <c:catAx>
        <c:axId val="267629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630208"/>
        <c:crosses val="autoZero"/>
        <c:auto val="1"/>
        <c:lblAlgn val="ctr"/>
        <c:lblOffset val="100"/>
        <c:noMultiLvlLbl val="0"/>
      </c:catAx>
      <c:valAx>
        <c:axId val="267630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precio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62981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'4.2.2 HISTORICO KG PLAZAS MY'!$B$14</c:f>
              <c:strCache>
                <c:ptCount val="1"/>
                <c:pt idx="0">
                  <c:v>Aguacate Hass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'4.2.2 HISTORICO KG PLAZAS MY'!$C$13:$G$13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'4.2.2 HISTORICO KG PLAZAS MY'!$C$14:$G$14</c:f>
              <c:numCache>
                <c:formatCode>0</c:formatCode>
                <c:ptCount val="5"/>
                <c:pt idx="0">
                  <c:v>1800</c:v>
                </c:pt>
                <c:pt idx="1">
                  <c:v>950</c:v>
                </c:pt>
                <c:pt idx="4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8-4995-9C64-8ECE8348814F}"/>
            </c:ext>
          </c:extLst>
        </c:ser>
        <c:ser>
          <c:idx val="1"/>
          <c:order val="1"/>
          <c:tx>
            <c:strRef>
              <c:f>'4.2.2 HISTORICO KG PLAZAS MY'!$B$15</c:f>
              <c:strCache>
                <c:ptCount val="1"/>
                <c:pt idx="0">
                  <c:v>Panela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'4.2.2 HISTORICO KG PLAZAS MY'!$C$13:$G$13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'4.2.2 HISTORICO KG PLAZAS MY'!$C$15:$G$15</c:f>
              <c:numCache>
                <c:formatCode>0</c:formatCode>
                <c:ptCount val="5"/>
                <c:pt idx="0">
                  <c:v>18171</c:v>
                </c:pt>
                <c:pt idx="1">
                  <c:v>7100</c:v>
                </c:pt>
                <c:pt idx="2">
                  <c:v>16630</c:v>
                </c:pt>
                <c:pt idx="3">
                  <c:v>0</c:v>
                </c:pt>
                <c:pt idx="4">
                  <c:v>940016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8-4995-9C64-8ECE8348814F}"/>
            </c:ext>
          </c:extLst>
        </c:ser>
        <c:ser>
          <c:idx val="2"/>
          <c:order val="2"/>
          <c:tx>
            <c:strRef>
              <c:f>'4.2.2 HISTORICO KG PLAZAS MY'!#REF!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'4.2.2 HISTORICO KG PLAZAS MY'!$C$13:$G$13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'4.2.2 HISTORICO KG PLAZAS MY'!#REF!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A8-4995-9C64-8ECE8348814F}"/>
            </c:ext>
          </c:extLst>
        </c:ser>
        <c:ser>
          <c:idx val="3"/>
          <c:order val="3"/>
          <c:tx>
            <c:strRef>
              <c:f>'4.2.2 HISTORICO KG PLAZAS MY'!$B$16</c:f>
              <c:strCache>
                <c:ptCount val="1"/>
                <c:pt idx="0">
                  <c:v>Tomate larga vida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'4.2.2 HISTORICO KG PLAZAS MY'!$C$13:$G$13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'4.2.2 HISTORICO KG PLAZAS MY'!$C$16:$G$16</c:f>
              <c:numCache>
                <c:formatCode>0</c:formatCode>
                <c:ptCount val="5"/>
                <c:pt idx="0">
                  <c:v>19046</c:v>
                </c:pt>
                <c:pt idx="1">
                  <c:v>8125</c:v>
                </c:pt>
                <c:pt idx="2">
                  <c:v>4350</c:v>
                </c:pt>
                <c:pt idx="3">
                  <c:v>750</c:v>
                </c:pt>
                <c:pt idx="4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A8-4995-9C64-8ECE8348814F}"/>
            </c:ext>
          </c:extLst>
        </c:ser>
        <c:ser>
          <c:idx val="4"/>
          <c:order val="4"/>
          <c:tx>
            <c:strRef>
              <c:f>'4.2.2 HISTORICO KG PLAZAS MY'!$B$17</c:f>
              <c:strCache>
                <c:ptCount val="1"/>
                <c:pt idx="0">
                  <c:v>Yuca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'4.2.2 HISTORICO KG PLAZAS MY'!$C$13:$G$13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'4.2.2 HISTORICO KG PLAZAS MY'!$C$17:$G$17</c:f>
              <c:numCache>
                <c:formatCode>0</c:formatCode>
                <c:ptCount val="5"/>
                <c:pt idx="0">
                  <c:v>5550</c:v>
                </c:pt>
                <c:pt idx="1">
                  <c:v>2100</c:v>
                </c:pt>
                <c:pt idx="3">
                  <c:v>1020</c:v>
                </c:pt>
                <c:pt idx="4">
                  <c:v>7125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A8-4995-9C64-8ECE8348814F}"/>
            </c:ext>
          </c:extLst>
        </c:ser>
        <c:ser>
          <c:idx val="5"/>
          <c:order val="5"/>
          <c:tx>
            <c:strRef>
              <c:f>'4.2.2 HISTORICO KG PLAZAS MY'!#REF!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'4.2.2 HISTORICO KG PLAZAS MY'!$C$13:$G$13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'4.2.2 HISTORICO KG PLAZAS MY'!#REF!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A8-4995-9C64-8ECE8348814F}"/>
            </c:ext>
          </c:extLst>
        </c:ser>
        <c:ser>
          <c:idx val="6"/>
          <c:order val="6"/>
          <c:tx>
            <c:strRef>
              <c:f>'4.2.2 HISTORICO KG PLAZAS MY'!#REF!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'4.2.2 HISTORICO KG PLAZAS MY'!$C$13:$G$13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'4.2.2 HISTORICO KG PLAZAS MY'!#REF!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8A8-4995-9C64-8ECE8348814F}"/>
            </c:ext>
          </c:extLst>
        </c:ser>
        <c:ser>
          <c:idx val="7"/>
          <c:order val="7"/>
          <c:tx>
            <c:strRef>
              <c:f>'4.2.2 HISTORICO KG PLAZAS MY'!#REF!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'4.2.2 HISTORICO KG PLAZAS MY'!$C$13:$G$13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'4.2.2 HISTORICO KG PLAZAS MY'!#REF!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8A8-4995-9C64-8ECE8348814F}"/>
            </c:ext>
          </c:extLst>
        </c:ser>
        <c:ser>
          <c:idx val="8"/>
          <c:order val="8"/>
          <c:tx>
            <c:strRef>
              <c:f>'4.2.2 HISTORICO KG PLAZAS MY'!#REF!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'4.2.2 HISTORICO KG PLAZAS MY'!$C$13:$G$13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'4.2.2 HISTORICO KG PLAZAS MY'!#REF!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8A8-4995-9C64-8ECE8348814F}"/>
            </c:ext>
          </c:extLst>
        </c:ser>
        <c:ser>
          <c:idx val="9"/>
          <c:order val="9"/>
          <c:tx>
            <c:strRef>
              <c:f>'4.2.2 HISTORICO KG PLAZAS MY'!#REF!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'4.2.2 HISTORICO KG PLAZAS MY'!$C$13:$G$13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'4.2.2 HISTORICO KG PLAZAS MY'!#REF!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8A8-4995-9C64-8ECE8348814F}"/>
            </c:ext>
          </c:extLst>
        </c:ser>
        <c:ser>
          <c:idx val="10"/>
          <c:order val="10"/>
          <c:tx>
            <c:strRef>
              <c:f>'[1]NUEVO COLON DEMANDA KG'!#REF!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222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'4.2.2 HISTORICO KG PLAZAS MY'!$C$13:$G$13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'[1]NUEVO COLON DEMANDA KG'!#REF!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A8-4995-9C64-8ECE8348814F}"/>
            </c:ext>
          </c:extLst>
        </c:ser>
        <c:ser>
          <c:idx val="11"/>
          <c:order val="11"/>
          <c:tx>
            <c:strRef>
              <c:f>'[1]NUEVO COLON DEMANDA KG'!#REF!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222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'4.2.2 HISTORICO KG PLAZAS MY'!$C$13:$G$13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'[1]NUEVO COLON DEMANDA KG'!#REF!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8A8-4995-9C64-8ECE83488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7630992"/>
        <c:axId val="267629424"/>
      </c:lineChart>
      <c:catAx>
        <c:axId val="267630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629424"/>
        <c:crosses val="autoZero"/>
        <c:auto val="1"/>
        <c:lblAlgn val="ctr"/>
        <c:lblOffset val="100"/>
        <c:noMultiLvlLbl val="0"/>
      </c:catAx>
      <c:valAx>
        <c:axId val="26762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63099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'4.3.3 PRECIOS PROMEDIO SIPSA1'!$Q$2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'4.3.3 PRECIOS PROMEDIO SIPSA1'!$P$3:$P$16</c:f>
              <c:strCache>
                <c:ptCount val="14"/>
                <c:pt idx="0">
                  <c:v>Yuca</c:v>
                </c:pt>
                <c:pt idx="1">
                  <c:v>Tomate</c:v>
                </c:pt>
                <c:pt idx="2">
                  <c:v>Panela</c:v>
                </c:pt>
                <c:pt idx="3">
                  <c:v>Aji</c:v>
                </c:pt>
                <c:pt idx="4">
                  <c:v>Aguacate</c:v>
                </c:pt>
                <c:pt idx="5">
                  <c:v>Cacao</c:v>
                </c:pt>
                <c:pt idx="6">
                  <c:v>Café</c:v>
                </c:pt>
                <c:pt idx="7">
                  <c:v>Miel</c:v>
                </c:pt>
                <c:pt idx="8">
                  <c:v>Pisicultura (Tilapia)</c:v>
                </c:pt>
                <c:pt idx="9">
                  <c:v>Avicultura (Pollo Engorde)</c:v>
                </c:pt>
                <c:pt idx="10">
                  <c:v>Porcicultura (Cerdo Kg en pie)</c:v>
                </c:pt>
                <c:pt idx="11">
                  <c:v>Ganaderia (Carne Kg en Pie)</c:v>
                </c:pt>
                <c:pt idx="12">
                  <c:v>Ganaderia (Leche)</c:v>
                </c:pt>
                <c:pt idx="13">
                  <c:v>Avicultura (Huevo)</c:v>
                </c:pt>
              </c:strCache>
            </c:strRef>
          </c:cat>
          <c:val>
            <c:numRef>
              <c:f>'4.3.3 PRECIOS PROMEDIO SIPSA1'!$Q$3:$Q$16</c:f>
              <c:numCache>
                <c:formatCode>_-"$"* #,##0_-;\-"$"* #,##0_-;_-"$"* "-"_-;_-@_-</c:formatCode>
                <c:ptCount val="14"/>
                <c:pt idx="0">
                  <c:v>1868.4</c:v>
                </c:pt>
                <c:pt idx="1">
                  <c:v>2075.6</c:v>
                </c:pt>
                <c:pt idx="2">
                  <c:v>2792.4</c:v>
                </c:pt>
                <c:pt idx="3">
                  <c:v>3387.8</c:v>
                </c:pt>
                <c:pt idx="4">
                  <c:v>5120.8</c:v>
                </c:pt>
                <c:pt idx="5">
                  <c:v>6648</c:v>
                </c:pt>
                <c:pt idx="6">
                  <c:v>9995.6</c:v>
                </c:pt>
                <c:pt idx="7">
                  <c:v>11245.333333333334</c:v>
                </c:pt>
                <c:pt idx="8">
                  <c:v>9952.6</c:v>
                </c:pt>
                <c:pt idx="9">
                  <c:v>7601.2</c:v>
                </c:pt>
                <c:pt idx="10">
                  <c:v>6885.75</c:v>
                </c:pt>
                <c:pt idx="11">
                  <c:v>5482.4</c:v>
                </c:pt>
                <c:pt idx="12">
                  <c:v>1294.2</c:v>
                </c:pt>
                <c:pt idx="13">
                  <c:v>343.6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3-4B6B-8F3F-649ECC766A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48189128"/>
        <c:axId val="348188344"/>
      </c:barChart>
      <c:catAx>
        <c:axId val="348189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LíÍNEA</a:t>
                </a:r>
                <a:r>
                  <a:rPr lang="es-CO" b="1" baseline="0">
                    <a:solidFill>
                      <a:sysClr val="windowText" lastClr="000000"/>
                    </a:solidFill>
                  </a:rPr>
                  <a:t> PRODUCTIVA</a:t>
                </a:r>
                <a:endParaRPr lang="es-CO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188344"/>
        <c:crosses val="autoZero"/>
        <c:auto val="1"/>
        <c:lblAlgn val="ctr"/>
        <c:lblOffset val="100"/>
        <c:noMultiLvlLbl val="0"/>
      </c:catAx>
      <c:valAx>
        <c:axId val="34818834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PRECIO</a:t>
                </a:r>
                <a:r>
                  <a:rPr lang="es-CO" b="1" baseline="0">
                    <a:solidFill>
                      <a:sysClr val="windowText" lastClr="000000"/>
                    </a:solidFill>
                  </a:rPr>
                  <a:t> PROMEDIO</a:t>
                </a:r>
                <a:endParaRPr lang="es-CO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&quot;$&quot;* #,##0_-;\-&quot;$&quot;* #,##0_-;_-&quot;$&quot;* &quot;-&quot;_-;_-@_-" sourceLinked="1"/>
        <c:majorTickMark val="none"/>
        <c:minorTickMark val="none"/>
        <c:tickLblPos val="nextTo"/>
        <c:crossAx val="348189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Variación anual  precios mayoristas líneas productivas del municipio de Cajibío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369092728830588"/>
          <c:y val="7.8191857917907517E-2"/>
          <c:w val="0.80849180233016216"/>
          <c:h val="0.89283994165653535"/>
        </c:manualLayout>
      </c:layout>
      <c:lineChart>
        <c:grouping val="standard"/>
        <c:varyColors val="0"/>
        <c:ser>
          <c:idx val="0"/>
          <c:order val="0"/>
          <c:tx>
            <c:strRef>
              <c:f>'[2]4.3.3 PRECIOS PROMEDIO SIPSA1'!$I$3</c:f>
              <c:strCache>
                <c:ptCount val="1"/>
                <c:pt idx="0">
                  <c:v>Aguacate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'[2]4.3.3 PRECIOS PROMEDIO SIPSA1'!$J$2:$M$2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'[2]4.3.3 PRECIOS PROMEDIO SIPSA1'!$J$3:$M$3</c:f>
              <c:numCache>
                <c:formatCode>0.00</c:formatCode>
                <c:ptCount val="4"/>
                <c:pt idx="0">
                  <c:v>7.2565969062784461</c:v>
                </c:pt>
                <c:pt idx="1">
                  <c:v>-0.93319194061506039</c:v>
                </c:pt>
                <c:pt idx="2">
                  <c:v>13.573110682937269</c:v>
                </c:pt>
                <c:pt idx="3">
                  <c:v>22.846371347785109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A-4E6B-B981-F4ACB1607790}"/>
            </c:ext>
          </c:extLst>
        </c:ser>
        <c:ser>
          <c:idx val="1"/>
          <c:order val="1"/>
          <c:tx>
            <c:strRef>
              <c:f>'[2]4.3.3 PRECIOS PROMEDIO SIPSA1'!$I$4</c:f>
              <c:strCache>
                <c:ptCount val="1"/>
                <c:pt idx="0">
                  <c:v>Panela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'[2]4.3.3 PRECIOS PROMEDIO SIPSA1'!$J$2:$M$2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'[2]4.3.3 PRECIOS PROMEDIO SIPSA1'!$J$4:$M$4</c:f>
              <c:numCache>
                <c:formatCode>0.00</c:formatCode>
                <c:ptCount val="4"/>
                <c:pt idx="0">
                  <c:v>-0.88743577767398563</c:v>
                </c:pt>
                <c:pt idx="1">
                  <c:v>39.019792648444849</c:v>
                </c:pt>
                <c:pt idx="2">
                  <c:v>20.881355932203391</c:v>
                </c:pt>
                <c:pt idx="3">
                  <c:v>-10.740325294447558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A-4E6B-B981-F4ACB1607790}"/>
            </c:ext>
          </c:extLst>
        </c:ser>
        <c:ser>
          <c:idx val="2"/>
          <c:order val="2"/>
          <c:tx>
            <c:strRef>
              <c:f>'[2]4.3.3 PRECIOS PROMEDIO SIPSA1'!$I$5</c:f>
              <c:strCache>
                <c:ptCount val="1"/>
                <c:pt idx="0">
                  <c:v>Tomate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'[2]4.3.3 PRECIOS PROMEDIO SIPSA1'!$J$2:$M$2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'[2]4.3.3 PRECIOS PROMEDIO SIPSA1'!$J$5:$M$5</c:f>
              <c:numCache>
                <c:formatCode>0.00</c:formatCode>
                <c:ptCount val="4"/>
                <c:pt idx="0">
                  <c:v>-2.7245206861755804</c:v>
                </c:pt>
                <c:pt idx="1">
                  <c:v>-4.7199170124481356</c:v>
                </c:pt>
                <c:pt idx="2">
                  <c:v>7.0767555797495874</c:v>
                </c:pt>
                <c:pt idx="3">
                  <c:v>35.434672089476351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FA-4E6B-B981-F4ACB1607790}"/>
            </c:ext>
          </c:extLst>
        </c:ser>
        <c:ser>
          <c:idx val="3"/>
          <c:order val="3"/>
          <c:tx>
            <c:strRef>
              <c:f>'[2]4.3.3 PRECIOS PROMEDIO SIPSA1'!$I$6</c:f>
              <c:strCache>
                <c:ptCount val="1"/>
                <c:pt idx="0">
                  <c:v>Cacao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'[2]4.3.3 PRECIOS PROMEDIO SIPSA1'!$J$2:$M$2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'[2]4.3.3 PRECIOS PROMEDIO SIPSA1'!$J$6:$M$6</c:f>
              <c:numCache>
                <c:formatCode>0.00</c:formatCode>
                <c:ptCount val="4"/>
                <c:pt idx="0">
                  <c:v>1.3247073321010419</c:v>
                </c:pt>
                <c:pt idx="1">
                  <c:v>22.879294618425064</c:v>
                </c:pt>
                <c:pt idx="2">
                  <c:v>-3.5630335271557527</c:v>
                </c:pt>
                <c:pt idx="3">
                  <c:v>12.918537524053875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FA-4E6B-B981-F4ACB1607790}"/>
            </c:ext>
          </c:extLst>
        </c:ser>
        <c:ser>
          <c:idx val="4"/>
          <c:order val="4"/>
          <c:tx>
            <c:strRef>
              <c:f>'[2]4.3.3 PRECIOS PROMEDIO SIPSA1'!$I$7</c:f>
              <c:strCache>
                <c:ptCount val="1"/>
                <c:pt idx="0">
                  <c:v>Café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'[2]4.3.3 PRECIOS PROMEDIO SIPSA1'!$J$2:$M$2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'[2]4.3.3 PRECIOS PROMEDIO SIPSA1'!$J$7:$M$7</c:f>
              <c:numCache>
                <c:formatCode>0.00</c:formatCode>
                <c:ptCount val="4"/>
                <c:pt idx="0">
                  <c:v>6.2584345479082373</c:v>
                </c:pt>
                <c:pt idx="1">
                  <c:v>33.116367677409102</c:v>
                </c:pt>
                <c:pt idx="2">
                  <c:v>44.997018485390583</c:v>
                </c:pt>
                <c:pt idx="3">
                  <c:v>41.536436913966099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FA-4E6B-B981-F4ACB1607790}"/>
            </c:ext>
          </c:extLst>
        </c:ser>
        <c:ser>
          <c:idx val="5"/>
          <c:order val="5"/>
          <c:tx>
            <c:strRef>
              <c:f>'[2]4.3.3 PRECIOS PROMEDIO SIPSA1'!$I$8</c:f>
              <c:strCache>
                <c:ptCount val="1"/>
                <c:pt idx="0">
                  <c:v>Yuca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'[2]4.3.3 PRECIOS PROMEDIO SIPSA1'!$J$2:$M$2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'[2]4.3.3 PRECIOS PROMEDIO SIPSA1'!$J$8:$M$8</c:f>
              <c:numCache>
                <c:formatCode>0.00</c:formatCode>
                <c:ptCount val="4"/>
                <c:pt idx="0">
                  <c:v>58.021806853582547</c:v>
                </c:pt>
                <c:pt idx="1">
                  <c:v>-35.534746180384431</c:v>
                </c:pt>
                <c:pt idx="2">
                  <c:v>1.0703363914372943</c:v>
                </c:pt>
                <c:pt idx="3">
                  <c:v>157.11043872919817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FA-4E6B-B981-F4ACB1607790}"/>
            </c:ext>
          </c:extLst>
        </c:ser>
        <c:ser>
          <c:idx val="6"/>
          <c:order val="6"/>
          <c:tx>
            <c:strRef>
              <c:f>'[2]4.3.3 PRECIOS PROMEDIO SIPSA1'!$I$9</c:f>
              <c:strCache>
                <c:ptCount val="1"/>
                <c:pt idx="0">
                  <c:v>Aji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'[2]4.3.3 PRECIOS PROMEDIO SIPSA1'!$J$2:$M$2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'[2]4.3.3 PRECIOS PROMEDIO SIPSA1'!$J$9:$M$9</c:f>
              <c:numCache>
                <c:formatCode>0.00</c:formatCode>
                <c:ptCount val="4"/>
                <c:pt idx="0">
                  <c:v>12.799005902454169</c:v>
                </c:pt>
                <c:pt idx="1">
                  <c:v>-19.82924814100798</c:v>
                </c:pt>
                <c:pt idx="2">
                  <c:v>16.214359326691863</c:v>
                </c:pt>
                <c:pt idx="3">
                  <c:v>12.178539757611588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EFA-4E6B-B981-F4ACB1607790}"/>
            </c:ext>
          </c:extLst>
        </c:ser>
        <c:ser>
          <c:idx val="7"/>
          <c:order val="7"/>
          <c:tx>
            <c:strRef>
              <c:f>'[2]4.3.3 PRECIOS PROMEDIO SIPSA1'!$I$10</c:f>
              <c:strCache>
                <c:ptCount val="1"/>
                <c:pt idx="0">
                  <c:v>Miel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'[2]4.3.3 PRECIOS PROMEDIO SIPSA1'!$J$2:$M$2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'[2]4.3.3 PRECIOS PROMEDIO SIPSA1'!$J$10:$M$10</c:f>
              <c:numCache>
                <c:formatCode>0.00</c:formatCode>
                <c:ptCount val="4"/>
                <c:pt idx="0">
                  <c:v>-13.137356919875131</c:v>
                </c:pt>
                <c:pt idx="1">
                  <c:v>21.663172606568821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EFA-4E6B-B981-F4ACB1607790}"/>
            </c:ext>
          </c:extLst>
        </c:ser>
        <c:ser>
          <c:idx val="8"/>
          <c:order val="8"/>
          <c:tx>
            <c:strRef>
              <c:f>'[2]4.3.3 PRECIOS PROMEDIO SIPSA1'!$I$11</c:f>
              <c:strCache>
                <c:ptCount val="1"/>
                <c:pt idx="0">
                  <c:v>Ganaderia (Leche)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'[2]4.3.3 PRECIOS PROMEDIO SIPSA1'!$J$2:$M$2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'[2]4.3.3 PRECIOS PROMEDIO SIPSA1'!$J$11:$M$11</c:f>
              <c:numCache>
                <c:formatCode>0.00</c:formatCode>
                <c:ptCount val="4"/>
                <c:pt idx="0">
                  <c:v>4.4247787610619582</c:v>
                </c:pt>
                <c:pt idx="1">
                  <c:v>5.367231638418076</c:v>
                </c:pt>
                <c:pt idx="2">
                  <c:v>18.319928507596074</c:v>
                </c:pt>
                <c:pt idx="3">
                  <c:v>47.205438066465263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EFA-4E6B-B981-F4ACB1607790}"/>
            </c:ext>
          </c:extLst>
        </c:ser>
        <c:ser>
          <c:idx val="9"/>
          <c:order val="9"/>
          <c:tx>
            <c:strRef>
              <c:f>'[2]4.3.3 PRECIOS PROMEDIO SIPSA1'!$I$12</c:f>
              <c:strCache>
                <c:ptCount val="1"/>
                <c:pt idx="0">
                  <c:v>Ganaderia (Carne Kg en Pie)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'[2]4.3.3 PRECIOS PROMEDIO SIPSA1'!$J$2:$M$2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'[2]4.3.3 PRECIOS PROMEDIO SIPSA1'!$J$12:$M$12</c:f>
              <c:numCache>
                <c:formatCode>0.00</c:formatCode>
                <c:ptCount val="4"/>
                <c:pt idx="0">
                  <c:v>-3.2606300947345233</c:v>
                </c:pt>
                <c:pt idx="1">
                  <c:v>6.3766795718515112</c:v>
                </c:pt>
                <c:pt idx="2">
                  <c:v>27.617212588310849</c:v>
                </c:pt>
                <c:pt idx="3">
                  <c:v>31.689313873511139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EFA-4E6B-B981-F4ACB1607790}"/>
            </c:ext>
          </c:extLst>
        </c:ser>
        <c:ser>
          <c:idx val="10"/>
          <c:order val="10"/>
          <c:tx>
            <c:strRef>
              <c:f>'[2]4.3.3 PRECIOS PROMEDIO SIPSA1'!$I$13</c:f>
              <c:strCache>
                <c:ptCount val="1"/>
                <c:pt idx="0">
                  <c:v>Avicultura (Huevo)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'[2]4.3.3 PRECIOS PROMEDIO SIPSA1'!$J$2:$M$2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'[2]4.3.3 PRECIOS PROMEDIO SIPSA1'!$J$13:$M$13</c:f>
              <c:numCache>
                <c:formatCode>0.00</c:formatCode>
                <c:ptCount val="4"/>
                <c:pt idx="0">
                  <c:v>13.754646840148709</c:v>
                </c:pt>
                <c:pt idx="1">
                  <c:v>-5.5555555555555571</c:v>
                </c:pt>
                <c:pt idx="2">
                  <c:v>25.951557093425606</c:v>
                </c:pt>
                <c:pt idx="3">
                  <c:v>34.615384615384613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EFA-4E6B-B981-F4ACB1607790}"/>
            </c:ext>
          </c:extLst>
        </c:ser>
        <c:ser>
          <c:idx val="11"/>
          <c:order val="11"/>
          <c:tx>
            <c:strRef>
              <c:f>'[2]4.3.3 PRECIOS PROMEDIO SIPSA1'!$I$14</c:f>
              <c:strCache>
                <c:ptCount val="1"/>
                <c:pt idx="0">
                  <c:v>Avicultura (Pollo Engorde)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'[2]4.3.3 PRECIOS PROMEDIO SIPSA1'!$J$2:$M$2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'[2]4.3.3 PRECIOS PROMEDIO SIPSA1'!$J$14:$M$14</c:f>
              <c:numCache>
                <c:formatCode>0.00</c:formatCode>
                <c:ptCount val="4"/>
                <c:pt idx="0">
                  <c:v>-5.3447512180717496</c:v>
                </c:pt>
                <c:pt idx="1">
                  <c:v>3.4004055529558599</c:v>
                </c:pt>
                <c:pt idx="2">
                  <c:v>26.821541710665258</c:v>
                </c:pt>
                <c:pt idx="3">
                  <c:v>16.402997502081604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EFA-4E6B-B981-F4ACB1607790}"/>
            </c:ext>
          </c:extLst>
        </c:ser>
        <c:ser>
          <c:idx val="12"/>
          <c:order val="12"/>
          <c:tx>
            <c:strRef>
              <c:f>'[2]4.3.3 PRECIOS PROMEDIO SIPSA1'!$I$15</c:f>
              <c:strCache>
                <c:ptCount val="1"/>
                <c:pt idx="0">
                  <c:v>Porcicultura (Cerdo Kg en pie)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'[2]4.3.3 PRECIOS PROMEDIO SIPSA1'!$J$2:$M$2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'[2]4.3.3 PRECIOS PROMEDIO SIPSA1'!$J$15:$M$15</c:f>
              <c:numCache>
                <c:formatCode>0.00</c:formatCode>
                <c:ptCount val="4"/>
                <c:pt idx="0">
                  <c:v>2.0302095176222252</c:v>
                </c:pt>
                <c:pt idx="1">
                  <c:v>4.234320280165548</c:v>
                </c:pt>
                <c:pt idx="2">
                  <c:v>30.665852168601106</c:v>
                </c:pt>
                <c:pt idx="3">
                  <c:v>0.60776063581111828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EFA-4E6B-B981-F4ACB1607790}"/>
            </c:ext>
          </c:extLst>
        </c:ser>
        <c:ser>
          <c:idx val="13"/>
          <c:order val="13"/>
          <c:tx>
            <c:strRef>
              <c:f>'[2]4.3.3 PRECIOS PROMEDIO SIPSA1'!$I$16</c:f>
              <c:strCache>
                <c:ptCount val="1"/>
                <c:pt idx="0">
                  <c:v>Pisicultura (Tilapia)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'[2]4.3.3 PRECIOS PROMEDIO SIPSA1'!$J$2:$M$2</c:f>
              <c:strCach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'[2]4.3.3 PRECIOS PROMEDIO SIPSA1'!$J$16:$M$16</c:f>
              <c:numCache>
                <c:formatCode>0.00</c:formatCode>
                <c:ptCount val="4"/>
                <c:pt idx="0">
                  <c:v>7.4985422740524825</c:v>
                </c:pt>
                <c:pt idx="1">
                  <c:v>0.77023215448035387</c:v>
                </c:pt>
                <c:pt idx="2">
                  <c:v>12.929271180966737</c:v>
                </c:pt>
                <c:pt idx="3">
                  <c:v>16.215443279313632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1-4F44-A2C3-EEDA260B2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813320"/>
        <c:axId val="248812536"/>
      </c:lineChart>
      <c:catAx>
        <c:axId val="248813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812536"/>
        <c:crosses val="autoZero"/>
        <c:auto val="1"/>
        <c:lblAlgn val="ctr"/>
        <c:lblOffset val="100"/>
        <c:noMultiLvlLbl val="0"/>
      </c:catAx>
      <c:valAx>
        <c:axId val="248812536"/>
        <c:scaling>
          <c:orientation val="minMax"/>
          <c:max val="235"/>
          <c:min val="-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813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561974</xdr:colOff>
      <xdr:row>25</xdr:row>
      <xdr:rowOff>152400</xdr:rowOff>
    </xdr:from>
    <xdr:to>
      <xdr:col>11</xdr:col>
      <xdr:colOff>209549</xdr:colOff>
      <xdr:row>39</xdr:row>
      <xdr:rowOff>14287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967601C-3918-4A2F-9960-B9664DBA5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723900</xdr:colOff>
      <xdr:row>0</xdr:row>
      <xdr:rowOff>0</xdr:rowOff>
    </xdr:from>
    <xdr:to>
      <xdr:col>13</xdr:col>
      <xdr:colOff>447675</xdr:colOff>
      <xdr:row>14</xdr:row>
      <xdr:rowOff>42863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05A63DA-E50E-2FBF-D17B-865F5E12E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</xdr:colOff>
      <xdr:row>15</xdr:row>
      <xdr:rowOff>38101</xdr:rowOff>
    </xdr:from>
    <xdr:to>
      <xdr:col>13</xdr:col>
      <xdr:colOff>342900</xdr:colOff>
      <xdr:row>33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9EFF82C-8CE1-4991-F19D-B57ED8409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36560</xdr:colOff>
      <xdr:row>18</xdr:row>
      <xdr:rowOff>115167</xdr:rowOff>
    </xdr:from>
    <xdr:to>
      <xdr:col>13</xdr:col>
      <xdr:colOff>365029</xdr:colOff>
      <xdr:row>37</xdr:row>
      <xdr:rowOff>46567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TextEdit="1"/>
        </xdr:cNvSpPr>
      </xdr:nvSpPr>
      <xdr:spPr>
        <a:xfrm>
          <a:off x="5703935" y="3582267"/>
          <a:ext cx="12101369" cy="3550900"/>
        </a:xfrm>
        <a:prstGeom prst="rect">
          <a:avLst/>
        </a:prstGeom>
        <a:solidFill>
          <a:prstClr val="white"/>
        </a:solidFill>
        <a:ln w="1">
          <a:solidFill>
            <a:prstClr val="green"/>
          </a:solidFill>
        </a:ln>
      </xdr:spPr>
      <xdr:txBody>
        <a:bodyPr vertOverflow="clip" horzOverflow="clip"/>
        <a:lstStyle/>
        <a:p>
          <a:r>
            <a:rPr lang="es-CO" sz="1100"/>
            <a:t>Este gráfico no está disponible en su versión de Excel.
Si edita esta forma o guarda el libro en un formato de archivo diferente, el gráfico no se podrá utilizar.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66674</xdr:colOff>
      <xdr:row>0</xdr:row>
      <xdr:rowOff>0</xdr:rowOff>
    </xdr:from>
    <xdr:to>
      <xdr:col>33</xdr:col>
      <xdr:colOff>479424</xdr:colOff>
      <xdr:row>10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</xdr:colOff>
      <xdr:row>10</xdr:row>
      <xdr:rowOff>96439</xdr:rowOff>
    </xdr:from>
    <xdr:to>
      <xdr:col>15</xdr:col>
      <xdr:colOff>657225</xdr:colOff>
      <xdr:row>28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67076</xdr:colOff>
      <xdr:row>17</xdr:row>
      <xdr:rowOff>171179</xdr:rowOff>
    </xdr:from>
    <xdr:to>
      <xdr:col>22</xdr:col>
      <xdr:colOff>281724</xdr:colOff>
      <xdr:row>49</xdr:row>
      <xdr:rowOff>174402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0002AA-E2DC-CDBE-7B68-EBED3D94D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147637</xdr:colOff>
      <xdr:row>12</xdr:row>
      <xdr:rowOff>124503</xdr:rowOff>
    </xdr:from>
    <xdr:to>
      <xdr:col>29</xdr:col>
      <xdr:colOff>408215</xdr:colOff>
      <xdr:row>48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8769E0-80FE-310C-2346-A043A989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UEVO%20COLON%20DEMANDA%20KG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0926_Anexo13_Mercados%20_CAJIBIO%20graf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EVO COLON DEMANDA KG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1ÁREA (ha,ton),Inventario pec"/>
      <sheetName val="4.1.1OAF"/>
      <sheetName val="4.1.2 COMERCIALIZACIÓN OAF"/>
      <sheetName val="4.1.3CONDICIONES COMERCIALES"/>
      <sheetName val="4.1.4PUNTOS DE COMERCIALIZACIÓN"/>
      <sheetName val="4.2.1PARTICIPACION PLAZAS -MY"/>
      <sheetName val="4.2.2 HISTORICO KG PLAZAS MY"/>
      <sheetName val="4.2.3 % PART PRODUCTO"/>
      <sheetName val="4.2.4AGENTES COMERCIALES1"/>
      <sheetName val="4.2.5AGENTES COMERCIALES2"/>
      <sheetName val="Hoja2"/>
      <sheetName val="Hoja1"/>
      <sheetName val="4.3.1 % MERCADO FLETE PRODUCTO"/>
      <sheetName val="Hoja3"/>
      <sheetName val="4.3.2PRECIOS PAG PRODUCTOR"/>
      <sheetName val="4.3.3 PRECIOS PROMEDIO SIPSA1"/>
      <sheetName val="4.3.4 VARIACION $ PLAZAS MY"/>
    </sheetNames>
    <sheetDataSet>
      <sheetData sheetId="0">
        <row r="4">
          <cell r="C4" t="str">
            <v>Área Cosechada Promedio (ha)</v>
          </cell>
        </row>
        <row r="5">
          <cell r="B5" t="str">
            <v>Café</v>
          </cell>
          <cell r="C5">
            <v>5977.69</v>
          </cell>
        </row>
        <row r="6">
          <cell r="B6" t="str">
            <v>Caña panelera</v>
          </cell>
          <cell r="C6">
            <v>2596.4</v>
          </cell>
        </row>
        <row r="7">
          <cell r="B7" t="str">
            <v>Cacao</v>
          </cell>
          <cell r="C7">
            <v>74.2</v>
          </cell>
        </row>
        <row r="8">
          <cell r="B8" t="str">
            <v>Yuca</v>
          </cell>
          <cell r="C8">
            <v>59.8</v>
          </cell>
        </row>
        <row r="9">
          <cell r="B9" t="str">
            <v>Aguacate</v>
          </cell>
          <cell r="C9">
            <v>21.4</v>
          </cell>
        </row>
        <row r="10">
          <cell r="B10" t="str">
            <v>Ají</v>
          </cell>
          <cell r="C10">
            <v>11.67</v>
          </cell>
        </row>
        <row r="11">
          <cell r="B11" t="str">
            <v>Tomate de mesa</v>
          </cell>
          <cell r="C11">
            <v>3.44</v>
          </cell>
        </row>
        <row r="16">
          <cell r="C16" t="str">
            <v>Producción Promedio (ton)</v>
          </cell>
        </row>
        <row r="17">
          <cell r="B17" t="str">
            <v>Caña panelera (Panela)</v>
          </cell>
          <cell r="C17">
            <v>118415.8</v>
          </cell>
        </row>
        <row r="18">
          <cell r="B18" t="str">
            <v>Café</v>
          </cell>
          <cell r="C18">
            <v>8079.16</v>
          </cell>
        </row>
        <row r="19">
          <cell r="B19" t="str">
            <v>Yuca</v>
          </cell>
          <cell r="C19">
            <v>382</v>
          </cell>
        </row>
        <row r="20">
          <cell r="B20" t="str">
            <v>Aguacate</v>
          </cell>
          <cell r="C20">
            <v>290.39999999999998</v>
          </cell>
        </row>
        <row r="21">
          <cell r="B21" t="str">
            <v>Ají</v>
          </cell>
          <cell r="C21">
            <v>268</v>
          </cell>
        </row>
        <row r="22">
          <cell r="B22" t="str">
            <v>Tomate de mesa</v>
          </cell>
          <cell r="C22">
            <v>68.13</v>
          </cell>
        </row>
        <row r="23">
          <cell r="B23" t="str">
            <v>Cacao</v>
          </cell>
          <cell r="C23">
            <v>45.88</v>
          </cell>
        </row>
        <row r="29">
          <cell r="C29" t="str">
            <v xml:space="preserve">Inventario Animal </v>
          </cell>
          <cell r="D29" t="str">
            <v xml:space="preserve">Número de Predios </v>
          </cell>
        </row>
        <row r="30">
          <cell r="B30" t="str">
            <v>Avicultura (postura y engorde)</v>
          </cell>
          <cell r="C30">
            <v>102800</v>
          </cell>
          <cell r="D30">
            <v>2059</v>
          </cell>
        </row>
        <row r="31">
          <cell r="B31" t="str">
            <v>Ganadería bovina DP (carne y leche)</v>
          </cell>
          <cell r="C31">
            <v>7035</v>
          </cell>
          <cell r="D31">
            <v>751</v>
          </cell>
        </row>
        <row r="32">
          <cell r="B32" t="str">
            <v>Porcicultura</v>
          </cell>
          <cell r="C32">
            <v>2177</v>
          </cell>
          <cell r="D32">
            <v>51</v>
          </cell>
        </row>
        <row r="33">
          <cell r="B33" t="str">
            <v>Piscicultura (Tilapia)</v>
          </cell>
        </row>
        <row r="34">
          <cell r="B34" t="str">
            <v>Apicultura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C13">
            <v>2018</v>
          </cell>
          <cell r="D13">
            <v>2019</v>
          </cell>
          <cell r="E13">
            <v>2020</v>
          </cell>
          <cell r="F13">
            <v>2021</v>
          </cell>
          <cell r="G13">
            <v>2022</v>
          </cell>
        </row>
        <row r="14">
          <cell r="B14" t="str">
            <v>Aguacate Hass</v>
          </cell>
          <cell r="C14">
            <v>1800</v>
          </cell>
          <cell r="D14">
            <v>950</v>
          </cell>
          <cell r="G14">
            <v>1200</v>
          </cell>
        </row>
        <row r="15">
          <cell r="B15" t="str">
            <v>Panela</v>
          </cell>
          <cell r="C15">
            <v>18171</v>
          </cell>
          <cell r="D15">
            <v>7100</v>
          </cell>
          <cell r="E15">
            <v>16630</v>
          </cell>
          <cell r="F15">
            <v>0</v>
          </cell>
          <cell r="G15">
            <v>940016</v>
          </cell>
        </row>
        <row r="16">
          <cell r="B16" t="str">
            <v>Tomate larga vida</v>
          </cell>
          <cell r="C16">
            <v>19046</v>
          </cell>
          <cell r="D16">
            <v>8125</v>
          </cell>
          <cell r="E16">
            <v>4350</v>
          </cell>
          <cell r="F16">
            <v>750</v>
          </cell>
          <cell r="G16">
            <v>650</v>
          </cell>
        </row>
        <row r="17">
          <cell r="B17" t="str">
            <v>Yuca</v>
          </cell>
          <cell r="C17">
            <v>5550</v>
          </cell>
          <cell r="D17">
            <v>2100</v>
          </cell>
          <cell r="F17">
            <v>1020</v>
          </cell>
          <cell r="G17">
            <v>7125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J2">
            <v>2019</v>
          </cell>
          <cell r="K2">
            <v>2020</v>
          </cell>
          <cell r="L2">
            <v>2021</v>
          </cell>
          <cell r="M2">
            <v>2022</v>
          </cell>
          <cell r="Q2" t="str">
            <v>PROMEDIO</v>
          </cell>
        </row>
        <row r="3">
          <cell r="I3" t="str">
            <v>Aguacate</v>
          </cell>
          <cell r="J3">
            <v>7.2565969062784461</v>
          </cell>
          <cell r="K3">
            <v>-0.93319194061506039</v>
          </cell>
          <cell r="L3">
            <v>13.573110682937269</v>
          </cell>
          <cell r="M3">
            <v>22.846371347785109</v>
          </cell>
          <cell r="P3" t="str">
            <v>Yuca</v>
          </cell>
          <cell r="Q3">
            <v>1868.4</v>
          </cell>
        </row>
        <row r="4">
          <cell r="I4" t="str">
            <v>Panela</v>
          </cell>
          <cell r="J4">
            <v>-0.88743577767398563</v>
          </cell>
          <cell r="K4">
            <v>39.019792648444849</v>
          </cell>
          <cell r="L4">
            <v>20.881355932203391</v>
          </cell>
          <cell r="M4">
            <v>-10.740325294447558</v>
          </cell>
          <cell r="P4" t="str">
            <v>Tomate</v>
          </cell>
          <cell r="Q4">
            <v>2075.6</v>
          </cell>
        </row>
        <row r="5">
          <cell r="I5" t="str">
            <v>Tomate</v>
          </cell>
          <cell r="J5">
            <v>-2.7245206861755804</v>
          </cell>
          <cell r="K5">
            <v>-4.7199170124481356</v>
          </cell>
          <cell r="L5">
            <v>7.0767555797495874</v>
          </cell>
          <cell r="M5">
            <v>35.434672089476351</v>
          </cell>
          <cell r="P5" t="str">
            <v>Panela</v>
          </cell>
          <cell r="Q5">
            <v>2792.4</v>
          </cell>
        </row>
        <row r="6">
          <cell r="I6" t="str">
            <v>Cacao</v>
          </cell>
          <cell r="J6">
            <v>1.3247073321010419</v>
          </cell>
          <cell r="K6">
            <v>22.879294618425064</v>
          </cell>
          <cell r="L6">
            <v>-3.5630335271557527</v>
          </cell>
          <cell r="M6">
            <v>12.918537524053875</v>
          </cell>
          <cell r="P6" t="str">
            <v>Aji</v>
          </cell>
          <cell r="Q6">
            <v>3387.8</v>
          </cell>
        </row>
        <row r="7">
          <cell r="I7" t="str">
            <v>Café</v>
          </cell>
          <cell r="J7">
            <v>6.2584345479082373</v>
          </cell>
          <cell r="K7">
            <v>33.116367677409102</v>
          </cell>
          <cell r="L7">
            <v>44.997018485390583</v>
          </cell>
          <cell r="M7">
            <v>41.536436913966099</v>
          </cell>
          <cell r="P7" t="str">
            <v>Aguacate</v>
          </cell>
          <cell r="Q7">
            <v>5120.8</v>
          </cell>
        </row>
        <row r="8">
          <cell r="I8" t="str">
            <v>Yuca</v>
          </cell>
          <cell r="J8">
            <v>58.021806853582547</v>
          </cell>
          <cell r="K8">
            <v>-35.534746180384431</v>
          </cell>
          <cell r="L8">
            <v>1.0703363914372943</v>
          </cell>
          <cell r="M8">
            <v>157.11043872919817</v>
          </cell>
          <cell r="P8" t="str">
            <v>Cacao</v>
          </cell>
          <cell r="Q8">
            <v>6648</v>
          </cell>
        </row>
        <row r="9">
          <cell r="I9" t="str">
            <v>Aji</v>
          </cell>
          <cell r="J9">
            <v>12.799005902454169</v>
          </cell>
          <cell r="K9">
            <v>-19.82924814100798</v>
          </cell>
          <cell r="L9">
            <v>16.214359326691863</v>
          </cell>
          <cell r="M9">
            <v>12.178539757611588</v>
          </cell>
          <cell r="P9" t="str">
            <v>Café</v>
          </cell>
          <cell r="Q9">
            <v>9995.6</v>
          </cell>
        </row>
        <row r="10">
          <cell r="I10" t="str">
            <v>Miel</v>
          </cell>
          <cell r="J10">
            <v>-13.137356919875131</v>
          </cell>
          <cell r="K10">
            <v>21.663172606568821</v>
          </cell>
          <cell r="P10" t="str">
            <v>Miel</v>
          </cell>
          <cell r="Q10">
            <v>11245.333333333334</v>
          </cell>
        </row>
        <row r="11">
          <cell r="I11" t="str">
            <v>Ganaderia (Leche)</v>
          </cell>
          <cell r="J11">
            <v>4.4247787610619582</v>
          </cell>
          <cell r="K11">
            <v>5.367231638418076</v>
          </cell>
          <cell r="L11">
            <v>18.319928507596074</v>
          </cell>
          <cell r="M11">
            <v>47.205438066465263</v>
          </cell>
          <cell r="P11" t="str">
            <v>Pisicultura (Tilapia)</v>
          </cell>
          <cell r="Q11">
            <v>9952.6</v>
          </cell>
        </row>
        <row r="12">
          <cell r="I12" t="str">
            <v>Ganaderia (Carne Kg en Pie)</v>
          </cell>
          <cell r="J12">
            <v>-3.2606300947345233</v>
          </cell>
          <cell r="K12">
            <v>6.3766795718515112</v>
          </cell>
          <cell r="L12">
            <v>27.617212588310849</v>
          </cell>
          <cell r="M12">
            <v>31.689313873511139</v>
          </cell>
          <cell r="P12" t="str">
            <v>Avicultura (Pollo Engorde)</v>
          </cell>
          <cell r="Q12">
            <v>7601.2</v>
          </cell>
        </row>
        <row r="13">
          <cell r="I13" t="str">
            <v>Avicultura (Huevo)</v>
          </cell>
          <cell r="J13">
            <v>13.754646840148709</v>
          </cell>
          <cell r="K13">
            <v>-5.5555555555555571</v>
          </cell>
          <cell r="L13">
            <v>25.951557093425606</v>
          </cell>
          <cell r="M13">
            <v>34.615384615384613</v>
          </cell>
          <cell r="P13" t="str">
            <v>Porcicultura (Cerdo Kg en pie)</v>
          </cell>
          <cell r="Q13">
            <v>6885.75</v>
          </cell>
        </row>
        <row r="14">
          <cell r="I14" t="str">
            <v>Avicultura (Pollo Engorde)</v>
          </cell>
          <cell r="J14">
            <v>-5.3447512180717496</v>
          </cell>
          <cell r="K14">
            <v>3.4004055529558599</v>
          </cell>
          <cell r="L14">
            <v>26.821541710665258</v>
          </cell>
          <cell r="M14">
            <v>16.402997502081604</v>
          </cell>
          <cell r="P14" t="str">
            <v>Ganaderia (Carne Kg en Pie)</v>
          </cell>
          <cell r="Q14">
            <v>5482.4</v>
          </cell>
        </row>
        <row r="15">
          <cell r="I15" t="str">
            <v>Porcicultura (Cerdo Kg en pie)</v>
          </cell>
          <cell r="J15">
            <v>2.0302095176222252</v>
          </cell>
          <cell r="K15">
            <v>4.234320280165548</v>
          </cell>
          <cell r="L15">
            <v>30.665852168601106</v>
          </cell>
          <cell r="M15">
            <v>0.60776063581111828</v>
          </cell>
          <cell r="P15" t="str">
            <v>Ganaderia (Leche)</v>
          </cell>
          <cell r="Q15">
            <v>1294.2</v>
          </cell>
        </row>
        <row r="16">
          <cell r="I16" t="str">
            <v>Pisicultura (Tilapia)</v>
          </cell>
          <cell r="J16">
            <v>7.4985422740524825</v>
          </cell>
          <cell r="K16">
            <v>0.77023215448035387</v>
          </cell>
          <cell r="L16">
            <v>12.929271180966737</v>
          </cell>
          <cell r="M16">
            <v>16.215443279313632</v>
          </cell>
          <cell r="P16" t="str">
            <v>Avicultura (Huevo)</v>
          </cell>
          <cell r="Q16">
            <v>343.6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34"/>
  <sheetViews>
    <sheetView topLeftCell="B21" workbookViewId="0">
      <selection activeCell="E30" sqref="E30"/>
    </sheetView>
  </sheetViews>
  <sheetFormatPr defaultColWidth="11.42578125" defaultRowHeight="15"/>
  <cols>
    <col min="2" max="2" width="20" bestFit="1" customWidth="1"/>
    <col min="3" max="3" width="13.28515625" customWidth="1"/>
  </cols>
  <sheetData>
    <row r="3" spans="2:4" ht="15.75" thickBot="1"/>
    <row r="4" spans="2:4" ht="36.75" thickBot="1">
      <c r="B4" s="1" t="s">
        <v>0</v>
      </c>
      <c r="C4" s="2" t="s">
        <v>1</v>
      </c>
      <c r="D4" s="2" t="s">
        <v>2</v>
      </c>
    </row>
    <row r="5" spans="2:4" ht="15.75" thickBot="1">
      <c r="B5" s="3" t="s">
        <v>3</v>
      </c>
      <c r="C5" s="4">
        <v>5977.69</v>
      </c>
      <c r="D5" s="4">
        <v>8079.16</v>
      </c>
    </row>
    <row r="6" spans="2:4" ht="15.75" thickBot="1">
      <c r="B6" s="3" t="s">
        <v>4</v>
      </c>
      <c r="C6" s="4">
        <v>2596.4</v>
      </c>
      <c r="D6" s="4">
        <v>118415.8</v>
      </c>
    </row>
    <row r="7" spans="2:4" ht="15.75" thickBot="1">
      <c r="B7" s="3" t="s">
        <v>5</v>
      </c>
      <c r="C7" s="4">
        <v>74.2</v>
      </c>
      <c r="D7" s="4">
        <v>45.88</v>
      </c>
    </row>
    <row r="8" spans="2:4" ht="15.75" thickBot="1">
      <c r="B8" s="3" t="s">
        <v>6</v>
      </c>
      <c r="C8" s="4">
        <v>59.8</v>
      </c>
      <c r="D8" s="4">
        <v>382</v>
      </c>
    </row>
    <row r="9" spans="2:4" ht="15.75" thickBot="1">
      <c r="B9" s="3" t="s">
        <v>7</v>
      </c>
      <c r="C9" s="4">
        <v>21.4</v>
      </c>
      <c r="D9" s="4">
        <v>290.39999999999998</v>
      </c>
    </row>
    <row r="10" spans="2:4" ht="15.75" thickBot="1">
      <c r="B10" s="5" t="s">
        <v>8</v>
      </c>
      <c r="C10" s="6">
        <v>11.67</v>
      </c>
      <c r="D10" s="6">
        <v>268</v>
      </c>
    </row>
    <row r="11" spans="2:4" ht="15.75" thickBot="1">
      <c r="B11" s="3" t="s">
        <v>9</v>
      </c>
      <c r="C11" s="4">
        <v>3.44</v>
      </c>
      <c r="D11" s="4">
        <v>68.13</v>
      </c>
    </row>
    <row r="15" spans="2:4" ht="15.75" thickBot="1"/>
    <row r="16" spans="2:4" ht="24.75" thickBot="1">
      <c r="B16" s="1" t="s">
        <v>0</v>
      </c>
      <c r="C16" s="2" t="s">
        <v>2</v>
      </c>
    </row>
    <row r="17" spans="2:4" ht="15.75" thickBot="1">
      <c r="B17" s="3" t="s">
        <v>10</v>
      </c>
      <c r="C17" s="4">
        <v>118415.8</v>
      </c>
    </row>
    <row r="18" spans="2:4" ht="15.75" thickBot="1">
      <c r="B18" s="3" t="s">
        <v>3</v>
      </c>
      <c r="C18" s="4">
        <v>8079.16</v>
      </c>
    </row>
    <row r="19" spans="2:4" ht="15.75" thickBot="1">
      <c r="B19" s="3" t="s">
        <v>6</v>
      </c>
      <c r="C19" s="4">
        <v>382</v>
      </c>
    </row>
    <row r="20" spans="2:4" ht="15.75" thickBot="1">
      <c r="B20" s="3" t="s">
        <v>7</v>
      </c>
      <c r="C20" s="4">
        <v>290.39999999999998</v>
      </c>
    </row>
    <row r="21" spans="2:4" ht="15.75" thickBot="1">
      <c r="B21" s="5" t="s">
        <v>8</v>
      </c>
      <c r="C21" s="6">
        <v>268</v>
      </c>
    </row>
    <row r="22" spans="2:4" ht="15.75" thickBot="1">
      <c r="B22" s="3" t="s">
        <v>9</v>
      </c>
      <c r="C22" s="4">
        <v>68.13</v>
      </c>
    </row>
    <row r="23" spans="2:4" ht="15.75" thickBot="1">
      <c r="B23" s="3" t="s">
        <v>5</v>
      </c>
      <c r="C23" s="4">
        <v>45.88</v>
      </c>
    </row>
    <row r="28" spans="2:4" ht="15.75" thickBot="1"/>
    <row r="29" spans="2:4" ht="24.75" thickBot="1">
      <c r="B29" s="7" t="s">
        <v>0</v>
      </c>
      <c r="C29" s="8" t="s">
        <v>11</v>
      </c>
      <c r="D29" s="9" t="s">
        <v>12</v>
      </c>
    </row>
    <row r="30" spans="2:4" ht="24.75" thickBot="1">
      <c r="B30" s="10" t="s">
        <v>13</v>
      </c>
      <c r="C30" s="11">
        <v>102800</v>
      </c>
      <c r="D30" s="12">
        <v>2059</v>
      </c>
    </row>
    <row r="31" spans="2:4" ht="24.75" thickBot="1">
      <c r="B31" s="10" t="s">
        <v>14</v>
      </c>
      <c r="C31" s="11">
        <v>7035</v>
      </c>
      <c r="D31" s="12">
        <v>751</v>
      </c>
    </row>
    <row r="32" spans="2:4" ht="15.75" thickBot="1">
      <c r="B32" s="10" t="s">
        <v>15</v>
      </c>
      <c r="C32" s="11">
        <v>2177</v>
      </c>
      <c r="D32" s="12">
        <v>51</v>
      </c>
    </row>
    <row r="33" spans="2:4" ht="15.75" thickBot="1">
      <c r="B33" s="13" t="s">
        <v>16</v>
      </c>
      <c r="C33" s="14"/>
      <c r="D33" s="15"/>
    </row>
    <row r="34" spans="2:4" ht="15.75" thickBot="1">
      <c r="B34" s="16" t="s">
        <v>17</v>
      </c>
      <c r="C34" s="17"/>
      <c r="D34" s="18"/>
    </row>
  </sheetData>
  <pageMargins left="0.7" right="0.7" top="0.75" bottom="0.75" header="0.3" footer="0.3"/>
  <pageSetup orientation="portrait" horizontalDpi="200" verticalDpi="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6"/>
  <sheetViews>
    <sheetView zoomScale="80" zoomScaleNormal="80" workbookViewId="0">
      <selection activeCell="G15" sqref="G15"/>
    </sheetView>
  </sheetViews>
  <sheetFormatPr defaultColWidth="11.42578125" defaultRowHeight="15"/>
  <cols>
    <col min="1" max="1" width="46" style="25" bestFit="1" customWidth="1"/>
    <col min="2" max="2" width="23" style="19" bestFit="1" customWidth="1"/>
    <col min="3" max="3" width="16" style="19" customWidth="1"/>
    <col min="4" max="5" width="11.42578125" style="19"/>
    <col min="6" max="6" width="5.85546875" style="19" customWidth="1"/>
    <col min="7" max="7" width="30.140625" style="19" customWidth="1"/>
    <col min="8" max="8" width="48.7109375" style="19" customWidth="1"/>
    <col min="9" max="9" width="15.5703125" style="19" customWidth="1"/>
    <col min="10" max="10" width="19.140625" style="19" customWidth="1"/>
    <col min="11" max="16384" width="11.42578125" style="19"/>
  </cols>
  <sheetData>
    <row r="2" spans="1:10">
      <c r="A2" t="s">
        <v>18</v>
      </c>
      <c r="B2" t="s">
        <v>19</v>
      </c>
      <c r="G2" s="72" t="s">
        <v>20</v>
      </c>
      <c r="H2" s="72"/>
      <c r="I2" s="72"/>
      <c r="J2" s="72"/>
    </row>
    <row r="3" spans="1:10" ht="15.75">
      <c r="A3" t="s">
        <v>21</v>
      </c>
      <c r="B3" t="s">
        <v>22</v>
      </c>
      <c r="G3" s="20" t="s">
        <v>23</v>
      </c>
      <c r="H3" s="20" t="s">
        <v>24</v>
      </c>
      <c r="I3" s="21" t="s">
        <v>25</v>
      </c>
    </row>
    <row r="4" spans="1:10" ht="15.75">
      <c r="A4" t="s">
        <v>26</v>
      </c>
      <c r="B4" t="s">
        <v>22</v>
      </c>
      <c r="G4" s="22" t="s">
        <v>27</v>
      </c>
      <c r="H4" s="23" t="s">
        <v>28</v>
      </c>
      <c r="I4" s="24">
        <f>C8</f>
        <v>0.96274827635868754</v>
      </c>
    </row>
    <row r="5" spans="1:10" ht="15.75">
      <c r="C5" s="26"/>
      <c r="G5" s="23" t="s">
        <v>27</v>
      </c>
      <c r="H5" s="27" t="s">
        <v>29</v>
      </c>
      <c r="I5" s="28">
        <f>C9</f>
        <v>3.0872341803412584E-2</v>
      </c>
    </row>
    <row r="6" spans="1:10" ht="15.75">
      <c r="A6" t="s">
        <v>30</v>
      </c>
      <c r="B6"/>
      <c r="C6" s="26"/>
      <c r="G6" s="23" t="s">
        <v>27</v>
      </c>
      <c r="H6" s="23" t="s">
        <v>31</v>
      </c>
      <c r="I6" s="24">
        <f>C10</f>
        <v>6.3793818378999074E-3</v>
      </c>
    </row>
    <row r="7" spans="1:10">
      <c r="A7" t="s">
        <v>32</v>
      </c>
      <c r="B7" t="s">
        <v>33</v>
      </c>
      <c r="C7" s="26"/>
      <c r="G7" s="29"/>
      <c r="H7" s="29"/>
      <c r="I7" s="30"/>
    </row>
    <row r="8" spans="1:10">
      <c r="A8" s="31" t="s">
        <v>28</v>
      </c>
      <c r="B8" s="32">
        <v>996043</v>
      </c>
      <c r="C8" s="33">
        <f>B8/SUM($B$8:$B$19)</f>
        <v>0.96274827635868754</v>
      </c>
      <c r="D8" s="34"/>
      <c r="G8" s="29"/>
      <c r="H8" s="29"/>
      <c r="I8" s="30"/>
    </row>
    <row r="9" spans="1:10">
      <c r="A9" t="s">
        <v>29</v>
      </c>
      <c r="B9" s="32">
        <v>31940</v>
      </c>
      <c r="C9" s="33">
        <f t="shared" ref="C9:C18" si="0">B9/SUM($B$8:$B$19)</f>
        <v>3.0872341803412584E-2</v>
      </c>
      <c r="D9" s="35"/>
      <c r="E9" s="19">
        <v>1</v>
      </c>
      <c r="G9" s="29"/>
      <c r="H9" s="29"/>
      <c r="I9" s="30"/>
    </row>
    <row r="10" spans="1:10">
      <c r="A10" t="s">
        <v>31</v>
      </c>
      <c r="B10" s="32">
        <v>6600</v>
      </c>
      <c r="C10" s="33">
        <f t="shared" si="0"/>
        <v>6.3793818378999074E-3</v>
      </c>
      <c r="D10" s="34"/>
      <c r="E10" s="19">
        <v>9</v>
      </c>
      <c r="G10" s="29"/>
      <c r="H10" s="29"/>
      <c r="I10" s="30"/>
    </row>
    <row r="11" spans="1:10">
      <c r="A11"/>
      <c r="B11"/>
      <c r="C11" s="26">
        <f t="shared" si="0"/>
        <v>0</v>
      </c>
      <c r="E11" s="19">
        <v>4</v>
      </c>
      <c r="G11" s="29"/>
      <c r="H11" s="36"/>
      <c r="I11" s="37"/>
    </row>
    <row r="12" spans="1:10">
      <c r="A12"/>
      <c r="B12"/>
      <c r="C12" s="26">
        <f t="shared" si="0"/>
        <v>0</v>
      </c>
      <c r="E12" s="19">
        <v>8</v>
      </c>
      <c r="G12" s="29"/>
      <c r="H12" s="29"/>
      <c r="I12" s="30"/>
    </row>
    <row r="13" spans="1:10">
      <c r="A13"/>
      <c r="B13"/>
      <c r="C13" s="26">
        <f t="shared" si="0"/>
        <v>0</v>
      </c>
      <c r="E13" s="19">
        <v>6</v>
      </c>
    </row>
    <row r="14" spans="1:10">
      <c r="A14"/>
      <c r="B14"/>
      <c r="C14" s="33">
        <f t="shared" si="0"/>
        <v>0</v>
      </c>
      <c r="D14" s="34"/>
      <c r="E14" s="19">
        <v>3</v>
      </c>
    </row>
    <row r="15" spans="1:10">
      <c r="A15"/>
      <c r="B15"/>
      <c r="C15" s="26">
        <f t="shared" si="0"/>
        <v>0</v>
      </c>
    </row>
    <row r="16" spans="1:10">
      <c r="A16"/>
      <c r="B16"/>
      <c r="C16" s="26">
        <f t="shared" si="0"/>
        <v>0</v>
      </c>
      <c r="E16" s="19">
        <v>5</v>
      </c>
    </row>
    <row r="17" spans="1:5">
      <c r="A17"/>
      <c r="B17"/>
      <c r="C17" s="26">
        <f t="shared" si="0"/>
        <v>0</v>
      </c>
      <c r="E17" s="19">
        <v>9</v>
      </c>
    </row>
    <row r="18" spans="1:5">
      <c r="A18"/>
      <c r="B18"/>
      <c r="C18" s="33">
        <f t="shared" si="0"/>
        <v>0</v>
      </c>
      <c r="E18" s="19">
        <v>2</v>
      </c>
    </row>
    <row r="19" spans="1:5">
      <c r="A19"/>
      <c r="B19"/>
      <c r="C19" s="26">
        <f>B19/SUM($B$8:$B$19)</f>
        <v>0</v>
      </c>
      <c r="E19" s="19">
        <v>7</v>
      </c>
    </row>
    <row r="20" spans="1:5">
      <c r="A20"/>
      <c r="B20"/>
    </row>
    <row r="21" spans="1:5">
      <c r="A21"/>
      <c r="B21"/>
    </row>
    <row r="22" spans="1:5">
      <c r="A22"/>
      <c r="B22"/>
    </row>
    <row r="23" spans="1:5">
      <c r="A23"/>
      <c r="B23"/>
    </row>
    <row r="24" spans="1:5">
      <c r="A24"/>
      <c r="B24"/>
    </row>
    <row r="25" spans="1:5">
      <c r="A25"/>
      <c r="B25"/>
    </row>
    <row r="26" spans="1:5">
      <c r="A26"/>
      <c r="B26"/>
    </row>
  </sheetData>
  <mergeCells count="1">
    <mergeCell ref="G2:J2"/>
  </mergeCell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W18"/>
  <sheetViews>
    <sheetView topLeftCell="A7" zoomScaleNormal="100" workbookViewId="0">
      <selection activeCell="I5" sqref="I5"/>
    </sheetView>
  </sheetViews>
  <sheetFormatPr defaultColWidth="11.42578125" defaultRowHeight="15"/>
  <cols>
    <col min="1" max="1" width="11.42578125" style="19"/>
    <col min="2" max="2" width="24.7109375" style="19" customWidth="1"/>
    <col min="3" max="3" width="8.28515625" style="19" customWidth="1"/>
    <col min="4" max="4" width="5" style="19" customWidth="1"/>
    <col min="5" max="5" width="6" style="19" customWidth="1"/>
    <col min="6" max="6" width="5" style="19" customWidth="1"/>
    <col min="7" max="7" width="7" style="19" customWidth="1"/>
    <col min="8" max="8" width="11" style="19" customWidth="1"/>
    <col min="9" max="9" width="18.42578125" style="38" customWidth="1"/>
    <col min="10" max="10" width="12.42578125" style="19" customWidth="1"/>
    <col min="11" max="11" width="8.7109375" style="19" customWidth="1"/>
    <col min="12" max="12" width="9.140625" style="19" customWidth="1"/>
    <col min="13" max="13" width="8.140625" style="19" customWidth="1"/>
    <col min="14" max="14" width="7.28515625" style="19" customWidth="1"/>
    <col min="15" max="15" width="8.28515625" style="19" customWidth="1"/>
    <col min="16" max="16" width="11.42578125" style="19"/>
    <col min="17" max="17" width="7.7109375" style="19" customWidth="1"/>
    <col min="18" max="16384" width="11.42578125" style="19"/>
  </cols>
  <sheetData>
    <row r="2" spans="2:23">
      <c r="B2" t="s">
        <v>18</v>
      </c>
      <c r="C2" t="s">
        <v>19</v>
      </c>
    </row>
    <row r="4" spans="2:23">
      <c r="B4" t="s">
        <v>30</v>
      </c>
      <c r="C4" t="s">
        <v>21</v>
      </c>
      <c r="D4"/>
      <c r="E4"/>
      <c r="F4"/>
      <c r="G4"/>
      <c r="K4" s="39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2:23">
      <c r="B5" t="s">
        <v>26</v>
      </c>
      <c r="C5">
        <v>2018</v>
      </c>
      <c r="D5">
        <v>2019</v>
      </c>
      <c r="E5">
        <v>2020</v>
      </c>
      <c r="F5">
        <v>2021</v>
      </c>
      <c r="G5">
        <v>2022</v>
      </c>
      <c r="I5" s="40"/>
      <c r="J5" s="41"/>
      <c r="K5" s="42"/>
      <c r="L5" s="43"/>
      <c r="M5" s="44"/>
      <c r="N5" s="43"/>
      <c r="O5" s="45"/>
      <c r="P5" s="45"/>
      <c r="Q5" s="25"/>
      <c r="R5" s="45"/>
      <c r="S5" s="45"/>
      <c r="T5" s="45"/>
      <c r="U5" s="25"/>
      <c r="V5" s="25"/>
      <c r="W5" s="25"/>
    </row>
    <row r="6" spans="2:23">
      <c r="B6" t="s">
        <v>34</v>
      </c>
      <c r="C6" s="32">
        <v>1800</v>
      </c>
      <c r="D6" s="32">
        <v>950</v>
      </c>
      <c r="E6" s="32"/>
      <c r="F6" s="32"/>
      <c r="G6" s="32">
        <v>1200</v>
      </c>
      <c r="H6" s="46"/>
      <c r="I6"/>
      <c r="J6" s="32"/>
      <c r="K6" s="32"/>
      <c r="L6" s="32"/>
      <c r="M6" s="32"/>
      <c r="N6" s="32"/>
      <c r="O6" s="45"/>
      <c r="P6" s="45"/>
      <c r="Q6" s="45"/>
      <c r="R6" s="45"/>
      <c r="S6" s="45"/>
      <c r="T6" s="45"/>
      <c r="U6" s="25"/>
      <c r="V6" s="25"/>
      <c r="W6" s="25"/>
    </row>
    <row r="7" spans="2:23">
      <c r="B7" t="s">
        <v>35</v>
      </c>
      <c r="C7" s="32">
        <v>18171</v>
      </c>
      <c r="D7" s="32">
        <v>7100</v>
      </c>
      <c r="E7" s="32">
        <v>16630</v>
      </c>
      <c r="F7" s="32">
        <v>0</v>
      </c>
      <c r="G7" s="32">
        <v>940016</v>
      </c>
      <c r="H7" s="46"/>
      <c r="I7"/>
      <c r="J7" s="32"/>
      <c r="K7" s="32"/>
      <c r="L7" s="32"/>
      <c r="M7" s="32"/>
      <c r="N7" s="32"/>
      <c r="O7" s="45"/>
      <c r="P7" s="45"/>
      <c r="Q7" s="25"/>
      <c r="R7" s="25"/>
      <c r="S7" s="45"/>
      <c r="T7" s="45"/>
      <c r="U7" s="25"/>
      <c r="V7" s="25"/>
      <c r="W7" s="25"/>
    </row>
    <row r="8" spans="2:23">
      <c r="B8" t="s">
        <v>36</v>
      </c>
      <c r="C8" s="32">
        <v>19046</v>
      </c>
      <c r="D8" s="32">
        <v>8125</v>
      </c>
      <c r="E8" s="32">
        <v>4350</v>
      </c>
      <c r="F8" s="32">
        <v>750</v>
      </c>
      <c r="G8" s="32">
        <v>650</v>
      </c>
      <c r="H8" s="46"/>
      <c r="I8"/>
      <c r="J8" s="32"/>
      <c r="K8" s="32"/>
      <c r="L8" s="32"/>
      <c r="M8" s="32"/>
      <c r="N8" s="32"/>
      <c r="O8" s="45"/>
      <c r="P8" s="45"/>
      <c r="Q8" s="45"/>
      <c r="R8" s="25"/>
      <c r="S8" s="45"/>
      <c r="T8" s="45"/>
      <c r="U8" s="25"/>
      <c r="V8" s="25"/>
      <c r="W8" s="25"/>
    </row>
    <row r="9" spans="2:23">
      <c r="B9" t="s">
        <v>6</v>
      </c>
      <c r="C9" s="32">
        <v>5550</v>
      </c>
      <c r="D9" s="32">
        <v>2100</v>
      </c>
      <c r="E9" s="32"/>
      <c r="F9" s="32">
        <v>1020</v>
      </c>
      <c r="G9" s="32">
        <v>7125</v>
      </c>
      <c r="H9" s="46"/>
      <c r="I9"/>
      <c r="J9" s="32"/>
      <c r="K9" s="32"/>
      <c r="L9" s="32"/>
      <c r="M9" s="32"/>
      <c r="N9" s="32"/>
      <c r="O9" s="45"/>
      <c r="P9" s="45"/>
      <c r="Q9" s="45"/>
      <c r="R9" s="25"/>
      <c r="S9" s="45"/>
      <c r="T9" s="45"/>
      <c r="U9" s="25"/>
      <c r="V9" s="25"/>
      <c r="W9" s="25"/>
    </row>
    <row r="10" spans="2:23">
      <c r="B10"/>
      <c r="C10"/>
      <c r="D10"/>
      <c r="E10"/>
      <c r="F10"/>
      <c r="G10"/>
      <c r="H10" s="46"/>
      <c r="I10"/>
      <c r="J10" s="32"/>
      <c r="K10" s="32"/>
      <c r="L10" s="32"/>
      <c r="M10" s="32"/>
      <c r="N10" s="32"/>
    </row>
    <row r="12" spans="2:23">
      <c r="C12" s="19" t="s">
        <v>37</v>
      </c>
    </row>
    <row r="13" spans="2:23">
      <c r="B13" s="47" t="s">
        <v>38</v>
      </c>
      <c r="C13" s="47">
        <v>2018</v>
      </c>
      <c r="D13" s="47">
        <v>2019</v>
      </c>
      <c r="E13" s="47">
        <v>2020</v>
      </c>
      <c r="F13" s="47">
        <v>2021</v>
      </c>
      <c r="G13" s="47">
        <v>2022</v>
      </c>
      <c r="H13" s="48"/>
      <c r="J13" s="25"/>
    </row>
    <row r="14" spans="2:23">
      <c r="B14" t="s">
        <v>34</v>
      </c>
      <c r="C14" s="32">
        <v>1800</v>
      </c>
      <c r="D14" s="32">
        <v>950</v>
      </c>
      <c r="E14" s="32"/>
      <c r="F14" s="32"/>
      <c r="G14" s="32">
        <v>1200</v>
      </c>
      <c r="H14" s="46"/>
      <c r="J14" s="46"/>
    </row>
    <row r="15" spans="2:23">
      <c r="B15" t="s">
        <v>35</v>
      </c>
      <c r="C15" s="32">
        <v>18171</v>
      </c>
      <c r="D15" s="32">
        <v>7100</v>
      </c>
      <c r="E15" s="32">
        <v>16630</v>
      </c>
      <c r="F15" s="32">
        <v>0</v>
      </c>
      <c r="G15" s="32">
        <v>940016</v>
      </c>
      <c r="H15" s="46"/>
      <c r="J15" s="46"/>
    </row>
    <row r="16" spans="2:23">
      <c r="B16" t="s">
        <v>36</v>
      </c>
      <c r="C16" s="32">
        <v>19046</v>
      </c>
      <c r="D16" s="32">
        <v>8125</v>
      </c>
      <c r="E16" s="32">
        <v>4350</v>
      </c>
      <c r="F16" s="32">
        <v>750</v>
      </c>
      <c r="G16" s="32">
        <v>650</v>
      </c>
      <c r="H16" s="46"/>
      <c r="J16" s="46"/>
    </row>
    <row r="17" spans="2:10">
      <c r="B17" t="s">
        <v>6</v>
      </c>
      <c r="C17" s="32">
        <v>5550</v>
      </c>
      <c r="D17" s="32">
        <v>2100</v>
      </c>
      <c r="E17" s="32"/>
      <c r="F17" s="32">
        <v>1020</v>
      </c>
      <c r="G17" s="32">
        <v>7125</v>
      </c>
      <c r="H17" s="46"/>
      <c r="J17" s="46"/>
    </row>
    <row r="18" spans="2:10">
      <c r="J18" s="46"/>
    </row>
  </sheetData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5"/>
  <sheetViews>
    <sheetView zoomScale="70" zoomScaleNormal="70" workbookViewId="0">
      <selection activeCell="E24" sqref="E24"/>
    </sheetView>
  </sheetViews>
  <sheetFormatPr defaultColWidth="11.42578125" defaultRowHeight="15"/>
  <cols>
    <col min="1" max="1" width="21.5703125" style="19" customWidth="1"/>
    <col min="2" max="2" width="23" style="19" customWidth="1"/>
    <col min="3" max="3" width="22.5703125" style="19" customWidth="1"/>
    <col min="4" max="4" width="54.28515625" style="19" bestFit="1" customWidth="1"/>
    <col min="5" max="5" width="36.7109375" style="19" bestFit="1" customWidth="1"/>
    <col min="6" max="6" width="36" style="19" bestFit="1" customWidth="1"/>
    <col min="7" max="7" width="15.85546875" style="19" bestFit="1" customWidth="1"/>
    <col min="8" max="8" width="21.42578125" style="19" bestFit="1" customWidth="1"/>
    <col min="9" max="9" width="23" style="19" bestFit="1" customWidth="1"/>
    <col min="10" max="10" width="24.85546875" style="19" bestFit="1" customWidth="1"/>
    <col min="11" max="11" width="29.28515625" style="19" bestFit="1" customWidth="1"/>
    <col min="12" max="12" width="32.140625" style="19" bestFit="1" customWidth="1"/>
    <col min="13" max="13" width="48.140625" style="19" bestFit="1" customWidth="1"/>
    <col min="14" max="14" width="51.7109375" style="19" bestFit="1" customWidth="1"/>
    <col min="15" max="15" width="22.5703125" style="19" bestFit="1" customWidth="1"/>
    <col min="16" max="16" width="22.85546875" style="19" bestFit="1" customWidth="1"/>
    <col min="17" max="17" width="54.28515625" style="19" bestFit="1" customWidth="1"/>
    <col min="18" max="18" width="30.5703125" style="19" bestFit="1" customWidth="1"/>
    <col min="19" max="19" width="43.85546875" style="19" bestFit="1" customWidth="1"/>
    <col min="20" max="20" width="22.85546875" style="19" bestFit="1" customWidth="1"/>
    <col min="21" max="16384" width="11.42578125" style="19"/>
  </cols>
  <sheetData>
    <row r="1" spans="1:20">
      <c r="A1" t="s">
        <v>18</v>
      </c>
      <c r="B1" t="s">
        <v>19</v>
      </c>
    </row>
    <row r="2" spans="1:20">
      <c r="A2" t="s">
        <v>21</v>
      </c>
      <c r="B2" t="s">
        <v>22</v>
      </c>
    </row>
    <row r="4" spans="1:20">
      <c r="A4" t="s">
        <v>30</v>
      </c>
      <c r="B4" t="s">
        <v>32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>
      <c r="A5" t="s">
        <v>26</v>
      </c>
      <c r="B5" t="s">
        <v>29</v>
      </c>
      <c r="C5" t="s">
        <v>31</v>
      </c>
      <c r="D5" t="s">
        <v>28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>
      <c r="A6" t="s">
        <v>34</v>
      </c>
      <c r="B6" s="49">
        <v>0</v>
      </c>
      <c r="C6" s="49">
        <v>0</v>
      </c>
      <c r="D6" s="50">
        <v>1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>
      <c r="A7" t="s">
        <v>35</v>
      </c>
      <c r="B7" s="49">
        <v>3.2528207577626214E-2</v>
      </c>
      <c r="C7" s="49">
        <v>0</v>
      </c>
      <c r="D7" s="50">
        <v>0.9674717924223738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>
      <c r="A8" t="s">
        <v>36</v>
      </c>
      <c r="B8" s="49">
        <v>0</v>
      </c>
      <c r="C8" s="49">
        <v>0</v>
      </c>
      <c r="D8" s="50">
        <v>1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>
      <c r="A9" t="s">
        <v>6</v>
      </c>
      <c r="B9" s="49">
        <v>0</v>
      </c>
      <c r="C9" s="50">
        <v>0.41785375118708451</v>
      </c>
      <c r="D9" s="50">
        <v>0.58214624881291543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S40"/>
  <sheetViews>
    <sheetView topLeftCell="F5" zoomScale="80" zoomScaleNormal="80" workbookViewId="0">
      <selection activeCell="R5" sqref="R5:R7"/>
    </sheetView>
  </sheetViews>
  <sheetFormatPr defaultColWidth="11.42578125" defaultRowHeight="15"/>
  <cols>
    <col min="1" max="1" width="6.5703125" customWidth="1"/>
    <col min="2" max="2" width="19.28515625" customWidth="1"/>
    <col min="3" max="3" width="21.140625" customWidth="1"/>
    <col min="4" max="4" width="15.42578125" customWidth="1"/>
    <col min="5" max="5" width="23.7109375" bestFit="1" customWidth="1"/>
    <col min="7" max="7" width="12.85546875" customWidth="1"/>
    <col min="8" max="8" width="14.42578125" customWidth="1"/>
    <col min="9" max="9" width="21.140625" customWidth="1"/>
    <col min="14" max="14" width="25.85546875" customWidth="1"/>
    <col min="15" max="15" width="16.140625" customWidth="1"/>
    <col min="17" max="17" width="15.7109375" bestFit="1" customWidth="1"/>
    <col min="18" max="18" width="15.140625" customWidth="1"/>
    <col min="19" max="19" width="20.140625" customWidth="1"/>
    <col min="21" max="21" width="16.85546875" customWidth="1"/>
  </cols>
  <sheetData>
    <row r="1" spans="2:19">
      <c r="B1" s="31"/>
      <c r="C1" s="31"/>
      <c r="D1" s="31"/>
      <c r="E1" s="31"/>
      <c r="F1" s="31"/>
      <c r="G1" s="31"/>
      <c r="H1" s="31"/>
    </row>
    <row r="2" spans="2:19">
      <c r="B2" s="31"/>
      <c r="C2" s="31"/>
      <c r="D2" s="31"/>
      <c r="E2" s="31"/>
      <c r="F2" s="31"/>
      <c r="G2" s="31"/>
      <c r="H2" s="31"/>
    </row>
    <row r="3" spans="2:19">
      <c r="B3" s="31"/>
      <c r="C3" s="31"/>
      <c r="D3" s="31"/>
      <c r="E3" s="75" t="s">
        <v>39</v>
      </c>
      <c r="F3" s="75"/>
      <c r="G3" s="75"/>
      <c r="H3" s="75"/>
      <c r="I3" s="75"/>
    </row>
    <row r="4" spans="2:19" ht="15.75" thickBot="1">
      <c r="B4" s="31"/>
      <c r="C4" s="31"/>
      <c r="D4" s="31"/>
      <c r="E4" s="31"/>
      <c r="F4" s="31"/>
      <c r="G4" s="31"/>
      <c r="H4" s="31"/>
    </row>
    <row r="5" spans="2:19" ht="24" customHeight="1" thickBot="1">
      <c r="B5" s="73" t="s">
        <v>40</v>
      </c>
      <c r="C5" s="73" t="s">
        <v>0</v>
      </c>
      <c r="D5" s="73" t="s">
        <v>41</v>
      </c>
      <c r="E5" s="73" t="s">
        <v>42</v>
      </c>
      <c r="F5" s="73"/>
      <c r="G5" s="73"/>
      <c r="H5" s="73"/>
      <c r="I5" s="73"/>
      <c r="J5" s="73"/>
      <c r="K5" s="73"/>
      <c r="L5" s="73"/>
      <c r="M5" s="73"/>
      <c r="N5" s="73" t="s">
        <v>43</v>
      </c>
      <c r="O5" s="73"/>
      <c r="P5" s="73"/>
      <c r="Q5" s="74" t="s">
        <v>44</v>
      </c>
      <c r="R5" s="74" t="s">
        <v>45</v>
      </c>
      <c r="S5" s="74" t="s">
        <v>46</v>
      </c>
    </row>
    <row r="6" spans="2:19" ht="15.75" thickBot="1">
      <c r="B6" s="73"/>
      <c r="C6" s="73"/>
      <c r="D6" s="73"/>
      <c r="E6" s="73"/>
      <c r="F6" s="73"/>
      <c r="G6" s="73" t="s">
        <v>47</v>
      </c>
      <c r="H6" s="73"/>
      <c r="I6" s="73"/>
      <c r="J6" s="73"/>
      <c r="K6" s="73"/>
      <c r="L6" s="73"/>
      <c r="M6" s="73"/>
      <c r="N6" s="73"/>
      <c r="O6" s="73"/>
      <c r="P6" s="73"/>
      <c r="Q6" s="74"/>
      <c r="R6" s="74"/>
      <c r="S6" s="74"/>
    </row>
    <row r="7" spans="2:19" ht="15.75" thickBot="1">
      <c r="B7" s="73"/>
      <c r="C7" s="73"/>
      <c r="D7" s="73"/>
      <c r="E7" s="51" t="s">
        <v>48</v>
      </c>
      <c r="F7" s="51" t="s">
        <v>49</v>
      </c>
      <c r="G7" s="51" t="s">
        <v>50</v>
      </c>
      <c r="H7" s="51" t="s">
        <v>49</v>
      </c>
      <c r="I7" s="51" t="s">
        <v>51</v>
      </c>
      <c r="J7" s="51" t="s">
        <v>49</v>
      </c>
      <c r="K7" s="73" t="s">
        <v>52</v>
      </c>
      <c r="L7" s="73"/>
      <c r="M7" s="52" t="s">
        <v>53</v>
      </c>
      <c r="N7" s="51" t="s">
        <v>54</v>
      </c>
      <c r="O7" s="51" t="s">
        <v>55</v>
      </c>
      <c r="P7" s="51" t="s">
        <v>56</v>
      </c>
      <c r="Q7" s="74"/>
      <c r="R7" s="74"/>
      <c r="S7" s="74"/>
    </row>
    <row r="8" spans="2:19" ht="15.75" thickBot="1">
      <c r="B8" s="77" t="s">
        <v>57</v>
      </c>
      <c r="C8" s="76" t="s">
        <v>4</v>
      </c>
      <c r="D8" s="76" t="s">
        <v>58</v>
      </c>
      <c r="E8" s="80" t="s">
        <v>59</v>
      </c>
      <c r="F8" s="80">
        <v>100</v>
      </c>
      <c r="G8" s="80" t="s">
        <v>60</v>
      </c>
      <c r="H8" s="80">
        <v>90</v>
      </c>
      <c r="I8" s="80" t="s">
        <v>61</v>
      </c>
      <c r="J8" s="80">
        <v>10</v>
      </c>
      <c r="K8" s="76" t="s">
        <v>62</v>
      </c>
      <c r="L8" s="76"/>
      <c r="M8" s="76" t="s">
        <v>62</v>
      </c>
      <c r="N8" s="76" t="s">
        <v>63</v>
      </c>
      <c r="O8" s="76" t="s">
        <v>64</v>
      </c>
      <c r="P8" s="76" t="s">
        <v>62</v>
      </c>
      <c r="Q8" s="77">
        <v>48</v>
      </c>
      <c r="R8" s="78">
        <v>2400</v>
      </c>
      <c r="S8" s="79">
        <f>Q8/R8</f>
        <v>0.02</v>
      </c>
    </row>
    <row r="9" spans="2:19" ht="15.75" thickBot="1">
      <c r="B9" s="77"/>
      <c r="C9" s="76"/>
      <c r="D9" s="76"/>
      <c r="E9" s="80"/>
      <c r="F9" s="80"/>
      <c r="G9" s="80"/>
      <c r="H9" s="80"/>
      <c r="I9" s="80"/>
      <c r="J9" s="80"/>
      <c r="K9" s="76"/>
      <c r="L9" s="76"/>
      <c r="M9" s="76"/>
      <c r="N9" s="76"/>
      <c r="O9" s="76"/>
      <c r="P9" s="76"/>
      <c r="Q9" s="77"/>
      <c r="R9" s="78"/>
      <c r="S9" s="79"/>
    </row>
    <row r="10" spans="2:19" ht="25.5" customHeight="1" thickBot="1">
      <c r="B10" s="77"/>
      <c r="C10" s="80" t="s">
        <v>3</v>
      </c>
      <c r="D10" s="76" t="s">
        <v>65</v>
      </c>
      <c r="E10" s="76" t="s">
        <v>66</v>
      </c>
      <c r="F10" s="80" t="s">
        <v>67</v>
      </c>
      <c r="G10" s="76" t="s">
        <v>68</v>
      </c>
      <c r="H10" s="80">
        <v>10</v>
      </c>
      <c r="I10" s="76" t="s">
        <v>60</v>
      </c>
      <c r="J10" s="80">
        <v>60</v>
      </c>
      <c r="K10" s="76" t="s">
        <v>69</v>
      </c>
      <c r="L10" s="76"/>
      <c r="M10" s="76">
        <v>30</v>
      </c>
      <c r="N10" s="76" t="s">
        <v>70</v>
      </c>
      <c r="O10" s="76" t="s">
        <v>71</v>
      </c>
      <c r="P10" s="76" t="s">
        <v>72</v>
      </c>
      <c r="Q10" s="81">
        <v>200</v>
      </c>
      <c r="R10" s="78">
        <v>15200</v>
      </c>
      <c r="S10" s="79">
        <f>Q10/R10</f>
        <v>1.3157894736842105E-2</v>
      </c>
    </row>
    <row r="11" spans="2:19" ht="15.75" thickBot="1">
      <c r="B11" s="77"/>
      <c r="C11" s="80"/>
      <c r="D11" s="76"/>
      <c r="E11" s="76"/>
      <c r="F11" s="80"/>
      <c r="G11" s="76"/>
      <c r="H11" s="80"/>
      <c r="I11" s="76"/>
      <c r="J11" s="80"/>
      <c r="K11" s="76"/>
      <c r="L11" s="76"/>
      <c r="M11" s="76"/>
      <c r="N11" s="76"/>
      <c r="O11" s="76"/>
      <c r="P11" s="76"/>
      <c r="Q11" s="82"/>
      <c r="R11" s="78"/>
      <c r="S11" s="79"/>
    </row>
    <row r="12" spans="2:19" ht="15.75" thickBot="1">
      <c r="B12" s="77"/>
      <c r="C12" s="80"/>
      <c r="D12" s="76"/>
      <c r="E12" s="76"/>
      <c r="F12" s="80"/>
      <c r="G12" s="76"/>
      <c r="H12" s="80"/>
      <c r="I12" s="76"/>
      <c r="J12" s="80"/>
      <c r="K12" s="76"/>
      <c r="L12" s="76"/>
      <c r="M12" s="76"/>
      <c r="N12" s="76"/>
      <c r="O12" s="76"/>
      <c r="P12" s="76"/>
      <c r="Q12" s="83"/>
      <c r="R12" s="78"/>
      <c r="S12" s="79"/>
    </row>
    <row r="13" spans="2:19" ht="15.75" thickBot="1">
      <c r="B13" s="77"/>
      <c r="C13" s="54" t="s">
        <v>7</v>
      </c>
      <c r="D13" s="54" t="s">
        <v>58</v>
      </c>
      <c r="E13" s="55" t="s">
        <v>59</v>
      </c>
      <c r="F13" s="55"/>
      <c r="G13" s="55" t="s">
        <v>73</v>
      </c>
      <c r="H13" s="55">
        <v>100</v>
      </c>
      <c r="I13" s="55" t="s">
        <v>62</v>
      </c>
      <c r="J13" s="55" t="s">
        <v>62</v>
      </c>
      <c r="K13" s="80" t="s">
        <v>62</v>
      </c>
      <c r="L13" s="80"/>
      <c r="M13" s="54" t="s">
        <v>62</v>
      </c>
      <c r="N13" s="57" t="s">
        <v>74</v>
      </c>
      <c r="O13" s="54" t="s">
        <v>62</v>
      </c>
      <c r="P13" s="54" t="s">
        <v>62</v>
      </c>
      <c r="Q13" s="53" t="s">
        <v>62</v>
      </c>
      <c r="R13" s="53">
        <v>3000</v>
      </c>
      <c r="S13" s="56" t="s">
        <v>62</v>
      </c>
    </row>
    <row r="14" spans="2:19" ht="15.75" thickBot="1">
      <c r="B14" s="77"/>
      <c r="C14" s="54" t="s">
        <v>75</v>
      </c>
      <c r="D14" s="55" t="s">
        <v>76</v>
      </c>
      <c r="E14" s="55" t="s">
        <v>77</v>
      </c>
      <c r="F14" s="55" t="s">
        <v>67</v>
      </c>
      <c r="G14" s="55" t="s">
        <v>78</v>
      </c>
      <c r="H14" s="55">
        <v>100</v>
      </c>
      <c r="I14" s="55" t="s">
        <v>62</v>
      </c>
      <c r="J14" s="55" t="s">
        <v>62</v>
      </c>
      <c r="K14" s="80" t="s">
        <v>62</v>
      </c>
      <c r="L14" s="80"/>
      <c r="M14" s="54" t="s">
        <v>62</v>
      </c>
      <c r="N14" s="57" t="s">
        <v>74</v>
      </c>
      <c r="O14" s="54" t="s">
        <v>62</v>
      </c>
      <c r="P14" s="54" t="s">
        <v>62</v>
      </c>
      <c r="Q14" s="53" t="s">
        <v>62</v>
      </c>
      <c r="R14" s="53">
        <v>15000</v>
      </c>
      <c r="S14" s="56" t="s">
        <v>62</v>
      </c>
    </row>
    <row r="15" spans="2:19" ht="15.75" thickBot="1">
      <c r="B15" s="80" t="s">
        <v>79</v>
      </c>
      <c r="C15" s="54" t="s">
        <v>80</v>
      </c>
      <c r="D15" s="54" t="s">
        <v>58</v>
      </c>
      <c r="E15" s="54" t="s">
        <v>59</v>
      </c>
      <c r="F15" s="55">
        <v>100</v>
      </c>
      <c r="G15" s="55" t="s">
        <v>81</v>
      </c>
      <c r="H15" s="55">
        <v>100</v>
      </c>
      <c r="I15" s="55" t="s">
        <v>62</v>
      </c>
      <c r="J15" s="55" t="s">
        <v>62</v>
      </c>
      <c r="K15" s="76" t="s">
        <v>62</v>
      </c>
      <c r="L15" s="76"/>
      <c r="M15" s="54" t="s">
        <v>62</v>
      </c>
      <c r="N15" s="54" t="s">
        <v>82</v>
      </c>
      <c r="O15" s="54" t="s">
        <v>62</v>
      </c>
      <c r="P15" s="54" t="s">
        <v>62</v>
      </c>
      <c r="Q15" s="53">
        <v>100</v>
      </c>
      <c r="R15" s="53">
        <v>1000</v>
      </c>
      <c r="S15" s="56">
        <f>Q15/R15</f>
        <v>0.1</v>
      </c>
    </row>
    <row r="16" spans="2:19" ht="15.75" thickBot="1">
      <c r="B16" s="80"/>
      <c r="C16" s="55" t="s">
        <v>5</v>
      </c>
      <c r="D16" s="54" t="s">
        <v>58</v>
      </c>
      <c r="E16" s="54" t="s">
        <v>83</v>
      </c>
      <c r="F16" s="55" t="s">
        <v>67</v>
      </c>
      <c r="G16" s="55" t="s">
        <v>84</v>
      </c>
      <c r="H16" s="55">
        <v>100</v>
      </c>
      <c r="I16" s="55" t="s">
        <v>62</v>
      </c>
      <c r="J16" s="55" t="s">
        <v>62</v>
      </c>
      <c r="K16" s="76" t="s">
        <v>62</v>
      </c>
      <c r="L16" s="76"/>
      <c r="M16" s="54" t="s">
        <v>62</v>
      </c>
      <c r="N16" s="54" t="s">
        <v>85</v>
      </c>
      <c r="O16" s="54" t="s">
        <v>62</v>
      </c>
      <c r="P16" s="54" t="s">
        <v>62</v>
      </c>
      <c r="Q16" s="53" t="s">
        <v>62</v>
      </c>
      <c r="R16" s="53">
        <v>8000</v>
      </c>
      <c r="S16" s="56" t="s">
        <v>62</v>
      </c>
    </row>
    <row r="17" spans="2:19" ht="15.75" thickBot="1">
      <c r="B17" s="80"/>
      <c r="C17" s="54" t="s">
        <v>9</v>
      </c>
      <c r="D17" s="54" t="s">
        <v>58</v>
      </c>
      <c r="E17" s="54" t="s">
        <v>86</v>
      </c>
      <c r="F17" s="55">
        <v>100</v>
      </c>
      <c r="G17" s="55" t="s">
        <v>68</v>
      </c>
      <c r="H17" s="55">
        <v>100</v>
      </c>
      <c r="I17" s="55" t="s">
        <v>62</v>
      </c>
      <c r="J17" s="55" t="s">
        <v>62</v>
      </c>
      <c r="K17" s="80" t="s">
        <v>62</v>
      </c>
      <c r="L17" s="80"/>
      <c r="M17" s="54" t="s">
        <v>62</v>
      </c>
      <c r="N17" s="54" t="s">
        <v>87</v>
      </c>
      <c r="O17" s="54" t="s">
        <v>62</v>
      </c>
      <c r="P17" s="54" t="s">
        <v>62</v>
      </c>
      <c r="Q17" s="53">
        <v>200</v>
      </c>
      <c r="R17" s="53">
        <v>3000</v>
      </c>
      <c r="S17" s="56">
        <f>Q17/R17</f>
        <v>6.6666666666666666E-2</v>
      </c>
    </row>
    <row r="18" spans="2:19" ht="15.75" thickBot="1">
      <c r="B18" s="80"/>
      <c r="C18" s="54" t="s">
        <v>8</v>
      </c>
      <c r="D18" s="54" t="s">
        <v>58</v>
      </c>
      <c r="E18" s="54" t="s">
        <v>59</v>
      </c>
      <c r="F18" s="55">
        <v>100</v>
      </c>
      <c r="G18" s="55" t="s">
        <v>88</v>
      </c>
      <c r="H18" s="55">
        <v>100</v>
      </c>
      <c r="I18" s="55" t="s">
        <v>62</v>
      </c>
      <c r="J18" s="55" t="s">
        <v>62</v>
      </c>
      <c r="K18" s="80" t="s">
        <v>62</v>
      </c>
      <c r="L18" s="80"/>
      <c r="M18" s="54" t="s">
        <v>62</v>
      </c>
      <c r="N18" s="54" t="s">
        <v>87</v>
      </c>
      <c r="O18" s="54" t="s">
        <v>62</v>
      </c>
      <c r="P18" s="54" t="s">
        <v>62</v>
      </c>
      <c r="Q18" s="53">
        <v>200</v>
      </c>
      <c r="R18" s="58">
        <v>2000</v>
      </c>
      <c r="S18" s="56">
        <f>Q18/R18</f>
        <v>0.1</v>
      </c>
    </row>
    <row r="19" spans="2:19" ht="15.75" thickBot="1">
      <c r="B19" s="80"/>
      <c r="C19" s="54" t="s">
        <v>89</v>
      </c>
      <c r="D19" s="54" t="s">
        <v>76</v>
      </c>
      <c r="E19" s="54" t="s">
        <v>59</v>
      </c>
      <c r="F19" s="55">
        <v>100</v>
      </c>
      <c r="G19" s="55" t="s">
        <v>68</v>
      </c>
      <c r="H19" s="55">
        <v>100</v>
      </c>
      <c r="I19" s="55" t="s">
        <v>62</v>
      </c>
      <c r="J19" s="55" t="s">
        <v>62</v>
      </c>
      <c r="K19" s="80" t="s">
        <v>62</v>
      </c>
      <c r="L19" s="80"/>
      <c r="M19" s="54" t="s">
        <v>62</v>
      </c>
      <c r="N19" s="54" t="s">
        <v>70</v>
      </c>
      <c r="O19" s="54" t="s">
        <v>62</v>
      </c>
      <c r="P19" s="54" t="s">
        <v>62</v>
      </c>
      <c r="Q19" s="58" t="s">
        <v>62</v>
      </c>
      <c r="R19" s="58">
        <v>1700</v>
      </c>
      <c r="S19" s="56" t="s">
        <v>62</v>
      </c>
    </row>
    <row r="20" spans="2:19" ht="15.75" thickBot="1">
      <c r="B20" s="80"/>
      <c r="C20" s="54" t="s">
        <v>90</v>
      </c>
      <c r="D20" s="54" t="s">
        <v>58</v>
      </c>
      <c r="E20" s="54" t="s">
        <v>59</v>
      </c>
      <c r="F20" s="55">
        <v>100</v>
      </c>
      <c r="G20" s="55" t="s">
        <v>73</v>
      </c>
      <c r="H20" s="55">
        <v>100</v>
      </c>
      <c r="I20" s="55" t="s">
        <v>62</v>
      </c>
      <c r="J20" s="55" t="s">
        <v>62</v>
      </c>
      <c r="K20" s="80" t="s">
        <v>62</v>
      </c>
      <c r="L20" s="80"/>
      <c r="M20" s="54" t="s">
        <v>62</v>
      </c>
      <c r="N20" s="54" t="s">
        <v>70</v>
      </c>
      <c r="O20" s="54" t="s">
        <v>62</v>
      </c>
      <c r="P20" s="54" t="s">
        <v>62</v>
      </c>
      <c r="Q20" s="58" t="s">
        <v>62</v>
      </c>
      <c r="R20" s="58">
        <v>8100</v>
      </c>
      <c r="S20" s="56" t="s">
        <v>62</v>
      </c>
    </row>
    <row r="21" spans="2:19" ht="37.5" customHeight="1" thickBot="1">
      <c r="B21" s="80"/>
      <c r="C21" s="76" t="s">
        <v>91</v>
      </c>
      <c r="D21" s="80" t="s">
        <v>92</v>
      </c>
      <c r="E21" s="76" t="s">
        <v>86</v>
      </c>
      <c r="F21" s="80">
        <v>100</v>
      </c>
      <c r="G21" s="76" t="s">
        <v>93</v>
      </c>
      <c r="H21" s="80">
        <v>40</v>
      </c>
      <c r="I21" s="76" t="s">
        <v>94</v>
      </c>
      <c r="J21" s="80">
        <v>30</v>
      </c>
      <c r="K21" s="76" t="s">
        <v>95</v>
      </c>
      <c r="L21" s="76"/>
      <c r="M21" s="76">
        <v>30</v>
      </c>
      <c r="N21" s="76" t="s">
        <v>96</v>
      </c>
      <c r="O21" s="76" t="s">
        <v>97</v>
      </c>
      <c r="P21" s="76" t="s">
        <v>98</v>
      </c>
      <c r="Q21" s="77">
        <v>33</v>
      </c>
      <c r="R21" s="77">
        <v>533</v>
      </c>
      <c r="S21" s="79">
        <f>Q21/R21</f>
        <v>6.1913696060037521E-2</v>
      </c>
    </row>
    <row r="22" spans="2:19" ht="15.75" thickBot="1">
      <c r="B22" s="80"/>
      <c r="C22" s="76"/>
      <c r="D22" s="80"/>
      <c r="E22" s="76"/>
      <c r="F22" s="80"/>
      <c r="G22" s="76"/>
      <c r="H22" s="80"/>
      <c r="I22" s="76"/>
      <c r="J22" s="80"/>
      <c r="K22" s="76"/>
      <c r="L22" s="76"/>
      <c r="M22" s="76"/>
      <c r="N22" s="76"/>
      <c r="O22" s="76"/>
      <c r="P22" s="76"/>
      <c r="Q22" s="77"/>
      <c r="R22" s="77"/>
      <c r="S22" s="79"/>
    </row>
    <row r="23" spans="2:19" ht="15.75" thickBot="1">
      <c r="B23" s="80"/>
      <c r="C23" s="76"/>
      <c r="D23" s="80"/>
      <c r="E23" s="76"/>
      <c r="F23" s="80"/>
      <c r="G23" s="76"/>
      <c r="H23" s="80"/>
      <c r="I23" s="76"/>
      <c r="J23" s="80"/>
      <c r="K23" s="76"/>
      <c r="L23" s="76"/>
      <c r="M23" s="76"/>
      <c r="N23" s="76"/>
      <c r="O23" s="76"/>
      <c r="P23" s="76"/>
      <c r="Q23" s="77"/>
      <c r="R23" s="77"/>
      <c r="S23" s="79"/>
    </row>
    <row r="24" spans="2:19" ht="25.5" customHeight="1" thickBot="1">
      <c r="B24" s="80"/>
      <c r="C24" s="76" t="s">
        <v>99</v>
      </c>
      <c r="D24" s="80" t="s">
        <v>100</v>
      </c>
      <c r="E24" s="76" t="s">
        <v>86</v>
      </c>
      <c r="F24" s="80">
        <v>100</v>
      </c>
      <c r="G24" s="76" t="s">
        <v>68</v>
      </c>
      <c r="H24" s="80">
        <v>30</v>
      </c>
      <c r="I24" s="76" t="s">
        <v>101</v>
      </c>
      <c r="J24" s="80">
        <v>70</v>
      </c>
      <c r="K24" s="76" t="s">
        <v>62</v>
      </c>
      <c r="L24" s="76"/>
      <c r="M24" s="76" t="s">
        <v>62</v>
      </c>
      <c r="N24" s="76" t="s">
        <v>85</v>
      </c>
      <c r="O24" s="76" t="s">
        <v>102</v>
      </c>
      <c r="P24" s="76" t="s">
        <v>62</v>
      </c>
      <c r="Q24" s="77">
        <v>1000</v>
      </c>
      <c r="R24" s="77">
        <v>6500</v>
      </c>
      <c r="S24" s="79">
        <f>Q24/R24</f>
        <v>0.15384615384615385</v>
      </c>
    </row>
    <row r="25" spans="2:19" ht="15.75" thickBot="1">
      <c r="B25" s="80"/>
      <c r="C25" s="76"/>
      <c r="D25" s="80"/>
      <c r="E25" s="76"/>
      <c r="F25" s="80"/>
      <c r="G25" s="76"/>
      <c r="H25" s="80"/>
      <c r="I25" s="76"/>
      <c r="J25" s="80"/>
      <c r="K25" s="76"/>
      <c r="L25" s="76"/>
      <c r="M25" s="76"/>
      <c r="N25" s="76"/>
      <c r="O25" s="76"/>
      <c r="P25" s="76"/>
      <c r="Q25" s="77"/>
      <c r="R25" s="77"/>
      <c r="S25" s="79"/>
    </row>
    <row r="26" spans="2:19" ht="16.5" customHeight="1" thickBot="1">
      <c r="B26" s="80"/>
      <c r="C26" s="76" t="s">
        <v>15</v>
      </c>
      <c r="D26" s="80" t="s">
        <v>103</v>
      </c>
      <c r="E26" s="76" t="s">
        <v>59</v>
      </c>
      <c r="F26" s="80">
        <v>100</v>
      </c>
      <c r="G26" s="76" t="s">
        <v>68</v>
      </c>
      <c r="H26" s="80">
        <v>100</v>
      </c>
      <c r="I26" s="76" t="s">
        <v>62</v>
      </c>
      <c r="J26" s="80" t="s">
        <v>62</v>
      </c>
      <c r="K26" s="76" t="s">
        <v>62</v>
      </c>
      <c r="L26" s="76"/>
      <c r="M26" s="76" t="s">
        <v>62</v>
      </c>
      <c r="N26" s="77" t="s">
        <v>70</v>
      </c>
      <c r="O26" s="84" t="s">
        <v>62</v>
      </c>
      <c r="P26" s="84" t="s">
        <v>62</v>
      </c>
      <c r="Q26" s="77" t="s">
        <v>62</v>
      </c>
      <c r="R26" s="77">
        <v>14800</v>
      </c>
      <c r="S26" s="79" t="s">
        <v>62</v>
      </c>
    </row>
    <row r="27" spans="2:19" ht="15.75" thickBot="1">
      <c r="B27" s="80"/>
      <c r="C27" s="76"/>
      <c r="D27" s="80"/>
      <c r="E27" s="76"/>
      <c r="F27" s="80"/>
      <c r="G27" s="76"/>
      <c r="H27" s="80"/>
      <c r="I27" s="76"/>
      <c r="J27" s="80"/>
      <c r="K27" s="76"/>
      <c r="L27" s="76"/>
      <c r="M27" s="76"/>
      <c r="N27" s="77"/>
      <c r="O27" s="84"/>
      <c r="P27" s="84"/>
      <c r="Q27" s="77"/>
      <c r="R27" s="77"/>
      <c r="S27" s="79"/>
    </row>
    <row r="28" spans="2:19" ht="15.75" thickBot="1">
      <c r="B28" s="80"/>
      <c r="C28" s="76"/>
      <c r="D28" s="80"/>
      <c r="E28" s="76"/>
      <c r="F28" s="80"/>
      <c r="G28" s="76"/>
      <c r="H28" s="80"/>
      <c r="I28" s="76"/>
      <c r="J28" s="80"/>
      <c r="K28" s="76"/>
      <c r="L28" s="76"/>
      <c r="M28" s="76"/>
      <c r="N28" s="77"/>
      <c r="O28" s="84"/>
      <c r="P28" s="84"/>
      <c r="Q28" s="77"/>
      <c r="R28" s="77"/>
      <c r="S28" s="79"/>
    </row>
    <row r="29" spans="2:19" ht="15.75" thickBot="1">
      <c r="B29" s="80"/>
      <c r="C29" s="76" t="s">
        <v>16</v>
      </c>
      <c r="D29" s="80" t="s">
        <v>104</v>
      </c>
      <c r="E29" s="76" t="s">
        <v>86</v>
      </c>
      <c r="F29" s="80">
        <v>100</v>
      </c>
      <c r="G29" s="76" t="s">
        <v>105</v>
      </c>
      <c r="H29" s="80">
        <v>25</v>
      </c>
      <c r="I29" s="80" t="s">
        <v>101</v>
      </c>
      <c r="J29" s="80">
        <v>75</v>
      </c>
      <c r="K29" s="76" t="s">
        <v>62</v>
      </c>
      <c r="L29" s="76"/>
      <c r="M29" s="76" t="s">
        <v>62</v>
      </c>
      <c r="N29" s="77" t="s">
        <v>70</v>
      </c>
      <c r="O29" s="77" t="s">
        <v>106</v>
      </c>
      <c r="P29" s="84" t="s">
        <v>62</v>
      </c>
      <c r="Q29" s="77">
        <v>400</v>
      </c>
      <c r="R29" s="77">
        <v>7500</v>
      </c>
      <c r="S29" s="79">
        <f>Q29/R29</f>
        <v>5.3333333333333337E-2</v>
      </c>
    </row>
    <row r="30" spans="2:19" ht="15.75" thickBot="1">
      <c r="B30" s="80"/>
      <c r="C30" s="76"/>
      <c r="D30" s="80"/>
      <c r="E30" s="76"/>
      <c r="F30" s="80"/>
      <c r="G30" s="76"/>
      <c r="H30" s="80"/>
      <c r="I30" s="80"/>
      <c r="J30" s="80"/>
      <c r="K30" s="76"/>
      <c r="L30" s="76"/>
      <c r="M30" s="76"/>
      <c r="N30" s="77"/>
      <c r="O30" s="77"/>
      <c r="P30" s="84"/>
      <c r="Q30" s="77"/>
      <c r="R30" s="77"/>
      <c r="S30" s="79"/>
    </row>
    <row r="31" spans="2:19" ht="15.75" thickBot="1">
      <c r="B31" s="80"/>
      <c r="C31" s="76"/>
      <c r="D31" s="80"/>
      <c r="E31" s="76"/>
      <c r="F31" s="80"/>
      <c r="G31" s="76"/>
      <c r="H31" s="80"/>
      <c r="I31" s="80"/>
      <c r="J31" s="80"/>
      <c r="K31" s="76"/>
      <c r="L31" s="76"/>
      <c r="M31" s="76"/>
      <c r="N31" s="77"/>
      <c r="O31" s="77"/>
      <c r="P31" s="84"/>
      <c r="Q31" s="77"/>
      <c r="R31" s="77"/>
      <c r="S31" s="79"/>
    </row>
    <row r="34" spans="12:13">
      <c r="L34" s="59"/>
    </row>
    <row r="40" spans="12:13">
      <c r="M40" s="59"/>
    </row>
  </sheetData>
  <mergeCells count="119">
    <mergeCell ref="R29:R31"/>
    <mergeCell ref="S29:S31"/>
    <mergeCell ref="K29:L31"/>
    <mergeCell ref="M29:M31"/>
    <mergeCell ref="N29:N31"/>
    <mergeCell ref="O29:O31"/>
    <mergeCell ref="P29:P31"/>
    <mergeCell ref="Q29:Q31"/>
    <mergeCell ref="R26:R28"/>
    <mergeCell ref="S26:S28"/>
    <mergeCell ref="M26:M28"/>
    <mergeCell ref="N26:N28"/>
    <mergeCell ref="O26:O28"/>
    <mergeCell ref="P26:P28"/>
    <mergeCell ref="Q26:Q28"/>
    <mergeCell ref="M24:M25"/>
    <mergeCell ref="N24:N25"/>
    <mergeCell ref="O24:O25"/>
    <mergeCell ref="P24:P25"/>
    <mergeCell ref="Q24:Q25"/>
    <mergeCell ref="C29:C31"/>
    <mergeCell ref="D29:D31"/>
    <mergeCell ref="E29:E31"/>
    <mergeCell ref="F29:F31"/>
    <mergeCell ref="G29:G31"/>
    <mergeCell ref="H29:H31"/>
    <mergeCell ref="I29:I31"/>
    <mergeCell ref="J29:J31"/>
    <mergeCell ref="K26:L28"/>
    <mergeCell ref="R21:R23"/>
    <mergeCell ref="S21:S23"/>
    <mergeCell ref="C24:C25"/>
    <mergeCell ref="D24:D25"/>
    <mergeCell ref="E24:E25"/>
    <mergeCell ref="F24:F25"/>
    <mergeCell ref="G24:G25"/>
    <mergeCell ref="H24:H25"/>
    <mergeCell ref="I24:I25"/>
    <mergeCell ref="J24:J25"/>
    <mergeCell ref="K21:L23"/>
    <mergeCell ref="M21:M23"/>
    <mergeCell ref="N21:N23"/>
    <mergeCell ref="O21:O23"/>
    <mergeCell ref="P21:P23"/>
    <mergeCell ref="Q21:Q23"/>
    <mergeCell ref="E21:E23"/>
    <mergeCell ref="F21:F23"/>
    <mergeCell ref="G21:G23"/>
    <mergeCell ref="H21:H23"/>
    <mergeCell ref="I21:I23"/>
    <mergeCell ref="J21:J23"/>
    <mergeCell ref="R24:R25"/>
    <mergeCell ref="S24:S25"/>
    <mergeCell ref="K14:L14"/>
    <mergeCell ref="B15:B31"/>
    <mergeCell ref="K15:L15"/>
    <mergeCell ref="K16:L16"/>
    <mergeCell ref="K17:L17"/>
    <mergeCell ref="K18:L18"/>
    <mergeCell ref="K19:L19"/>
    <mergeCell ref="K20:L20"/>
    <mergeCell ref="C21:C23"/>
    <mergeCell ref="D21:D23"/>
    <mergeCell ref="B8:B14"/>
    <mergeCell ref="C26:C28"/>
    <mergeCell ref="D26:D28"/>
    <mergeCell ref="E26:E28"/>
    <mergeCell ref="F26:F28"/>
    <mergeCell ref="G26:G28"/>
    <mergeCell ref="H26:H28"/>
    <mergeCell ref="I26:I28"/>
    <mergeCell ref="J26:J28"/>
    <mergeCell ref="K24:L25"/>
    <mergeCell ref="R10:R12"/>
    <mergeCell ref="S10:S12"/>
    <mergeCell ref="K13:L13"/>
    <mergeCell ref="H10:H12"/>
    <mergeCell ref="I10:I12"/>
    <mergeCell ref="J10:J12"/>
    <mergeCell ref="K10:L12"/>
    <mergeCell ref="M10:M12"/>
    <mergeCell ref="N10:N12"/>
    <mergeCell ref="O8:O9"/>
    <mergeCell ref="P8:P9"/>
    <mergeCell ref="Q8:Q9"/>
    <mergeCell ref="R8:R9"/>
    <mergeCell ref="S8:S9"/>
    <mergeCell ref="C10:C12"/>
    <mergeCell ref="D10:D12"/>
    <mergeCell ref="E10:E12"/>
    <mergeCell ref="F10:F12"/>
    <mergeCell ref="G10:G12"/>
    <mergeCell ref="H8:H9"/>
    <mergeCell ref="I8:I9"/>
    <mergeCell ref="J8:J9"/>
    <mergeCell ref="K8:L9"/>
    <mergeCell ref="M8:M9"/>
    <mergeCell ref="N8:N9"/>
    <mergeCell ref="C8:C9"/>
    <mergeCell ref="D8:D9"/>
    <mergeCell ref="E8:E9"/>
    <mergeCell ref="F8:F9"/>
    <mergeCell ref="G8:G9"/>
    <mergeCell ref="O10:O12"/>
    <mergeCell ref="P10:P12"/>
    <mergeCell ref="Q10:Q12"/>
    <mergeCell ref="K5:M6"/>
    <mergeCell ref="N5:P6"/>
    <mergeCell ref="Q5:Q7"/>
    <mergeCell ref="R5:R7"/>
    <mergeCell ref="S5:S7"/>
    <mergeCell ref="G6:J6"/>
    <mergeCell ref="K7:L7"/>
    <mergeCell ref="E3:I3"/>
    <mergeCell ref="B5:B7"/>
    <mergeCell ref="C5:C7"/>
    <mergeCell ref="D5:D7"/>
    <mergeCell ref="E5:F6"/>
    <mergeCell ref="G5:J5"/>
  </mergeCell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6"/>
  <sheetViews>
    <sheetView topLeftCell="E11" zoomScale="71" workbookViewId="0">
      <selection activeCell="G24" sqref="G24"/>
    </sheetView>
  </sheetViews>
  <sheetFormatPr defaultColWidth="11.42578125" defaultRowHeight="15"/>
  <cols>
    <col min="7" max="7" width="17.42578125" customWidth="1"/>
    <col min="16" max="16" width="17" customWidth="1"/>
    <col min="17" max="17" width="14.5703125" bestFit="1" customWidth="1"/>
  </cols>
  <sheetData>
    <row r="1" spans="1:20">
      <c r="A1" s="60"/>
      <c r="B1" s="85" t="s">
        <v>107</v>
      </c>
      <c r="C1" s="85"/>
      <c r="D1" s="85"/>
      <c r="E1" s="85"/>
      <c r="F1" s="85"/>
      <c r="G1" s="85"/>
    </row>
    <row r="2" spans="1:20" ht="38.25">
      <c r="A2" s="61" t="s">
        <v>108</v>
      </c>
      <c r="B2" s="61">
        <v>2022</v>
      </c>
      <c r="C2" s="61">
        <v>2021</v>
      </c>
      <c r="D2" s="61">
        <v>2020</v>
      </c>
      <c r="E2" s="61">
        <v>2019</v>
      </c>
      <c r="F2" s="61">
        <v>2018</v>
      </c>
      <c r="G2" s="61" t="s">
        <v>109</v>
      </c>
      <c r="I2" s="62" t="s">
        <v>38</v>
      </c>
      <c r="J2" s="63">
        <v>2019</v>
      </c>
      <c r="K2" s="63">
        <v>2020</v>
      </c>
      <c r="L2" s="63">
        <v>2021</v>
      </c>
      <c r="M2" s="63">
        <v>2022</v>
      </c>
      <c r="O2" s="64"/>
      <c r="P2" s="61" t="s">
        <v>108</v>
      </c>
      <c r="Q2" s="61" t="s">
        <v>109</v>
      </c>
    </row>
    <row r="3" spans="1:20" ht="15" customHeight="1">
      <c r="A3" s="65" t="s">
        <v>7</v>
      </c>
      <c r="B3" s="66">
        <v>6517</v>
      </c>
      <c r="C3" s="66">
        <v>5305</v>
      </c>
      <c r="D3" s="66">
        <v>4671</v>
      </c>
      <c r="E3" s="66">
        <v>4715</v>
      </c>
      <c r="F3" s="66">
        <v>4396</v>
      </c>
      <c r="G3" s="66">
        <v>5120.8</v>
      </c>
      <c r="I3" s="65" t="s">
        <v>7</v>
      </c>
      <c r="J3" s="67">
        <f>E3/F3*100-100</f>
        <v>7.2565969062784461</v>
      </c>
      <c r="K3" s="67">
        <f>D3/E3*100-100</f>
        <v>-0.93319194061506039</v>
      </c>
      <c r="L3" s="67">
        <f>C3/D3*100-100</f>
        <v>13.573110682937269</v>
      </c>
      <c r="M3" s="67">
        <f>B3/C3*100-100</f>
        <v>22.846371347785109</v>
      </c>
      <c r="O3" s="64"/>
      <c r="P3" s="65" t="s">
        <v>6</v>
      </c>
      <c r="Q3" s="68">
        <v>1868.4</v>
      </c>
      <c r="R3" s="64"/>
      <c r="S3" s="64"/>
    </row>
    <row r="4" spans="1:20">
      <c r="A4" s="65" t="s">
        <v>35</v>
      </c>
      <c r="B4" s="66">
        <v>3183</v>
      </c>
      <c r="C4" s="66">
        <v>3566</v>
      </c>
      <c r="D4" s="66">
        <v>2950</v>
      </c>
      <c r="E4" s="66">
        <v>2122</v>
      </c>
      <c r="F4" s="66">
        <v>2141</v>
      </c>
      <c r="G4" s="66">
        <v>2792.4</v>
      </c>
      <c r="I4" s="65" t="s">
        <v>35</v>
      </c>
      <c r="J4" s="67">
        <f>E4/F4*100-100</f>
        <v>-0.88743577767398563</v>
      </c>
      <c r="K4" s="67">
        <f>D4/E4*100-100</f>
        <v>39.019792648444849</v>
      </c>
      <c r="L4" s="67">
        <f>C4/D4*100-100</f>
        <v>20.881355932203391</v>
      </c>
      <c r="M4" s="67">
        <f>B4/C4*100-100</f>
        <v>-10.740325294447558</v>
      </c>
      <c r="O4" s="64"/>
      <c r="P4" s="65" t="s">
        <v>110</v>
      </c>
      <c r="Q4" s="68">
        <v>2075.6</v>
      </c>
      <c r="R4" s="64"/>
      <c r="S4" s="64"/>
    </row>
    <row r="5" spans="1:20">
      <c r="A5" s="65" t="s">
        <v>110</v>
      </c>
      <c r="B5" s="66">
        <v>2664</v>
      </c>
      <c r="C5" s="66">
        <v>1967</v>
      </c>
      <c r="D5" s="66">
        <v>1837</v>
      </c>
      <c r="E5" s="66">
        <v>1928</v>
      </c>
      <c r="F5" s="66">
        <v>1982</v>
      </c>
      <c r="G5" s="66">
        <v>2075.6</v>
      </c>
      <c r="I5" s="65" t="s">
        <v>110</v>
      </c>
      <c r="J5" s="67">
        <f t="shared" ref="J5:J16" si="0">E5/F5*100-100</f>
        <v>-2.7245206861755804</v>
      </c>
      <c r="K5" s="67">
        <f t="shared" ref="K5:K16" si="1">D5/E5*100-100</f>
        <v>-4.7199170124481356</v>
      </c>
      <c r="L5" s="67">
        <f t="shared" ref="L5:L16" si="2">C5/D5*100-100</f>
        <v>7.0767555797495874</v>
      </c>
      <c r="M5" s="67">
        <f t="shared" ref="M5:M16" si="3">B5/C5*100-100</f>
        <v>35.434672089476351</v>
      </c>
      <c r="O5" s="64"/>
      <c r="P5" s="65" t="s">
        <v>35</v>
      </c>
      <c r="Q5" s="68">
        <v>2792.4</v>
      </c>
      <c r="R5" s="64"/>
      <c r="S5" s="64"/>
    </row>
    <row r="6" spans="1:20">
      <c r="A6" s="69" t="s">
        <v>5</v>
      </c>
      <c r="B6" s="70">
        <v>8802</v>
      </c>
      <c r="C6" s="70">
        <v>7795</v>
      </c>
      <c r="D6" s="70">
        <v>8083</v>
      </c>
      <c r="E6" s="70">
        <v>6578</v>
      </c>
      <c r="F6" s="70">
        <v>6492</v>
      </c>
      <c r="G6" s="70">
        <v>6648</v>
      </c>
      <c r="I6" s="65" t="s">
        <v>5</v>
      </c>
      <c r="J6" s="67">
        <f t="shared" si="0"/>
        <v>1.3247073321010419</v>
      </c>
      <c r="K6" s="67">
        <f t="shared" si="1"/>
        <v>22.879294618425064</v>
      </c>
      <c r="L6" s="67">
        <f t="shared" si="2"/>
        <v>-3.5630335271557527</v>
      </c>
      <c r="M6" s="67">
        <f t="shared" si="3"/>
        <v>12.918537524053875</v>
      </c>
      <c r="O6" s="64"/>
      <c r="P6" s="65" t="s">
        <v>111</v>
      </c>
      <c r="Q6" s="68">
        <v>3387.8</v>
      </c>
      <c r="R6" s="64"/>
      <c r="S6" s="64"/>
    </row>
    <row r="7" spans="1:20">
      <c r="A7" s="65" t="s">
        <v>3</v>
      </c>
      <c r="B7" s="66">
        <v>17208</v>
      </c>
      <c r="C7" s="66">
        <v>12158</v>
      </c>
      <c r="D7" s="66">
        <v>8385</v>
      </c>
      <c r="E7" s="66">
        <v>6299</v>
      </c>
      <c r="F7" s="66">
        <v>5928</v>
      </c>
      <c r="G7" s="66">
        <v>9995.6</v>
      </c>
      <c r="I7" s="65" t="s">
        <v>3</v>
      </c>
      <c r="J7" s="67">
        <f t="shared" si="0"/>
        <v>6.2584345479082373</v>
      </c>
      <c r="K7" s="67">
        <f t="shared" si="1"/>
        <v>33.116367677409102</v>
      </c>
      <c r="L7" s="67">
        <f t="shared" si="2"/>
        <v>44.997018485390583</v>
      </c>
      <c r="M7" s="67">
        <f t="shared" si="3"/>
        <v>41.536436913966099</v>
      </c>
      <c r="O7" s="64"/>
      <c r="P7" s="65" t="s">
        <v>7</v>
      </c>
      <c r="Q7" s="68">
        <v>5120.8</v>
      </c>
      <c r="R7" s="64"/>
      <c r="S7" s="64"/>
    </row>
    <row r="8" spans="1:20">
      <c r="A8" s="65" t="s">
        <v>6</v>
      </c>
      <c r="B8" s="66">
        <v>3399</v>
      </c>
      <c r="C8" s="66">
        <v>1322</v>
      </c>
      <c r="D8" s="66">
        <v>1308</v>
      </c>
      <c r="E8" s="66">
        <v>2029</v>
      </c>
      <c r="F8" s="66">
        <v>1284</v>
      </c>
      <c r="G8" s="66">
        <v>1868.4</v>
      </c>
      <c r="I8" s="65" t="s">
        <v>6</v>
      </c>
      <c r="J8" s="67">
        <f t="shared" si="0"/>
        <v>58.021806853582547</v>
      </c>
      <c r="K8" s="67">
        <f t="shared" si="1"/>
        <v>-35.534746180384431</v>
      </c>
      <c r="L8" s="67">
        <f t="shared" si="2"/>
        <v>1.0703363914372943</v>
      </c>
      <c r="M8" s="67">
        <f t="shared" si="3"/>
        <v>157.11043872919817</v>
      </c>
      <c r="O8" s="64"/>
      <c r="P8" s="69" t="s">
        <v>5</v>
      </c>
      <c r="Q8" s="71">
        <v>6648</v>
      </c>
      <c r="R8" s="64"/>
      <c r="S8" s="64"/>
    </row>
    <row r="9" spans="1:20">
      <c r="A9" s="65" t="s">
        <v>111</v>
      </c>
      <c r="B9" s="66">
        <v>3795</v>
      </c>
      <c r="C9" s="66">
        <v>3383</v>
      </c>
      <c r="D9" s="66">
        <v>2911</v>
      </c>
      <c r="E9" s="66">
        <v>3631</v>
      </c>
      <c r="F9" s="66">
        <v>3219</v>
      </c>
      <c r="G9" s="66">
        <v>3387.8</v>
      </c>
      <c r="I9" s="65" t="s">
        <v>111</v>
      </c>
      <c r="J9" s="67">
        <f t="shared" si="0"/>
        <v>12.799005902454169</v>
      </c>
      <c r="K9" s="67">
        <f t="shared" si="1"/>
        <v>-19.82924814100798</v>
      </c>
      <c r="L9" s="67">
        <f t="shared" si="2"/>
        <v>16.214359326691863</v>
      </c>
      <c r="M9" s="67">
        <f t="shared" si="3"/>
        <v>12.178539757611588</v>
      </c>
      <c r="O9" s="64"/>
      <c r="P9" s="65" t="s">
        <v>3</v>
      </c>
      <c r="Q9" s="68">
        <v>9995.6</v>
      </c>
      <c r="R9" s="64"/>
      <c r="S9" s="64"/>
    </row>
    <row r="10" spans="1:20">
      <c r="A10" s="65" t="s">
        <v>112</v>
      </c>
      <c r="B10" s="66" t="s">
        <v>62</v>
      </c>
      <c r="C10" s="66" t="s">
        <v>62</v>
      </c>
      <c r="D10" s="66">
        <v>12187</v>
      </c>
      <c r="E10" s="66">
        <v>10017</v>
      </c>
      <c r="F10" s="66">
        <v>11532</v>
      </c>
      <c r="G10" s="66">
        <v>11245.333333333334</v>
      </c>
      <c r="I10" s="65" t="s">
        <v>112</v>
      </c>
      <c r="J10" s="67">
        <f t="shared" si="0"/>
        <v>-13.137356919875131</v>
      </c>
      <c r="K10" s="67">
        <f t="shared" si="1"/>
        <v>21.663172606568821</v>
      </c>
      <c r="L10" s="67"/>
      <c r="M10" s="67"/>
      <c r="O10" s="64"/>
      <c r="P10" s="65" t="s">
        <v>112</v>
      </c>
      <c r="Q10" s="68">
        <v>11245.333333333334</v>
      </c>
      <c r="R10" s="64"/>
      <c r="S10" s="64"/>
      <c r="T10" s="64"/>
    </row>
    <row r="11" spans="1:20" ht="24">
      <c r="A11" s="65" t="s">
        <v>113</v>
      </c>
      <c r="B11" s="66">
        <v>1949</v>
      </c>
      <c r="C11" s="66">
        <v>1324</v>
      </c>
      <c r="D11" s="66">
        <v>1119</v>
      </c>
      <c r="E11" s="66">
        <v>1062</v>
      </c>
      <c r="F11" s="66">
        <v>1017</v>
      </c>
      <c r="G11" s="66">
        <v>1294.2</v>
      </c>
      <c r="I11" s="65" t="s">
        <v>113</v>
      </c>
      <c r="J11" s="67">
        <f t="shared" si="0"/>
        <v>4.4247787610619582</v>
      </c>
      <c r="K11" s="67">
        <f t="shared" si="1"/>
        <v>5.367231638418076</v>
      </c>
      <c r="L11" s="67">
        <f t="shared" si="2"/>
        <v>18.319928507596074</v>
      </c>
      <c r="M11" s="67">
        <f t="shared" si="3"/>
        <v>47.205438066465263</v>
      </c>
      <c r="O11" s="64"/>
      <c r="P11" s="66" t="s">
        <v>114</v>
      </c>
      <c r="Q11" s="68">
        <v>9952.6</v>
      </c>
      <c r="R11" s="64"/>
      <c r="S11" s="64"/>
      <c r="T11" s="64"/>
    </row>
    <row r="12" spans="1:20" ht="36">
      <c r="A12" s="65" t="s">
        <v>115</v>
      </c>
      <c r="B12" s="66">
        <v>7850</v>
      </c>
      <c r="C12" s="66">
        <v>5961</v>
      </c>
      <c r="D12" s="66">
        <v>4671</v>
      </c>
      <c r="E12" s="66">
        <v>4391</v>
      </c>
      <c r="F12" s="66">
        <v>4539</v>
      </c>
      <c r="G12" s="66">
        <v>5482.4</v>
      </c>
      <c r="I12" s="65" t="s">
        <v>115</v>
      </c>
      <c r="J12" s="67">
        <f t="shared" si="0"/>
        <v>-3.2606300947345233</v>
      </c>
      <c r="K12" s="67">
        <f t="shared" si="1"/>
        <v>6.3766795718515112</v>
      </c>
      <c r="L12" s="67">
        <f t="shared" si="2"/>
        <v>27.617212588310849</v>
      </c>
      <c r="M12" s="67">
        <f t="shared" si="3"/>
        <v>31.689313873511139</v>
      </c>
      <c r="O12" s="64"/>
      <c r="P12" s="65" t="s">
        <v>116</v>
      </c>
      <c r="Q12" s="68">
        <v>7601.2</v>
      </c>
      <c r="R12" s="64"/>
      <c r="S12" s="64"/>
      <c r="T12" s="64"/>
    </row>
    <row r="13" spans="1:20" ht="24">
      <c r="A13" s="65" t="s">
        <v>117</v>
      </c>
      <c r="B13" s="66">
        <v>490</v>
      </c>
      <c r="C13" s="66">
        <v>364</v>
      </c>
      <c r="D13" s="66">
        <v>289</v>
      </c>
      <c r="E13" s="66">
        <v>306</v>
      </c>
      <c r="F13" s="66">
        <v>269</v>
      </c>
      <c r="G13" s="66">
        <v>343.6</v>
      </c>
      <c r="I13" s="65" t="s">
        <v>117</v>
      </c>
      <c r="J13" s="67">
        <f t="shared" si="0"/>
        <v>13.754646840148709</v>
      </c>
      <c r="K13" s="67">
        <f t="shared" si="1"/>
        <v>-5.5555555555555571</v>
      </c>
      <c r="L13" s="67">
        <f t="shared" si="2"/>
        <v>25.951557093425606</v>
      </c>
      <c r="M13" s="67">
        <f t="shared" si="3"/>
        <v>34.615384615384613</v>
      </c>
      <c r="O13" s="64"/>
      <c r="P13" s="65" t="s">
        <v>118</v>
      </c>
      <c r="Q13" s="68">
        <v>6885.75</v>
      </c>
      <c r="R13" s="64"/>
      <c r="S13" s="64"/>
      <c r="T13" s="64"/>
    </row>
    <row r="14" spans="1:20" ht="36">
      <c r="A14" s="65" t="s">
        <v>116</v>
      </c>
      <c r="B14" s="66">
        <v>9786</v>
      </c>
      <c r="C14" s="66">
        <v>8407</v>
      </c>
      <c r="D14" s="66">
        <v>6629</v>
      </c>
      <c r="E14" s="66">
        <v>6411</v>
      </c>
      <c r="F14" s="66">
        <v>6773</v>
      </c>
      <c r="G14" s="66">
        <v>7601.2</v>
      </c>
      <c r="I14" s="65" t="s">
        <v>116</v>
      </c>
      <c r="J14" s="67">
        <f t="shared" si="0"/>
        <v>-5.3447512180717496</v>
      </c>
      <c r="K14" s="67">
        <f t="shared" si="1"/>
        <v>3.4004055529558599</v>
      </c>
      <c r="L14" s="67">
        <f t="shared" si="2"/>
        <v>26.821541710665258</v>
      </c>
      <c r="M14" s="67">
        <f t="shared" si="3"/>
        <v>16.402997502081604</v>
      </c>
      <c r="P14" s="65" t="s">
        <v>115</v>
      </c>
      <c r="Q14" s="68">
        <v>5482.4</v>
      </c>
      <c r="R14" s="64"/>
      <c r="S14" s="64"/>
      <c r="T14" s="64"/>
    </row>
    <row r="15" spans="1:20" ht="36">
      <c r="A15" s="65" t="s">
        <v>118</v>
      </c>
      <c r="B15" s="66">
        <v>8608</v>
      </c>
      <c r="C15" s="66">
        <v>8556</v>
      </c>
      <c r="D15" s="66">
        <v>6548</v>
      </c>
      <c r="E15" s="66">
        <v>6282</v>
      </c>
      <c r="F15" s="66">
        <v>6157</v>
      </c>
      <c r="G15" s="66">
        <v>6885.75</v>
      </c>
      <c r="I15" s="65" t="s">
        <v>118</v>
      </c>
      <c r="J15" s="67">
        <f t="shared" si="0"/>
        <v>2.0302095176222252</v>
      </c>
      <c r="K15" s="67">
        <f t="shared" si="1"/>
        <v>4.234320280165548</v>
      </c>
      <c r="L15" s="67">
        <f t="shared" si="2"/>
        <v>30.665852168601106</v>
      </c>
      <c r="M15" s="67">
        <f t="shared" si="3"/>
        <v>0.60776063581111828</v>
      </c>
      <c r="P15" s="65" t="s">
        <v>113</v>
      </c>
      <c r="Q15" s="68">
        <v>1294.2</v>
      </c>
      <c r="S15" s="64"/>
      <c r="T15" s="64"/>
    </row>
    <row r="16" spans="1:20">
      <c r="A16" s="66" t="s">
        <v>114</v>
      </c>
      <c r="B16" s="66">
        <v>12191</v>
      </c>
      <c r="C16" s="66">
        <v>10490</v>
      </c>
      <c r="D16" s="66">
        <v>9289</v>
      </c>
      <c r="E16" s="66">
        <v>9218</v>
      </c>
      <c r="F16" s="66">
        <v>8575</v>
      </c>
      <c r="G16" s="66">
        <v>9952.6</v>
      </c>
      <c r="I16" s="66" t="s">
        <v>114</v>
      </c>
      <c r="J16" s="67">
        <f t="shared" si="0"/>
        <v>7.4985422740524825</v>
      </c>
      <c r="K16" s="67">
        <f t="shared" si="1"/>
        <v>0.77023215448035387</v>
      </c>
      <c r="L16" s="67">
        <f t="shared" si="2"/>
        <v>12.929271180966737</v>
      </c>
      <c r="M16" s="67">
        <f t="shared" si="3"/>
        <v>16.215443279313632</v>
      </c>
      <c r="P16" s="65" t="s">
        <v>117</v>
      </c>
      <c r="Q16" s="68">
        <v>343.6</v>
      </c>
      <c r="S16" s="64"/>
      <c r="T16" s="64"/>
    </row>
  </sheetData>
  <mergeCells count="1">
    <mergeCell ref="B1:G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6"/>
  <sheetViews>
    <sheetView tabSelected="1" topLeftCell="A9" zoomScale="70" zoomScaleNormal="70" workbookViewId="0">
      <selection activeCell="L27" sqref="L27"/>
    </sheetView>
  </sheetViews>
  <sheetFormatPr defaultColWidth="11.42578125" defaultRowHeight="15"/>
  <cols>
    <col min="9" max="9" width="17" customWidth="1"/>
    <col min="19" max="19" width="19" customWidth="1"/>
  </cols>
  <sheetData>
    <row r="1" spans="1:21">
      <c r="A1" s="60"/>
      <c r="B1" s="85" t="s">
        <v>107</v>
      </c>
      <c r="C1" s="85"/>
      <c r="D1" s="85"/>
      <c r="E1" s="85"/>
      <c r="F1" s="85"/>
      <c r="G1" s="85"/>
    </row>
    <row r="2" spans="1:21" ht="25.5">
      <c r="A2" s="61" t="s">
        <v>108</v>
      </c>
      <c r="B2" s="61">
        <v>2022</v>
      </c>
      <c r="C2" s="61">
        <v>2021</v>
      </c>
      <c r="D2" s="61">
        <v>2020</v>
      </c>
      <c r="E2" s="61">
        <v>2019</v>
      </c>
      <c r="F2" s="61">
        <v>2018</v>
      </c>
      <c r="G2" s="61" t="s">
        <v>109</v>
      </c>
      <c r="I2" s="62" t="s">
        <v>38</v>
      </c>
      <c r="J2" s="63">
        <v>2019</v>
      </c>
      <c r="K2" s="63">
        <v>2020</v>
      </c>
      <c r="L2" s="63">
        <v>2021</v>
      </c>
      <c r="M2" s="63">
        <v>2022</v>
      </c>
      <c r="O2" s="86" t="s">
        <v>119</v>
      </c>
      <c r="P2" s="86"/>
      <c r="Q2" s="86"/>
      <c r="R2" s="86"/>
      <c r="S2" s="86"/>
    </row>
    <row r="3" spans="1:21" ht="15" customHeight="1">
      <c r="A3" s="65" t="s">
        <v>7</v>
      </c>
      <c r="B3" s="66">
        <v>6517</v>
      </c>
      <c r="C3" s="66">
        <v>5305</v>
      </c>
      <c r="D3" s="66">
        <v>4671</v>
      </c>
      <c r="E3" s="66">
        <v>4715</v>
      </c>
      <c r="F3" s="66">
        <v>4396</v>
      </c>
      <c r="G3" s="66">
        <v>5120.8</v>
      </c>
      <c r="I3" s="65" t="s">
        <v>7</v>
      </c>
      <c r="J3" s="67">
        <f>E3/F3*100-100</f>
        <v>7.2565969062784461</v>
      </c>
      <c r="K3" s="67">
        <f>D3/E3*100-100</f>
        <v>-0.93319194061506039</v>
      </c>
      <c r="L3" s="67">
        <f>C3/D3*100-100</f>
        <v>13.573110682937269</v>
      </c>
      <c r="M3" s="67">
        <f>B3/C3*100-100</f>
        <v>22.846371347785109</v>
      </c>
      <c r="O3" s="86"/>
      <c r="P3" s="86"/>
      <c r="Q3" s="86"/>
      <c r="R3" s="86"/>
      <c r="S3" s="86"/>
      <c r="T3" s="64"/>
      <c r="U3" s="64"/>
    </row>
    <row r="4" spans="1:21">
      <c r="A4" s="65" t="s">
        <v>35</v>
      </c>
      <c r="B4" s="66">
        <v>3183</v>
      </c>
      <c r="C4" s="66">
        <v>3566</v>
      </c>
      <c r="D4" s="66">
        <v>2950</v>
      </c>
      <c r="E4" s="66">
        <v>2122</v>
      </c>
      <c r="F4" s="66">
        <v>2141</v>
      </c>
      <c r="G4" s="66">
        <v>2792.4</v>
      </c>
      <c r="I4" s="65" t="s">
        <v>35</v>
      </c>
      <c r="J4" s="67">
        <f>E4/F4*100-100</f>
        <v>-0.88743577767398563</v>
      </c>
      <c r="K4" s="67">
        <f>D4/E4*100-100</f>
        <v>39.019792648444849</v>
      </c>
      <c r="L4" s="67">
        <f>C4/D4*100-100</f>
        <v>20.881355932203391</v>
      </c>
      <c r="M4" s="67">
        <f>B4/C4*100-100</f>
        <v>-10.740325294447558</v>
      </c>
      <c r="O4" s="86"/>
      <c r="P4" s="86"/>
      <c r="Q4" s="86"/>
      <c r="R4" s="86"/>
      <c r="S4" s="86"/>
      <c r="T4" s="64"/>
      <c r="U4" s="64"/>
    </row>
    <row r="5" spans="1:21">
      <c r="A5" s="65" t="s">
        <v>110</v>
      </c>
      <c r="B5" s="66">
        <v>2664</v>
      </c>
      <c r="C5" s="66">
        <v>1967</v>
      </c>
      <c r="D5" s="66">
        <v>1837</v>
      </c>
      <c r="E5" s="66">
        <v>1928</v>
      </c>
      <c r="F5" s="66">
        <v>1982</v>
      </c>
      <c r="G5" s="66">
        <v>2075.6</v>
      </c>
      <c r="I5" s="65" t="s">
        <v>110</v>
      </c>
      <c r="J5" s="67">
        <f t="shared" ref="J5:J16" si="0">E5/F5*100-100</f>
        <v>-2.7245206861755804</v>
      </c>
      <c r="K5" s="67">
        <f t="shared" ref="K5:K16" si="1">D5/E5*100-100</f>
        <v>-4.7199170124481356</v>
      </c>
      <c r="L5" s="67">
        <f t="shared" ref="L5:L16" si="2">C5/D5*100-100</f>
        <v>7.0767555797495874</v>
      </c>
      <c r="M5" s="67">
        <f t="shared" ref="M5:M16" si="3">B5/C5*100-100</f>
        <v>35.434672089476351</v>
      </c>
      <c r="O5" s="86"/>
      <c r="P5" s="86"/>
      <c r="Q5" s="86"/>
      <c r="R5" s="86"/>
      <c r="S5" s="86"/>
      <c r="T5" s="64"/>
      <c r="U5" s="64"/>
    </row>
    <row r="6" spans="1:21">
      <c r="A6" s="69" t="s">
        <v>5</v>
      </c>
      <c r="B6" s="70">
        <v>8802</v>
      </c>
      <c r="C6" s="70">
        <v>7795</v>
      </c>
      <c r="D6" s="70">
        <v>8083</v>
      </c>
      <c r="E6" s="70">
        <v>6578</v>
      </c>
      <c r="F6" s="70">
        <v>6492</v>
      </c>
      <c r="G6" s="70">
        <v>6648</v>
      </c>
      <c r="I6" s="65" t="s">
        <v>5</v>
      </c>
      <c r="J6" s="67">
        <f t="shared" si="0"/>
        <v>1.3247073321010419</v>
      </c>
      <c r="K6" s="67">
        <f t="shared" si="1"/>
        <v>22.879294618425064</v>
      </c>
      <c r="L6" s="67">
        <f t="shared" si="2"/>
        <v>-3.5630335271557527</v>
      </c>
      <c r="M6" s="67">
        <f t="shared" si="3"/>
        <v>12.918537524053875</v>
      </c>
      <c r="O6" s="86"/>
      <c r="P6" s="86"/>
      <c r="Q6" s="86"/>
      <c r="R6" s="86"/>
      <c r="S6" s="86"/>
      <c r="T6" s="64"/>
      <c r="U6" s="64"/>
    </row>
    <row r="7" spans="1:21">
      <c r="A7" s="65" t="s">
        <v>3</v>
      </c>
      <c r="B7" s="66">
        <v>17208</v>
      </c>
      <c r="C7" s="66">
        <v>12158</v>
      </c>
      <c r="D7" s="66">
        <v>8385</v>
      </c>
      <c r="E7" s="66">
        <v>6299</v>
      </c>
      <c r="F7" s="66">
        <v>5928</v>
      </c>
      <c r="G7" s="66">
        <v>9995.6</v>
      </c>
      <c r="I7" s="65" t="s">
        <v>3</v>
      </c>
      <c r="J7" s="67">
        <f t="shared" si="0"/>
        <v>6.2584345479082373</v>
      </c>
      <c r="K7" s="67">
        <f t="shared" si="1"/>
        <v>33.116367677409102</v>
      </c>
      <c r="L7" s="67">
        <f t="shared" si="2"/>
        <v>44.997018485390583</v>
      </c>
      <c r="M7" s="67">
        <f t="shared" si="3"/>
        <v>41.536436913966099</v>
      </c>
      <c r="O7" s="86"/>
      <c r="P7" s="86"/>
      <c r="Q7" s="86"/>
      <c r="R7" s="86"/>
      <c r="S7" s="86"/>
      <c r="T7" s="64"/>
      <c r="U7" s="64"/>
    </row>
    <row r="8" spans="1:21">
      <c r="A8" s="65" t="s">
        <v>6</v>
      </c>
      <c r="B8" s="66">
        <v>3399</v>
      </c>
      <c r="C8" s="66">
        <v>1322</v>
      </c>
      <c r="D8" s="66">
        <v>1308</v>
      </c>
      <c r="E8" s="66">
        <v>2029</v>
      </c>
      <c r="F8" s="66">
        <v>1284</v>
      </c>
      <c r="G8" s="66">
        <v>1868.4</v>
      </c>
      <c r="I8" s="65" t="s">
        <v>6</v>
      </c>
      <c r="J8" s="67">
        <f t="shared" si="0"/>
        <v>58.021806853582547</v>
      </c>
      <c r="K8" s="67">
        <f t="shared" si="1"/>
        <v>-35.534746180384431</v>
      </c>
      <c r="L8" s="67">
        <f t="shared" si="2"/>
        <v>1.0703363914372943</v>
      </c>
      <c r="M8" s="67">
        <f t="shared" si="3"/>
        <v>157.11043872919817</v>
      </c>
      <c r="O8" s="86"/>
      <c r="P8" s="86"/>
      <c r="Q8" s="86"/>
      <c r="R8" s="86"/>
      <c r="S8" s="86"/>
      <c r="T8" s="64"/>
      <c r="U8" s="64"/>
    </row>
    <row r="9" spans="1:21">
      <c r="A9" s="65" t="s">
        <v>111</v>
      </c>
      <c r="B9" s="66">
        <v>3795</v>
      </c>
      <c r="C9" s="66">
        <v>3383</v>
      </c>
      <c r="D9" s="66">
        <v>2911</v>
      </c>
      <c r="E9" s="66">
        <v>3631</v>
      </c>
      <c r="F9" s="66">
        <v>3219</v>
      </c>
      <c r="G9" s="66">
        <v>3387.8</v>
      </c>
      <c r="I9" s="65" t="s">
        <v>111</v>
      </c>
      <c r="J9" s="67">
        <f t="shared" si="0"/>
        <v>12.799005902454169</v>
      </c>
      <c r="K9" s="67">
        <f t="shared" si="1"/>
        <v>-19.82924814100798</v>
      </c>
      <c r="L9" s="67">
        <f t="shared" si="2"/>
        <v>16.214359326691863</v>
      </c>
      <c r="M9" s="67">
        <f t="shared" si="3"/>
        <v>12.178539757611588</v>
      </c>
      <c r="O9" s="86"/>
      <c r="P9" s="86"/>
      <c r="Q9" s="86"/>
      <c r="R9" s="86"/>
      <c r="S9" s="86"/>
      <c r="T9" s="64"/>
      <c r="U9" s="64"/>
    </row>
    <row r="10" spans="1:21">
      <c r="A10" s="65" t="s">
        <v>112</v>
      </c>
      <c r="B10" s="66" t="s">
        <v>62</v>
      </c>
      <c r="C10" s="66" t="s">
        <v>62</v>
      </c>
      <c r="D10" s="66">
        <v>12187</v>
      </c>
      <c r="E10" s="66">
        <v>10017</v>
      </c>
      <c r="F10" s="66">
        <v>11532</v>
      </c>
      <c r="G10" s="66">
        <v>11245.333333333334</v>
      </c>
      <c r="I10" s="65" t="s">
        <v>112</v>
      </c>
      <c r="J10" s="67">
        <f t="shared" si="0"/>
        <v>-13.137356919875131</v>
      </c>
      <c r="K10" s="67">
        <f t="shared" si="1"/>
        <v>21.663172606568821</v>
      </c>
      <c r="L10" s="67"/>
      <c r="M10" s="67"/>
      <c r="O10" s="86"/>
      <c r="P10" s="86"/>
      <c r="Q10" s="86"/>
      <c r="R10" s="86"/>
      <c r="S10" s="86"/>
      <c r="T10" s="64"/>
      <c r="U10" s="64"/>
    </row>
    <row r="11" spans="1:21" ht="24">
      <c r="A11" s="65" t="s">
        <v>113</v>
      </c>
      <c r="B11" s="66">
        <v>1949</v>
      </c>
      <c r="C11" s="66">
        <v>1324</v>
      </c>
      <c r="D11" s="66">
        <v>1119</v>
      </c>
      <c r="E11" s="66">
        <v>1062</v>
      </c>
      <c r="F11" s="66">
        <v>1017</v>
      </c>
      <c r="G11" s="66">
        <v>1294.2</v>
      </c>
      <c r="I11" s="65" t="s">
        <v>113</v>
      </c>
      <c r="J11" s="67">
        <f t="shared" si="0"/>
        <v>4.4247787610619582</v>
      </c>
      <c r="K11" s="67">
        <f t="shared" si="1"/>
        <v>5.367231638418076</v>
      </c>
      <c r="L11" s="67">
        <f t="shared" si="2"/>
        <v>18.319928507596074</v>
      </c>
      <c r="M11" s="67">
        <f t="shared" si="3"/>
        <v>47.205438066465263</v>
      </c>
      <c r="O11" s="86"/>
      <c r="P11" s="86"/>
      <c r="Q11" s="86"/>
      <c r="R11" s="86"/>
      <c r="S11" s="86"/>
      <c r="T11" s="64"/>
      <c r="U11" s="64"/>
    </row>
    <row r="12" spans="1:21" ht="36">
      <c r="A12" s="65" t="s">
        <v>115</v>
      </c>
      <c r="B12" s="66">
        <v>7850</v>
      </c>
      <c r="C12" s="66">
        <v>5961</v>
      </c>
      <c r="D12" s="66">
        <v>4671</v>
      </c>
      <c r="E12" s="66">
        <v>4391</v>
      </c>
      <c r="F12" s="66">
        <v>4539</v>
      </c>
      <c r="G12" s="66">
        <v>5482.4</v>
      </c>
      <c r="I12" s="65" t="s">
        <v>115</v>
      </c>
      <c r="J12" s="67">
        <f t="shared" si="0"/>
        <v>-3.2606300947345233</v>
      </c>
      <c r="K12" s="67">
        <f t="shared" si="1"/>
        <v>6.3766795718515112</v>
      </c>
      <c r="L12" s="67">
        <f t="shared" si="2"/>
        <v>27.617212588310849</v>
      </c>
      <c r="M12" s="67">
        <f t="shared" si="3"/>
        <v>31.689313873511139</v>
      </c>
      <c r="O12" s="86"/>
      <c r="P12" s="86"/>
      <c r="Q12" s="86"/>
      <c r="R12" s="86"/>
      <c r="S12" s="86"/>
      <c r="T12" s="64"/>
      <c r="U12" s="64"/>
    </row>
    <row r="13" spans="1:21" ht="24">
      <c r="A13" s="65" t="s">
        <v>117</v>
      </c>
      <c r="B13" s="66">
        <v>490</v>
      </c>
      <c r="C13" s="66">
        <v>364</v>
      </c>
      <c r="D13" s="66">
        <v>289</v>
      </c>
      <c r="E13" s="66">
        <v>306</v>
      </c>
      <c r="F13" s="66">
        <v>269</v>
      </c>
      <c r="G13" s="66">
        <v>343.6</v>
      </c>
      <c r="I13" s="65" t="s">
        <v>117</v>
      </c>
      <c r="J13" s="67">
        <f t="shared" si="0"/>
        <v>13.754646840148709</v>
      </c>
      <c r="K13" s="67">
        <f t="shared" si="1"/>
        <v>-5.5555555555555571</v>
      </c>
      <c r="L13" s="67">
        <f t="shared" si="2"/>
        <v>25.951557093425606</v>
      </c>
      <c r="M13" s="67">
        <f t="shared" si="3"/>
        <v>34.615384615384613</v>
      </c>
      <c r="O13" s="64"/>
      <c r="P13" s="64"/>
      <c r="Q13" s="64"/>
      <c r="R13" s="64"/>
      <c r="S13" s="64"/>
      <c r="T13" s="64"/>
      <c r="U13" s="64"/>
    </row>
    <row r="14" spans="1:21" ht="36">
      <c r="A14" s="65" t="s">
        <v>116</v>
      </c>
      <c r="B14" s="66">
        <v>9786</v>
      </c>
      <c r="C14" s="66">
        <v>8407</v>
      </c>
      <c r="D14" s="66">
        <v>6629</v>
      </c>
      <c r="E14" s="66">
        <v>6411</v>
      </c>
      <c r="F14" s="66">
        <v>6773</v>
      </c>
      <c r="G14" s="66">
        <v>7601.2</v>
      </c>
      <c r="I14" s="65" t="s">
        <v>116</v>
      </c>
      <c r="J14" s="67">
        <f t="shared" si="0"/>
        <v>-5.3447512180717496</v>
      </c>
      <c r="K14" s="67">
        <f t="shared" si="1"/>
        <v>3.4004055529558599</v>
      </c>
      <c r="L14" s="67">
        <f t="shared" si="2"/>
        <v>26.821541710665258</v>
      </c>
      <c r="M14" s="67">
        <f t="shared" si="3"/>
        <v>16.402997502081604</v>
      </c>
      <c r="O14" s="64"/>
      <c r="P14" s="64"/>
      <c r="R14" s="64"/>
      <c r="S14" s="64"/>
      <c r="T14" s="64"/>
      <c r="U14" s="64"/>
    </row>
    <row r="15" spans="1:21" ht="36">
      <c r="A15" s="65" t="s">
        <v>118</v>
      </c>
      <c r="B15" s="66">
        <v>8608</v>
      </c>
      <c r="C15" s="66">
        <v>8556</v>
      </c>
      <c r="D15" s="66">
        <v>6548</v>
      </c>
      <c r="E15" s="66">
        <v>6282</v>
      </c>
      <c r="F15" s="66">
        <v>6157</v>
      </c>
      <c r="G15" s="66">
        <v>6885.75</v>
      </c>
      <c r="I15" s="65" t="s">
        <v>118</v>
      </c>
      <c r="J15" s="67">
        <f t="shared" si="0"/>
        <v>2.0302095176222252</v>
      </c>
      <c r="K15" s="67">
        <f t="shared" si="1"/>
        <v>4.234320280165548</v>
      </c>
      <c r="L15" s="67">
        <f t="shared" si="2"/>
        <v>30.665852168601106</v>
      </c>
      <c r="M15" s="67">
        <f t="shared" si="3"/>
        <v>0.60776063581111828</v>
      </c>
    </row>
    <row r="16" spans="1:21">
      <c r="A16" s="66" t="s">
        <v>114</v>
      </c>
      <c r="B16" s="66">
        <v>12191</v>
      </c>
      <c r="C16" s="66">
        <v>10490</v>
      </c>
      <c r="D16" s="66">
        <v>9289</v>
      </c>
      <c r="E16" s="66">
        <v>9218</v>
      </c>
      <c r="F16" s="66">
        <v>8575</v>
      </c>
      <c r="G16" s="66">
        <v>9952.6</v>
      </c>
      <c r="I16" s="66" t="s">
        <v>114</v>
      </c>
      <c r="J16" s="67">
        <f t="shared" si="0"/>
        <v>7.4985422740524825</v>
      </c>
      <c r="K16" s="67">
        <f t="shared" si="1"/>
        <v>0.77023215448035387</v>
      </c>
      <c r="L16" s="67">
        <f t="shared" si="2"/>
        <v>12.929271180966737</v>
      </c>
      <c r="M16" s="67">
        <f t="shared" si="3"/>
        <v>16.215443279313632</v>
      </c>
    </row>
  </sheetData>
  <mergeCells count="2">
    <mergeCell ref="B1:G1"/>
    <mergeCell ref="O2:S12"/>
  </mergeCells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2024-10-13T15:22:39+00:00</FechayHo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0F626E-B1C3-4D1B-AE77-EAD70756A36F}"/>
</file>

<file path=customXml/itemProps2.xml><?xml version="1.0" encoding="utf-8"?>
<ds:datastoreItem xmlns:ds="http://schemas.openxmlformats.org/officeDocument/2006/customXml" ds:itemID="{CFF273AC-1C1B-48B6-8B60-9E642532EB54}"/>
</file>

<file path=customXml/itemProps3.xml><?xml version="1.0" encoding="utf-8"?>
<ds:datastoreItem xmlns:ds="http://schemas.openxmlformats.org/officeDocument/2006/customXml" ds:itemID="{A7AD69A3-3783-42C3-981B-63B8D17AEE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</dc:creator>
  <cp:keywords/>
  <dc:description/>
  <cp:lastModifiedBy>Nathaly Granados Uribe</cp:lastModifiedBy>
  <cp:revision/>
  <dcterms:created xsi:type="dcterms:W3CDTF">2023-09-27T02:12:34Z</dcterms:created>
  <dcterms:modified xsi:type="dcterms:W3CDTF">2023-09-28T01:20:32Z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