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charts/colors7.xml" ContentType="application/vnd.ms-office.chartcolorstyle+xml"/>
  <Override PartName="/xl/charts/style7.xml" ContentType="application/vnd.ms-office.chartstyle+xml"/>
  <Override PartName="/xl/charts/chart7.xml" ContentType="application/vnd.openxmlformats-officedocument.drawingml.chart+xml"/>
  <Override PartName="/xl/worksheets/sheet1.xml" ContentType="application/vnd.openxmlformats-officedocument.spreadsheetml.worksheet+xml"/>
  <Override PartName="/xl/charts/style6.xml" ContentType="application/vnd.ms-office.chartstyle+xml"/>
  <Override PartName="/xl/charts/colors6.xml" ContentType="application/vnd.ms-office.chartcolorstyle+xml"/>
  <Override PartName="/xl/drawings/drawing6.xml" ContentType="application/vnd.openxmlformats-officedocument.drawing+xml"/>
  <Override PartName="/xl/charts/colors5.xml" ContentType="application/vnd.ms-office.chartcolorstyle+xml"/>
  <Override PartName="/xl/charts/chart6.xml" ContentType="application/vnd.openxmlformats-officedocument.drawingml.chart+xml"/>
  <Override PartName="/xl/charts/chart5.xml" ContentType="application/vnd.openxmlformats-officedocument.drawingml.chart+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charts/style5.xml" ContentType="application/vnd.ms-office.chartstyle+xml"/>
  <Override PartName="/xl/charts/style2.xml" ContentType="application/vnd.ms-office.chartstyle+xml"/>
  <Override PartName="/xl/drawings/drawing2.xml" ContentType="application/vnd.openxmlformats-officedocument.drawing+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drawings/drawing3.xml" ContentType="application/vnd.openxmlformats-officedocument.drawing+xml"/>
  <Override PartName="/xl/charts/colors2.xml" ContentType="application/vnd.ms-office.chartcolorstyle+xml"/>
  <Override PartName="/xl/charts/chart3.xml" ContentType="application/vnd.openxmlformats-officedocument.drawingml.chart+xml"/>
  <Override PartName="/xl/charts/colors3.xml" ContentType="application/vnd.ms-office.chartcolorstyle+xml"/>
  <Override PartName="/xl/charts/style3.xml" ContentType="application/vnd.ms-office.chartstyle+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Martha Patricia\Desktop\ANT\MUNICIPIOS ASIGNADOS\PIENDAMO\"/>
    </mc:Choice>
  </mc:AlternateContent>
  <bookViews>
    <workbookView xWindow="0" yWindow="0" windowWidth="20490" windowHeight="7335" activeTab="1"/>
  </bookViews>
  <sheets>
    <sheet name="4.1. ÁREA COSECHADA PROMEDIO" sheetId="1" r:id="rId1"/>
    <sheet name="Inventario pecuario" sheetId="2" r:id="rId2"/>
    <sheet name="4.2.1PARTICIPACION PLAZAS -MY" sheetId="7" r:id="rId3"/>
    <sheet name="4.2.2 HISTORICO KG PLAZAS M" sheetId="8" r:id="rId4"/>
    <sheet name="4.2.3.% PART PRODUCTO" sheetId="10" r:id="rId5"/>
    <sheet name="4.3.1. % MERCADO FLETE PRODUCTO" sheetId="13" r:id="rId6"/>
    <sheet name="4.3.2PRECIOS PAG PRODUCTOR" sheetId="20" r:id="rId7"/>
    <sheet name="4.3.3. PRECIOS PROMEDIO SIPSA 1" sheetId="18" r:id="rId8"/>
    <sheet name="4.3.4. VARIACION $ PLAZAS MAYOR" sheetId="19" r:id="rId9"/>
  </sheets>
  <externalReferences>
    <externalReference r:id="rId10"/>
  </externalReferences>
  <definedNames>
    <definedName name="_Hlk145616695" localSheetId="2">'4.2.1PARTICIPACION PLAZAS -MY'!$G$2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9" l="1"/>
  <c r="E31" i="19"/>
  <c r="D31" i="19"/>
  <c r="C31" i="19"/>
  <c r="F30" i="19"/>
  <c r="E30" i="19"/>
  <c r="D30" i="19"/>
  <c r="C30" i="19"/>
  <c r="F29" i="19"/>
  <c r="E29" i="19"/>
  <c r="D29" i="19"/>
  <c r="C29" i="19"/>
  <c r="F28" i="19"/>
  <c r="E28" i="19"/>
  <c r="D28" i="19"/>
  <c r="C28" i="19"/>
  <c r="F27" i="19"/>
  <c r="E27" i="19"/>
  <c r="D27" i="19"/>
  <c r="C27" i="19"/>
  <c r="F26" i="19"/>
  <c r="E26" i="19"/>
  <c r="D26" i="19"/>
  <c r="C26" i="19"/>
  <c r="F25" i="19"/>
  <c r="E25" i="19"/>
  <c r="D25" i="19"/>
  <c r="C25" i="19"/>
  <c r="F24" i="19"/>
  <c r="E24" i="19"/>
  <c r="F23" i="19"/>
  <c r="E23" i="19"/>
  <c r="D23" i="19"/>
  <c r="C23" i="19"/>
  <c r="F22" i="19"/>
  <c r="E22" i="19"/>
  <c r="D22" i="19"/>
  <c r="C22" i="19"/>
  <c r="F21" i="19"/>
  <c r="E21" i="19"/>
  <c r="D21" i="19"/>
  <c r="C21" i="19"/>
  <c r="F20" i="19"/>
  <c r="E20" i="19"/>
  <c r="D20" i="19"/>
  <c r="C20" i="19"/>
  <c r="L22" i="20"/>
  <c r="L21" i="20"/>
  <c r="L20" i="20"/>
  <c r="L19" i="20"/>
  <c r="L18" i="20"/>
  <c r="L17" i="20"/>
  <c r="L16" i="20"/>
  <c r="L15" i="20"/>
  <c r="L14" i="20"/>
  <c r="L13" i="20"/>
  <c r="L12" i="20"/>
  <c r="L11" i="20"/>
  <c r="L10" i="20"/>
  <c r="L9" i="20"/>
  <c r="L8" i="20"/>
  <c r="L7" i="20"/>
  <c r="L6" i="20"/>
  <c r="K22" i="13"/>
  <c r="K21" i="13"/>
  <c r="K20" i="13"/>
  <c r="K19" i="13"/>
  <c r="K18" i="13"/>
  <c r="K17" i="13"/>
  <c r="K16" i="13"/>
  <c r="K15" i="13"/>
  <c r="K14" i="13"/>
  <c r="K13" i="13"/>
  <c r="K12" i="13"/>
  <c r="K11" i="13"/>
  <c r="K10" i="13"/>
  <c r="K9" i="13"/>
  <c r="K8" i="13"/>
  <c r="K7" i="13"/>
  <c r="C13" i="7"/>
  <c r="C12" i="7"/>
  <c r="C11" i="7"/>
  <c r="C10" i="7"/>
  <c r="C9" i="7"/>
  <c r="C8" i="7"/>
</calcChain>
</file>

<file path=xl/sharedStrings.xml><?xml version="1.0" encoding="utf-8"?>
<sst xmlns="http://schemas.openxmlformats.org/spreadsheetml/2006/main" count="408" uniqueCount="215">
  <si>
    <t>Café</t>
  </si>
  <si>
    <t>Plátano</t>
  </si>
  <si>
    <t>Avicultura</t>
  </si>
  <si>
    <t>Kilogramo</t>
  </si>
  <si>
    <t>Panela</t>
  </si>
  <si>
    <t>Aguacate</t>
  </si>
  <si>
    <t>Intermediario</t>
  </si>
  <si>
    <t>cod_mpio</t>
  </si>
  <si>
    <t>ANO</t>
  </si>
  <si>
    <t>(Varios elementos)</t>
  </si>
  <si>
    <t>País</t>
  </si>
  <si>
    <t>Ciudad</t>
  </si>
  <si>
    <t>Porcentaje</t>
  </si>
  <si>
    <t>Principales Productos</t>
  </si>
  <si>
    <t>Variedad</t>
  </si>
  <si>
    <t>COLOMBIA</t>
  </si>
  <si>
    <t>Suma de Cant,Kg</t>
  </si>
  <si>
    <t>Mercado</t>
  </si>
  <si>
    <t>Total</t>
  </si>
  <si>
    <t>Bogotá, D.C., Corabastos</t>
  </si>
  <si>
    <t>Neiva, Surabastos</t>
  </si>
  <si>
    <t>Platano hartón verde</t>
  </si>
  <si>
    <t>LINEA PRODUCTIVA</t>
  </si>
  <si>
    <t>Aguacate Hass</t>
  </si>
  <si>
    <t>Maíz</t>
  </si>
  <si>
    <t>Litro</t>
  </si>
  <si>
    <t>Kilogramo en pie</t>
  </si>
  <si>
    <t>Símbolo UFH líder</t>
  </si>
  <si>
    <t>Línea Productiva</t>
  </si>
  <si>
    <t>Presentación del producto</t>
  </si>
  <si>
    <t xml:space="preserve">Principales compradores </t>
  </si>
  <si>
    <t>Primer mercado destino</t>
  </si>
  <si>
    <r>
      <t xml:space="preserve"> Precios de fletes ($/kg) </t>
    </r>
    <r>
      <rPr>
        <sz val="9"/>
        <color rgb="FF000000"/>
        <rFont val="Arial"/>
        <family val="2"/>
      </rPr>
      <t> </t>
    </r>
  </si>
  <si>
    <t>Precio actual por Kg</t>
  </si>
  <si>
    <t>% Precio Flete</t>
  </si>
  <si>
    <t xml:space="preserve">Tipo Cliente </t>
  </si>
  <si>
    <t>%</t>
  </si>
  <si>
    <t>Café </t>
  </si>
  <si>
    <t xml:space="preserve">Línea productiva </t>
  </si>
  <si>
    <t>PROMEDIO</t>
  </si>
  <si>
    <t>Apicultura</t>
  </si>
  <si>
    <t>Caña panelera</t>
  </si>
  <si>
    <t>Aguacate hass</t>
  </si>
  <si>
    <t>Precio mínimo (pesos)</t>
  </si>
  <si>
    <t>Precio máximo (pesos)</t>
  </si>
  <si>
    <t>Variación</t>
  </si>
  <si>
    <t>Aguacate </t>
  </si>
  <si>
    <t>0,43 </t>
  </si>
  <si>
    <t>Caña panelera </t>
  </si>
  <si>
    <t>0,24 </t>
  </si>
  <si>
    <t>Maíz </t>
  </si>
  <si>
    <t>0,69 </t>
  </si>
  <si>
    <t>Yuca </t>
  </si>
  <si>
    <r>
      <t>LÍNEAS PRODUCTIVAS PECUARIAS</t>
    </r>
    <r>
      <rPr>
        <sz val="8"/>
        <color rgb="FF000000"/>
        <rFont val="Arial"/>
        <family val="2"/>
      </rPr>
      <t> </t>
    </r>
  </si>
  <si>
    <r>
      <t>Inventario Animal </t>
    </r>
    <r>
      <rPr>
        <sz val="8"/>
        <color rgb="FF000000"/>
        <rFont val="Arial"/>
        <family val="2"/>
      </rPr>
      <t> </t>
    </r>
  </si>
  <si>
    <r>
      <t>Número de Predios </t>
    </r>
    <r>
      <rPr>
        <sz val="8"/>
        <color rgb="FF000000"/>
        <rFont val="Arial"/>
        <family val="2"/>
      </rPr>
      <t> </t>
    </r>
  </si>
  <si>
    <t>Ganadería de carne </t>
  </si>
  <si>
    <t>428 </t>
  </si>
  <si>
    <t>Avicultura </t>
  </si>
  <si>
    <t>323 </t>
  </si>
  <si>
    <t>Porcicultura </t>
  </si>
  <si>
    <t>33 </t>
  </si>
  <si>
    <t>Líneas Productiva Pecuarias</t>
  </si>
  <si>
    <t>Inventario animal</t>
  </si>
  <si>
    <t>Número de Predios</t>
  </si>
  <si>
    <t>Ganadería de carne</t>
  </si>
  <si>
    <t>Porcicultura</t>
  </si>
  <si>
    <t>Ají</t>
  </si>
  <si>
    <t>Flores y follajes</t>
  </si>
  <si>
    <t>Cerdo Kg en pie</t>
  </si>
  <si>
    <t>Cali 100%</t>
  </si>
  <si>
    <t>Piendamó 100%</t>
  </si>
  <si>
    <t>Popayán, Plaza de mercado del barrio Bolívar</t>
  </si>
  <si>
    <t>Cali, Cavasa</t>
  </si>
  <si>
    <t>Cali, Santa Helena</t>
  </si>
  <si>
    <t>19548</t>
  </si>
  <si>
    <t>Cali, Santa Elena</t>
  </si>
  <si>
    <t>Neiva, SURABASTOS</t>
  </si>
  <si>
    <t>Cali, CAVASA</t>
  </si>
  <si>
    <t>Leche cruda</t>
  </si>
  <si>
    <t>Cerdo en pie</t>
  </si>
  <si>
    <t>Arracacha</t>
  </si>
  <si>
    <t>Res en pie</t>
  </si>
  <si>
    <t>Yuca</t>
  </si>
  <si>
    <t>Aguacate, yuca</t>
  </si>
  <si>
    <t>Cerdo en pie, leche, panela, res en pie, tomate, yuca</t>
  </si>
  <si>
    <t>Tabla 5. Principales mercados mayoristas que demandan productos provenientes del municipio de Piendamó</t>
  </si>
  <si>
    <t>Aguacate, arracacha, plátano, tomate, yuca</t>
  </si>
  <si>
    <t>Tomate larga vida</t>
  </si>
  <si>
    <t>Aguacate,tomate larga vida, yuca</t>
  </si>
  <si>
    <t>Tomate de mesa</t>
  </si>
  <si>
    <t>Ganadería de leche</t>
  </si>
  <si>
    <t>Piscicultura (Tilapia)</t>
  </si>
  <si>
    <r>
      <t xml:space="preserve">04Qb-67
</t>
    </r>
    <r>
      <rPr>
        <sz val="9"/>
        <color theme="1"/>
        <rFont val="Arial"/>
        <family val="2"/>
      </rPr>
      <t>Media Loma</t>
    </r>
  </si>
  <si>
    <t>Ají habanero</t>
  </si>
  <si>
    <t>Zapallo</t>
  </si>
  <si>
    <t>Flores - Crisantemo</t>
  </si>
  <si>
    <t>Piscicultura Tilapia</t>
  </si>
  <si>
    <t>Ganadería dp carne</t>
  </si>
  <si>
    <t>Gandería dp leche</t>
  </si>
  <si>
    <t xml:space="preserve">Aguacate </t>
  </si>
  <si>
    <t xml:space="preserve">Exportador 
Intermediario </t>
  </si>
  <si>
    <t>66%
34%</t>
  </si>
  <si>
    <t>Piendamó 50 % Bogotá 50%</t>
  </si>
  <si>
    <t>Yumbo 100%</t>
  </si>
  <si>
    <t>Piendamó 33% Santander de Quilichao 33%  Popayan 33%</t>
  </si>
  <si>
    <t>Piendamó 50% Popayán 50%</t>
  </si>
  <si>
    <t>Popayán 95% Piendamó 5%</t>
  </si>
  <si>
    <t>Cali 33%; Huila 33% y Pasto 33%</t>
  </si>
  <si>
    <t>Piendamó 33% veredas cercanas 33% Finca 33%</t>
  </si>
  <si>
    <t>Piendamó 50% Finca 50%</t>
  </si>
  <si>
    <t>Finca 100%</t>
  </si>
  <si>
    <t>Agroindustria</t>
  </si>
  <si>
    <t>Mayorista
Supermercados
Intermediario</t>
  </si>
  <si>
    <t>50%
25%
25%</t>
  </si>
  <si>
    <t>Mayorista
Intermediario
Autoconsumo</t>
  </si>
  <si>
    <t>33%
33%
34%</t>
  </si>
  <si>
    <t>Intermediario
Consumidor Final</t>
  </si>
  <si>
    <t>75%
25%</t>
  </si>
  <si>
    <t>Intermediario
Autoconsumo
Consumidor final</t>
  </si>
  <si>
    <t>Intermediario
Agroindustria</t>
  </si>
  <si>
    <t>50%
50%</t>
  </si>
  <si>
    <t>Consumidor Final</t>
  </si>
  <si>
    <t xml:space="preserve">De acuerdo con DANE (2020) entre 2018 y 2020 la demanda de los principales productos de Piendamó mostraba una tendencia baja para el plátano, leche y carne de res, también en parte, asociado a los efectos inflacionarios de la pandemia que se presentó en el 2020, en el caso del plátano y carne de res, presentan únicamente registro de demanda para el año 2022, la leche presenta registro únicamente para el 2021; la panela no presenta registro de demanda para el 2018, su demanda más baja se presenta en el año 2019 y la más alta en el 2022; la carne de cerdo  presenta registro solo para tres años , la mayor demenada se presenta en el 2019 y la menor en el 2021; en el caso de la arracacha no presenta registro de demanda para el 2022, el aguacate presenta registros para todos los año, sin embargo son volumenes bajos de demanda, el más bajo en el 2018 aumenta seguido del 2019 al 2021 y  en el 2022 disminuye; el tomate presenta una disminuación constante en su demanda desde el 2019 hasta el 2022; finalmente la yuca, es la línea validada con la demanda más representatica en el municipio, su demanda aumenta en el 2019 con relación al año anterior, luego en el 2020 y 2021disminuye  y ya en el 2022 aumenta exponencialmente.Ver anexo mercados, plazas mayoristas </t>
  </si>
  <si>
    <t>En cuanto al análisis de precios, se muestra la oscilación de los productos como muy significativa, especialmente en el caso de las flores, yuca, maíz, zapallo y plátano con un 3225%, 733%, 700%, 700% y 633% respectivamente, para productos como la arracacha, caña panelera, café, apicultura (miel) y carne de res, se presenta una oscilación del 220% y 118% respectivamente. Para ají, aguacate hass, aguacate, tomate, piscicultura tilapia,  leche  y carne de cerdo, se presentan las variaciones más bajas que se encuentran entre el 73% y 23%; lo cual resalta la inestabilidad de los precios de los productos validados en el municipio.</t>
  </si>
  <si>
    <r>
      <t>N°</t>
    </r>
    <r>
      <rPr>
        <sz val="10"/>
        <color rgb="FF000000"/>
        <rFont val="Arial"/>
        <family val="2"/>
      </rPr>
      <t> </t>
    </r>
  </si>
  <si>
    <r>
      <t>Línea productiva</t>
    </r>
    <r>
      <rPr>
        <sz val="10"/>
        <color rgb="FF000000"/>
        <rFont val="Arial"/>
        <family val="2"/>
      </rPr>
      <t> </t>
    </r>
  </si>
  <si>
    <r>
      <t>Rendimiento promedio (t)</t>
    </r>
    <r>
      <rPr>
        <sz val="10"/>
        <color rgb="FF000000"/>
        <rFont val="Arial"/>
        <family val="2"/>
      </rPr>
      <t> </t>
    </r>
  </si>
  <si>
    <r>
      <t>Área Cosechada promedio</t>
    </r>
    <r>
      <rPr>
        <b/>
        <vertAlign val="superscript"/>
        <sz val="8"/>
        <color rgb="FF000000"/>
        <rFont val="Arial"/>
        <family val="2"/>
      </rPr>
      <t>1</t>
    </r>
    <r>
      <rPr>
        <sz val="8"/>
        <color rgb="FF000000"/>
        <rFont val="Arial"/>
        <family val="2"/>
      </rPr>
      <t> </t>
    </r>
  </si>
  <si>
    <r>
      <t>Índice de participación IP área cosechada (%) </t>
    </r>
    <r>
      <rPr>
        <sz val="10"/>
        <color rgb="FF000000"/>
        <rFont val="Arial"/>
        <family val="2"/>
      </rPr>
      <t> </t>
    </r>
  </si>
  <si>
    <r>
      <t>Producción promedio</t>
    </r>
    <r>
      <rPr>
        <b/>
        <vertAlign val="superscript"/>
        <sz val="8"/>
        <color rgb="FF000000"/>
        <rFont val="Arial"/>
        <family val="2"/>
      </rPr>
      <t>2</t>
    </r>
    <r>
      <rPr>
        <sz val="8"/>
        <color rgb="FF000000"/>
        <rFont val="Arial"/>
        <family val="2"/>
      </rPr>
      <t> </t>
    </r>
  </si>
  <si>
    <r>
      <t>Índice de participación IP producción promedio (%) </t>
    </r>
    <r>
      <rPr>
        <sz val="10"/>
        <color rgb="FF000000"/>
        <rFont val="Arial"/>
        <family val="2"/>
      </rPr>
      <t> </t>
    </r>
  </si>
  <si>
    <r>
      <t>IP final</t>
    </r>
    <r>
      <rPr>
        <b/>
        <vertAlign val="superscript"/>
        <sz val="8"/>
        <color rgb="FF000000"/>
        <rFont val="Arial"/>
        <family val="2"/>
      </rPr>
      <t>3</t>
    </r>
    <r>
      <rPr>
        <sz val="8"/>
        <color rgb="FF000000"/>
        <rFont val="Arial"/>
        <family val="2"/>
      </rPr>
      <t> </t>
    </r>
  </si>
  <si>
    <r>
      <t> (ha)</t>
    </r>
    <r>
      <rPr>
        <sz val="10"/>
        <color rgb="FF000000"/>
        <rFont val="Arial"/>
        <family val="2"/>
      </rPr>
      <t> </t>
    </r>
  </si>
  <si>
    <r>
      <t> (t)</t>
    </r>
    <r>
      <rPr>
        <sz val="10"/>
        <color rgb="FF000000"/>
        <rFont val="Arial"/>
        <family val="2"/>
      </rPr>
      <t> </t>
    </r>
  </si>
  <si>
    <r>
      <t>(%) </t>
    </r>
    <r>
      <rPr>
        <sz val="10"/>
        <color rgb="FF000000"/>
        <rFont val="Arial"/>
        <family val="2"/>
      </rPr>
      <t> </t>
    </r>
  </si>
  <si>
    <t>1 </t>
  </si>
  <si>
    <t>1,18 </t>
  </si>
  <si>
    <t>6.327,74 </t>
  </si>
  <si>
    <t>93,72 </t>
  </si>
  <si>
    <t>7.513,68 </t>
  </si>
  <si>
    <t>43,07 </t>
  </si>
  <si>
    <t>68,39 </t>
  </si>
  <si>
    <t>2 </t>
  </si>
  <si>
    <t>Caña_panelera </t>
  </si>
  <si>
    <t>57,20 </t>
  </si>
  <si>
    <t>147,50 </t>
  </si>
  <si>
    <t>2,18 </t>
  </si>
  <si>
    <t>7.957,00 </t>
  </si>
  <si>
    <t>45,61 </t>
  </si>
  <si>
    <t>23,90 </t>
  </si>
  <si>
    <t>3 </t>
  </si>
  <si>
    <r>
      <t>Plátano</t>
    </r>
    <r>
      <rPr>
        <vertAlign val="superscript"/>
        <sz val="8"/>
        <color rgb="FF000000"/>
        <rFont val="Arial"/>
        <family val="2"/>
      </rPr>
      <t>a</t>
    </r>
    <r>
      <rPr>
        <sz val="8"/>
        <color rgb="FF000000"/>
        <rFont val="Arial"/>
        <family val="2"/>
      </rPr>
      <t> </t>
    </r>
  </si>
  <si>
    <t>9,29 </t>
  </si>
  <si>
    <t>46,00 </t>
  </si>
  <si>
    <t>0,68 </t>
  </si>
  <si>
    <t>429,84 </t>
  </si>
  <si>
    <t>2,46 </t>
  </si>
  <si>
    <t>1,57 </t>
  </si>
  <si>
    <t>4 </t>
  </si>
  <si>
    <t>25,87 </t>
  </si>
  <si>
    <t>29,00 </t>
  </si>
  <si>
    <t>465,00 </t>
  </si>
  <si>
    <t>2,67 </t>
  </si>
  <si>
    <t>1,55 </t>
  </si>
  <si>
    <t>5 </t>
  </si>
  <si>
    <t>6,92 </t>
  </si>
  <si>
    <t>52,66 </t>
  </si>
  <si>
    <t>0,78 </t>
  </si>
  <si>
    <t>351,83 </t>
  </si>
  <si>
    <t>2,02 </t>
  </si>
  <si>
    <t>1,40 </t>
  </si>
  <si>
    <t>6 </t>
  </si>
  <si>
    <t>Tomate_mesa </t>
  </si>
  <si>
    <t>139,33 </t>
  </si>
  <si>
    <t>3,60 </t>
  </si>
  <si>
    <t>0,05 </t>
  </si>
  <si>
    <t>306,80 </t>
  </si>
  <si>
    <t>1,76 </t>
  </si>
  <si>
    <t>0,91 </t>
  </si>
  <si>
    <t>7 </t>
  </si>
  <si>
    <t>4,57 </t>
  </si>
  <si>
    <t>73,80 </t>
  </si>
  <si>
    <t>1,09 </t>
  </si>
  <si>
    <t>109,42 </t>
  </si>
  <si>
    <t>0,63 </t>
  </si>
  <si>
    <t>0,86 </t>
  </si>
  <si>
    <t>8 </t>
  </si>
  <si>
    <r>
      <t>Ají</t>
    </r>
    <r>
      <rPr>
        <vertAlign val="superscript"/>
        <sz val="8"/>
        <color rgb="FF000000"/>
        <rFont val="Arial"/>
        <family val="2"/>
      </rPr>
      <t>a</t>
    </r>
    <r>
      <rPr>
        <sz val="8"/>
        <color rgb="FF000000"/>
        <rFont val="Arial"/>
        <family val="2"/>
      </rPr>
      <t> </t>
    </r>
  </si>
  <si>
    <t>10,95 </t>
  </si>
  <si>
    <t>26,33 </t>
  </si>
  <si>
    <t>0,39 </t>
  </si>
  <si>
    <t>173,50 </t>
  </si>
  <si>
    <t>0,99 </t>
  </si>
  <si>
    <t>9 </t>
  </si>
  <si>
    <r>
      <t>Flores y follajes</t>
    </r>
    <r>
      <rPr>
        <vertAlign val="superscript"/>
        <sz val="8"/>
        <color rgb="FF000000"/>
        <rFont val="Arial"/>
        <family val="2"/>
      </rPr>
      <t>b</t>
    </r>
    <r>
      <rPr>
        <sz val="8"/>
        <color rgb="FF000000"/>
        <rFont val="Arial"/>
        <family val="2"/>
      </rPr>
      <t> </t>
    </r>
  </si>
  <si>
    <t>6,00 </t>
  </si>
  <si>
    <t>16,00 </t>
  </si>
  <si>
    <t>96,00 </t>
  </si>
  <si>
    <t>0,55 </t>
  </si>
  <si>
    <t>10 </t>
  </si>
  <si>
    <t>Arracacha** </t>
  </si>
  <si>
    <r>
      <t>…</t>
    </r>
    <r>
      <rPr>
        <sz val="10"/>
        <color rgb="FF000000"/>
        <rFont val="Arial"/>
        <family val="2"/>
      </rPr>
      <t> </t>
    </r>
  </si>
  <si>
    <t>11 </t>
  </si>
  <si>
    <t>Zapallo** </t>
  </si>
  <si>
    <r>
      <t>TOTAL</t>
    </r>
    <r>
      <rPr>
        <sz val="10"/>
        <color rgb="FF000000"/>
        <rFont val="Arial"/>
        <family val="2"/>
      </rPr>
      <t> </t>
    </r>
  </si>
  <si>
    <r>
      <t>261,33</t>
    </r>
    <r>
      <rPr>
        <sz val="10"/>
        <color rgb="FF000000"/>
        <rFont val="Arial"/>
        <family val="2"/>
      </rPr>
      <t> </t>
    </r>
  </si>
  <si>
    <r>
      <t>6.722,63</t>
    </r>
    <r>
      <rPr>
        <sz val="10"/>
        <color rgb="FF000000"/>
        <rFont val="Arial"/>
        <family val="2"/>
      </rPr>
      <t> </t>
    </r>
  </si>
  <si>
    <r>
      <t>99,56</t>
    </r>
    <r>
      <rPr>
        <sz val="10"/>
        <color rgb="FF000000"/>
        <rFont val="Arial"/>
        <family val="2"/>
      </rPr>
      <t> </t>
    </r>
  </si>
  <si>
    <r>
      <t>17.403,07</t>
    </r>
    <r>
      <rPr>
        <sz val="10"/>
        <color rgb="FF000000"/>
        <rFont val="Arial"/>
        <family val="2"/>
      </rPr>
      <t> </t>
    </r>
  </si>
  <si>
    <r>
      <t>99,76</t>
    </r>
    <r>
      <rPr>
        <sz val="10"/>
        <color rgb="FF000000"/>
        <rFont val="Arial"/>
        <family val="2"/>
      </rPr>
      <t> </t>
    </r>
  </si>
  <si>
    <r>
      <t>99,66</t>
    </r>
    <r>
      <rPr>
        <sz val="10"/>
        <color rgb="FF000000"/>
        <rFont val="Arial"/>
        <family val="2"/>
      </rPr>
      <t> </t>
    </r>
  </si>
  <si>
    <r>
      <t>Área Cosechada promedio</t>
    </r>
    <r>
      <rPr>
        <sz val="8"/>
        <color rgb="FF000000"/>
        <rFont val="Arial"/>
        <family val="2"/>
      </rPr>
      <t> </t>
    </r>
  </si>
  <si>
    <r>
      <t>Producción promedio</t>
    </r>
    <r>
      <rPr>
        <sz val="8"/>
        <color rgb="FF000000"/>
        <rFont val="Arial"/>
        <family val="2"/>
      </rPr>
      <t> </t>
    </r>
  </si>
  <si>
    <t>En la gráfica anterior puede observarse que las variaciones más altas en los precios mayoristas de las líneas productivas de Piendamó se presentan en los años 2021 y 2022, donde los precios crecieron en promedio un 20% y 30% respectivamente. Esto pudo deberse a la movilización social del año 2021, el deterioro de las cadenas de suministro de insumos y productos debido a la pandemia del COVID-19, entre otros. En específico, las variaciones más altas las presentó la yuca, creciendo un 239% en el 2022. Mientras que, las variaciones negativas, ocurrieron en el año 2020 con el precio de la yuca y el ají que cayeron un -42% y -20% . El -100% que presenta la líena de flores y follajes  se debe a que para el año 2022 no presenta información de precios. El incremento del precio de la yuca en 2022 puede explicarse  como el efecto base de las disminuciones de su precio en el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</si>
</sst>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quot;$&quot;#,##0;[Red]&quot;$&quot;\-#,##0"/>
    <numFmt numFmtId="164" formatCode="_-&quot;$&quot;\ * #,##0.00_-;\-&quot;$&quot;\ * #,##0.00_-;_-&quot;$&quot;\ * &quot;-&quot;??_-;_-@_-"/>
    <numFmt numFmtId="165" formatCode="_-* #,##0.00_-;\-* #,##0.00_-;_-* &quot;-&quot;??_-;_-@_-"/>
    <numFmt numFmtId="166" formatCode="_-[$$-240A]\ * #,##0_-;\-[$$-240A]\ * #,##0_-;_-[$$-240A]\ * &quot;-&quot;??_-;_-@_-"/>
    <numFmt numFmtId="167" formatCode="_-&quot;$&quot;* #,##0.00_-;\-&quot;$&quot;* #,##0.00_-;_-&quot;$&quot;* &quot;-&quot;??_-;_-@_-"/>
    <numFmt numFmtId="168" formatCode="_-&quot;$&quot;* #,##0_-;\-&quot;$&quot;* #,##0_-;_-&quot;$&quot;* &quot;-&quot;??_-;_-@_-"/>
    <numFmt numFmtId="169" formatCode="_-&quot;$&quot;\ * #,##0_-;\-&quot;$&quot;\ * #,##0_-;_-&quot;$&quot;\ * &quot;-&quot;??_-;_-@_-"/>
  </numFmts>
  <fonts count="25"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name val="Calibri"/>
      <family val="2"/>
      <scheme val="minor"/>
    </font>
    <font>
      <sz val="11"/>
      <color rgb="FF000000"/>
      <name val="Calibri"/>
      <family val="2"/>
      <scheme val="minor"/>
    </font>
    <font>
      <sz val="11"/>
      <color theme="1"/>
      <name val="Arial"/>
      <family val="2"/>
    </font>
    <font>
      <b/>
      <sz val="12"/>
      <color rgb="FF000000"/>
      <name val="Calibri"/>
      <family val="2"/>
      <scheme val="minor"/>
    </font>
    <font>
      <sz val="12"/>
      <color rgb="FF000000"/>
      <name val="Calibri"/>
      <family val="2"/>
      <scheme val="minor"/>
    </font>
    <font>
      <sz val="12"/>
      <color theme="1"/>
      <name val="Calibri"/>
      <family val="2"/>
      <scheme val="minor"/>
    </font>
    <font>
      <b/>
      <sz val="9"/>
      <color rgb="FF000000"/>
      <name val="Arial"/>
      <family val="2"/>
    </font>
    <font>
      <sz val="9"/>
      <color rgb="FF000000"/>
      <name val="Arial"/>
      <family val="2"/>
    </font>
    <font>
      <sz val="9"/>
      <color theme="1"/>
      <name val="Arial"/>
      <family val="2"/>
    </font>
    <font>
      <sz val="9"/>
      <color rgb="FFFF0000"/>
      <name val="Arial"/>
      <family val="2"/>
    </font>
    <font>
      <sz val="9"/>
      <name val="Arial"/>
      <family val="2"/>
    </font>
    <font>
      <sz val="11"/>
      <color rgb="FF000000"/>
      <name val="Arial"/>
      <family val="2"/>
    </font>
    <font>
      <b/>
      <sz val="9"/>
      <color theme="1"/>
      <name val="Arial"/>
      <family val="2"/>
    </font>
    <font>
      <b/>
      <sz val="8"/>
      <color rgb="FF000000"/>
      <name val="Arial"/>
      <family val="2"/>
    </font>
    <font>
      <sz val="8"/>
      <color rgb="FF000000"/>
      <name val="Arial"/>
      <family val="2"/>
    </font>
    <font>
      <sz val="8"/>
      <color theme="1"/>
      <name val="Calibri"/>
      <family val="2"/>
      <scheme val="minor"/>
    </font>
    <font>
      <b/>
      <sz val="10"/>
      <color rgb="FF000000"/>
      <name val="Arial"/>
      <family val="2"/>
    </font>
    <font>
      <sz val="10"/>
      <color rgb="FF000000"/>
      <name val="Arial"/>
      <family val="2"/>
    </font>
    <font>
      <b/>
      <vertAlign val="superscript"/>
      <sz val="8"/>
      <color rgb="FF000000"/>
      <name val="Arial"/>
      <family val="2"/>
    </font>
    <font>
      <vertAlign val="superscript"/>
      <sz val="8"/>
      <color rgb="FF000000"/>
      <name val="Arial"/>
      <family val="2"/>
    </font>
    <font>
      <i/>
      <sz val="11"/>
      <color theme="1"/>
      <name val="Calibri"/>
      <family val="2"/>
      <scheme val="minor"/>
    </font>
  </fonts>
  <fills count="19">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3" tint="0.59999389629810485"/>
        <bgColor indexed="64"/>
      </patternFill>
    </fill>
    <fill>
      <patternFill patternType="solid">
        <fgColor theme="4" tint="0.79998168889431442"/>
        <bgColor theme="4" tint="0.79998168889431442"/>
      </patternFill>
    </fill>
    <fill>
      <patternFill patternType="solid">
        <fgColor rgb="FFF2F2F2"/>
        <bgColor indexed="64"/>
      </patternFill>
    </fill>
    <fill>
      <patternFill patternType="solid">
        <fgColor theme="0"/>
        <bgColor indexed="64"/>
      </patternFill>
    </fill>
    <fill>
      <patternFill patternType="solid">
        <fgColor rgb="FF92D050"/>
        <bgColor indexed="64"/>
      </patternFill>
    </fill>
    <fill>
      <patternFill patternType="solid">
        <fgColor theme="9" tint="0.59999389629810485"/>
        <bgColor indexed="64"/>
      </patternFill>
    </fill>
    <fill>
      <patternFill patternType="solid">
        <fgColor rgb="FFF2F2F2"/>
        <bgColor rgb="FF000000"/>
      </patternFill>
    </fill>
    <fill>
      <patternFill patternType="solid">
        <fgColor rgb="FFFFFFFF"/>
        <bgColor indexed="64"/>
      </patternFill>
    </fill>
    <fill>
      <patternFill patternType="solid">
        <fgColor rgb="FFFFC000"/>
        <bgColor indexed="64"/>
      </patternFill>
    </fill>
    <fill>
      <patternFill patternType="solid">
        <fgColor theme="9" tint="0.39997558519241921"/>
        <bgColor indexed="64"/>
      </patternFill>
    </fill>
    <fill>
      <patternFill patternType="solid">
        <fgColor rgb="FFFFFFFF"/>
        <bgColor rgb="FFFFFFFF"/>
      </patternFill>
    </fill>
    <fill>
      <patternFill patternType="solid">
        <fgColor rgb="FFE2EFDA"/>
        <bgColor rgb="FF000000"/>
      </patternFill>
    </fill>
    <fill>
      <patternFill patternType="solid">
        <fgColor rgb="FFBDD7EE"/>
        <bgColor indexed="64"/>
      </patternFill>
    </fill>
    <fill>
      <patternFill patternType="solid">
        <fgColor rgb="FFF8CBAD"/>
        <bgColor indexed="64"/>
      </patternFill>
    </fill>
    <fill>
      <patternFill patternType="solid">
        <fgColor rgb="FFD9D9D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right/>
      <top/>
      <bottom style="thin">
        <color theme="4" tint="0.39997558519241921"/>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rgb="FF000000"/>
      </left>
      <right style="medium">
        <color rgb="FFBFBFBF"/>
      </right>
      <top style="thin">
        <color rgb="FF000000"/>
      </top>
      <bottom/>
      <diagonal/>
    </border>
    <border>
      <left style="medium">
        <color rgb="FFBFBFBF"/>
      </left>
      <right style="medium">
        <color rgb="FFBFBFBF"/>
      </right>
      <top style="thin">
        <color rgb="FF000000"/>
      </top>
      <bottom/>
      <diagonal/>
    </border>
    <border>
      <left style="medium">
        <color rgb="FFBFBFBF"/>
      </left>
      <right style="medium">
        <color rgb="FFBFBFBF"/>
      </right>
      <top style="thin">
        <color rgb="FF000000"/>
      </top>
      <bottom style="medium">
        <color rgb="FFBFBFBF"/>
      </bottom>
      <diagonal/>
    </border>
    <border>
      <left style="medium">
        <color rgb="FFBFBFBF"/>
      </left>
      <right style="thin">
        <color rgb="FF000000"/>
      </right>
      <top style="thin">
        <color rgb="FF000000"/>
      </top>
      <bottom/>
      <diagonal/>
    </border>
    <border>
      <left style="thin">
        <color rgb="FF000000"/>
      </left>
      <right style="medium">
        <color rgb="FFBFBFBF"/>
      </right>
      <top/>
      <bottom style="medium">
        <color rgb="FFBFBFBF"/>
      </bottom>
      <diagonal/>
    </border>
    <border>
      <left style="medium">
        <color rgb="FFBFBFBF"/>
      </left>
      <right style="medium">
        <color rgb="FFBFBFBF"/>
      </right>
      <top/>
      <bottom style="medium">
        <color rgb="FFBFBFBF"/>
      </bottom>
      <diagonal/>
    </border>
    <border>
      <left style="medium">
        <color rgb="FFBFBFBF"/>
      </left>
      <right style="medium">
        <color rgb="FFBFBFBF"/>
      </right>
      <top style="medium">
        <color rgb="FFBFBFBF"/>
      </top>
      <bottom style="medium">
        <color rgb="FFBFBFBF"/>
      </bottom>
      <diagonal/>
    </border>
    <border>
      <left style="medium">
        <color rgb="FFBFBFBF"/>
      </left>
      <right style="thin">
        <color rgb="FF000000"/>
      </right>
      <top/>
      <bottom style="medium">
        <color rgb="FFBFBFBF"/>
      </bottom>
      <diagonal/>
    </border>
    <border>
      <left style="thin">
        <color rgb="FF000000"/>
      </left>
      <right style="medium">
        <color rgb="FFBFBFBF"/>
      </right>
      <top style="medium">
        <color rgb="FFBFBFBF"/>
      </top>
      <bottom style="medium">
        <color rgb="FFBFBFBF"/>
      </bottom>
      <diagonal/>
    </border>
    <border>
      <left style="medium">
        <color rgb="FFBFBFBF"/>
      </left>
      <right style="thin">
        <color rgb="FF000000"/>
      </right>
      <top style="medium">
        <color rgb="FFBFBFBF"/>
      </top>
      <bottom style="medium">
        <color rgb="FFBFBFBF"/>
      </bottom>
      <diagonal/>
    </border>
    <border>
      <left style="thin">
        <color rgb="FF000000"/>
      </left>
      <right/>
      <top style="medium">
        <color rgb="FFBFBFBF"/>
      </top>
      <bottom style="thin">
        <color rgb="FF000000"/>
      </bottom>
      <diagonal/>
    </border>
    <border>
      <left/>
      <right style="medium">
        <color rgb="FFBFBFBF"/>
      </right>
      <top style="medium">
        <color rgb="FFBFBFBF"/>
      </top>
      <bottom style="thin">
        <color rgb="FF000000"/>
      </bottom>
      <diagonal/>
    </border>
    <border>
      <left style="medium">
        <color rgb="FFBFBFBF"/>
      </left>
      <right style="medium">
        <color rgb="FFBFBFBF"/>
      </right>
      <top style="medium">
        <color rgb="FFBFBFBF"/>
      </top>
      <bottom style="thin">
        <color rgb="FF000000"/>
      </bottom>
      <diagonal/>
    </border>
    <border>
      <left style="medium">
        <color rgb="FFBFBFBF"/>
      </left>
      <right style="thin">
        <color rgb="FF000000"/>
      </right>
      <top style="medium">
        <color rgb="FFBFBFBF"/>
      </top>
      <bottom style="thin">
        <color rgb="FF000000"/>
      </bottom>
      <diagonal/>
    </border>
  </borders>
  <cellStyleXfs count="12">
    <xf numFmtId="0" fontId="0" fillId="0" borderId="0"/>
    <xf numFmtId="0" fontId="1" fillId="0" borderId="0"/>
    <xf numFmtId="0" fontId="1" fillId="0" borderId="0"/>
    <xf numFmtId="0" fontId="5" fillId="0" borderId="0"/>
    <xf numFmtId="9" fontId="5"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4" fontId="1" fillId="0" borderId="0" applyFont="0" applyFill="0" applyBorder="0" applyAlignment="0" applyProtection="0"/>
  </cellStyleXfs>
  <cellXfs count="147">
    <xf numFmtId="0" fontId="0" fillId="0" borderId="0" xfId="0"/>
    <xf numFmtId="0" fontId="3" fillId="0" borderId="0" xfId="0" applyFont="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horizontal="center" vertical="center" wrapText="1"/>
    </xf>
    <xf numFmtId="0" fontId="5" fillId="0" borderId="0" xfId="3"/>
    <xf numFmtId="0" fontId="7" fillId="3" borderId="1" xfId="3" applyFont="1" applyFill="1" applyBorder="1" applyAlignment="1">
      <alignment horizontal="center" vertical="center" wrapText="1"/>
    </xf>
    <xf numFmtId="0" fontId="7" fillId="3" borderId="1" xfId="3" applyFont="1" applyFill="1" applyBorder="1" applyAlignment="1">
      <alignment horizontal="center" vertical="center"/>
    </xf>
    <xf numFmtId="0" fontId="8" fillId="0" borderId="1" xfId="3" applyFont="1" applyBorder="1" applyAlignment="1">
      <alignment horizontal="center" vertical="center" wrapText="1"/>
    </xf>
    <xf numFmtId="0" fontId="5" fillId="0" borderId="0" xfId="3" applyAlignment="1">
      <alignment wrapText="1"/>
    </xf>
    <xf numFmtId="10" fontId="0" fillId="0" borderId="0" xfId="4" applyNumberFormat="1" applyFont="1"/>
    <xf numFmtId="0" fontId="0" fillId="0" borderId="0" xfId="0" applyAlignment="1">
      <alignment wrapText="1"/>
    </xf>
    <xf numFmtId="1" fontId="0" fillId="0" borderId="0" xfId="0" applyNumberFormat="1"/>
    <xf numFmtId="10" fontId="4" fillId="4" borderId="0" xfId="4" applyNumberFormat="1" applyFont="1" applyFill="1"/>
    <xf numFmtId="1" fontId="5" fillId="0" borderId="0" xfId="3" applyNumberFormat="1"/>
    <xf numFmtId="0" fontId="0" fillId="0" borderId="0" xfId="0" pivotButton="1"/>
    <xf numFmtId="0" fontId="0" fillId="0" borderId="1" xfId="0" applyBorder="1" applyAlignment="1">
      <alignment wrapText="1"/>
    </xf>
    <xf numFmtId="9" fontId="0" fillId="0" borderId="0" xfId="4" applyFont="1"/>
    <xf numFmtId="0" fontId="3" fillId="0" borderId="5" xfId="3" applyFont="1" applyBorder="1"/>
    <xf numFmtId="1" fontId="5" fillId="0" borderId="0" xfId="3" applyNumberFormat="1" applyAlignment="1">
      <alignment wrapText="1"/>
    </xf>
    <xf numFmtId="0" fontId="3" fillId="5" borderId="1" xfId="3" applyFont="1" applyFill="1" applyBorder="1"/>
    <xf numFmtId="0" fontId="3" fillId="0" borderId="0" xfId="3" applyFont="1"/>
    <xf numFmtId="10" fontId="9" fillId="0" borderId="6" xfId="4" applyNumberFormat="1" applyFont="1" applyBorder="1" applyAlignment="1">
      <alignment horizontal="center" vertical="center"/>
    </xf>
    <xf numFmtId="10" fontId="0" fillId="0" borderId="6" xfId="4" applyNumberFormat="1" applyFont="1" applyBorder="1" applyAlignment="1">
      <alignment horizontal="center" vertical="center"/>
    </xf>
    <xf numFmtId="0" fontId="7" fillId="3" borderId="4" xfId="3" applyFont="1" applyFill="1" applyBorder="1" applyAlignment="1">
      <alignment horizontal="center" vertical="center"/>
    </xf>
    <xf numFmtId="0" fontId="0" fillId="0" borderId="1" xfId="0" applyBorder="1" applyAlignment="1">
      <alignment vertical="center"/>
    </xf>
    <xf numFmtId="0" fontId="0" fillId="0" borderId="1" xfId="0" applyBorder="1" applyAlignment="1">
      <alignment vertical="center" wrapText="1"/>
    </xf>
    <xf numFmtId="10" fontId="0" fillId="0" borderId="0" xfId="0" applyNumberFormat="1"/>
    <xf numFmtId="10" fontId="0" fillId="2" borderId="0" xfId="0" applyNumberFormat="1" applyFill="1"/>
    <xf numFmtId="166" fontId="12" fillId="0" borderId="1" xfId="5" applyNumberFormat="1" applyFont="1" applyFill="1" applyBorder="1" applyAlignment="1">
      <alignment horizontal="center" vertical="center"/>
    </xf>
    <xf numFmtId="9" fontId="13" fillId="0" borderId="0" xfId="0" applyNumberFormat="1" applyFont="1" applyAlignment="1">
      <alignment horizontal="center" vertical="center" wrapText="1"/>
    </xf>
    <xf numFmtId="168" fontId="5" fillId="0" borderId="1" xfId="6" applyNumberFormat="1" applyFont="1" applyBorder="1"/>
    <xf numFmtId="10" fontId="0" fillId="0" borderId="0" xfId="7" applyNumberFormat="1" applyFont="1" applyAlignment="1">
      <alignment horizontal="center" vertical="center" wrapText="1"/>
    </xf>
    <xf numFmtId="168" fontId="2" fillId="0" borderId="0" xfId="6" applyNumberFormat="1" applyFont="1" applyBorder="1"/>
    <xf numFmtId="168" fontId="4" fillId="0" borderId="1" xfId="6" applyNumberFormat="1" applyFont="1" applyBorder="1"/>
    <xf numFmtId="0" fontId="4" fillId="0" borderId="1" xfId="0" applyFont="1" applyBorder="1"/>
    <xf numFmtId="166" fontId="4" fillId="0" borderId="1" xfId="5" applyNumberFormat="1" applyFont="1" applyBorder="1" applyAlignment="1">
      <alignment horizontal="right" vertical="center"/>
    </xf>
    <xf numFmtId="166" fontId="0" fillId="0" borderId="1" xfId="0" applyNumberFormat="1" applyBorder="1"/>
    <xf numFmtId="10" fontId="0" fillId="0" borderId="1" xfId="7" applyNumberFormat="1" applyFont="1" applyBorder="1" applyAlignment="1">
      <alignment horizontal="center" vertical="center" wrapText="1"/>
    </xf>
    <xf numFmtId="168" fontId="4" fillId="0" borderId="1" xfId="6" applyNumberFormat="1" applyFont="1" applyBorder="1" applyAlignment="1">
      <alignment horizontal="center" vertical="center" wrapText="1"/>
    </xf>
    <xf numFmtId="168" fontId="4" fillId="0" borderId="13" xfId="6" applyNumberFormat="1" applyFont="1" applyFill="1" applyBorder="1"/>
    <xf numFmtId="168" fontId="4" fillId="0" borderId="1" xfId="6" applyNumberFormat="1" applyFont="1" applyFill="1" applyBorder="1"/>
    <xf numFmtId="0" fontId="12" fillId="0" borderId="1" xfId="0" applyFont="1" applyBorder="1" applyAlignment="1">
      <alignment vertical="center"/>
    </xf>
    <xf numFmtId="0" fontId="12" fillId="0" borderId="1" xfId="0" applyFont="1" applyBorder="1" applyAlignment="1">
      <alignment horizontal="center" vertical="center" wrapText="1"/>
    </xf>
    <xf numFmtId="9" fontId="12" fillId="0" borderId="1" xfId="10" applyFont="1" applyBorder="1" applyAlignment="1">
      <alignment horizontal="center" vertical="center" wrapText="1"/>
    </xf>
    <xf numFmtId="0" fontId="12" fillId="0" borderId="2" xfId="0" applyFont="1" applyBorder="1" applyAlignment="1">
      <alignment vertical="center"/>
    </xf>
    <xf numFmtId="9" fontId="12" fillId="0" borderId="2" xfId="10" applyFont="1" applyBorder="1" applyAlignment="1">
      <alignment horizontal="center" vertical="center"/>
    </xf>
    <xf numFmtId="0" fontId="12" fillId="0" borderId="1" xfId="0" applyFont="1" applyBorder="1" applyAlignment="1">
      <alignment horizontal="center" vertical="center"/>
    </xf>
    <xf numFmtId="9" fontId="12" fillId="0" borderId="1" xfId="10" applyFont="1" applyBorder="1" applyAlignment="1">
      <alignment horizontal="center" vertical="center"/>
    </xf>
    <xf numFmtId="0" fontId="12" fillId="0" borderId="1" xfId="0" applyFont="1" applyBorder="1" applyAlignment="1">
      <alignment vertical="center" wrapText="1"/>
    </xf>
    <xf numFmtId="0" fontId="12" fillId="0" borderId="2" xfId="0" applyFont="1" applyBorder="1" applyAlignment="1">
      <alignment horizontal="center" vertical="center" wrapText="1"/>
    </xf>
    <xf numFmtId="166" fontId="14" fillId="0" borderId="1" xfId="5" applyNumberFormat="1" applyFont="1" applyFill="1" applyBorder="1" applyAlignment="1">
      <alignment horizontal="center" vertical="center"/>
    </xf>
    <xf numFmtId="1" fontId="5" fillId="0" borderId="1" xfId="6" applyNumberFormat="1" applyFont="1" applyBorder="1"/>
    <xf numFmtId="1" fontId="5" fillId="0" borderId="1" xfId="6" applyNumberFormat="1" applyFont="1" applyFill="1" applyBorder="1"/>
    <xf numFmtId="6" fontId="5" fillId="0" borderId="1" xfId="0" applyNumberFormat="1" applyFont="1" applyBorder="1"/>
    <xf numFmtId="6" fontId="4" fillId="0" borderId="1" xfId="0" applyNumberFormat="1" applyFont="1" applyBorder="1"/>
    <xf numFmtId="10" fontId="0" fillId="0" borderId="0" xfId="7" applyNumberFormat="1" applyFont="1" applyBorder="1" applyAlignment="1">
      <alignment horizontal="center" vertical="center" wrapText="1"/>
    </xf>
    <xf numFmtId="0" fontId="18" fillId="0" borderId="1" xfId="0" applyFont="1" applyBorder="1" applyAlignment="1">
      <alignment horizontal="center" vertical="center" wrapText="1"/>
    </xf>
    <xf numFmtId="0" fontId="17" fillId="7" borderId="1" xfId="0" applyFont="1" applyFill="1" applyBorder="1" applyAlignment="1">
      <alignment horizontal="center" vertical="center" wrapText="1"/>
    </xf>
    <xf numFmtId="0" fontId="18" fillId="11" borderId="1" xfId="0" applyFont="1" applyFill="1" applyBorder="1" applyAlignment="1">
      <alignment horizontal="center" vertical="center" wrapText="1"/>
    </xf>
    <xf numFmtId="0" fontId="12" fillId="0" borderId="3" xfId="0" applyFont="1" applyBorder="1" applyAlignment="1">
      <alignment horizontal="center" vertical="center" wrapText="1"/>
    </xf>
    <xf numFmtId="0" fontId="8" fillId="0" borderId="0" xfId="3" applyFont="1" applyAlignment="1">
      <alignment horizontal="center" vertical="center" wrapText="1"/>
    </xf>
    <xf numFmtId="0" fontId="0" fillId="0" borderId="0" xfId="0" applyAlignment="1">
      <alignment vertical="center"/>
    </xf>
    <xf numFmtId="10" fontId="0" fillId="0" borderId="0" xfId="4" applyNumberFormat="1" applyFont="1" applyBorder="1" applyAlignment="1">
      <alignment horizontal="center" vertical="center"/>
    </xf>
    <xf numFmtId="0" fontId="0" fillId="0" borderId="0" xfId="0" applyAlignment="1">
      <alignment vertical="center" wrapText="1"/>
    </xf>
    <xf numFmtId="10" fontId="0" fillId="12" borderId="0" xfId="0" applyNumberFormat="1" applyFill="1"/>
    <xf numFmtId="10" fontId="0" fillId="13" borderId="0" xfId="0" applyNumberFormat="1" applyFill="1"/>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14" borderId="2" xfId="0" applyFont="1" applyFill="1" applyBorder="1" applyAlignment="1">
      <alignment horizontal="center" vertical="center" wrapText="1"/>
    </xf>
    <xf numFmtId="0" fontId="5" fillId="14" borderId="1" xfId="0" applyFont="1" applyFill="1" applyBorder="1" applyAlignment="1">
      <alignment horizontal="center" vertical="center" wrapText="1"/>
    </xf>
    <xf numFmtId="166" fontId="0" fillId="0" borderId="1" xfId="5" applyNumberFormat="1" applyFont="1" applyBorder="1" applyAlignment="1">
      <alignment horizontal="center" vertical="center" wrapText="1"/>
    </xf>
    <xf numFmtId="166" fontId="12" fillId="0" borderId="19" xfId="5" applyNumberFormat="1" applyFont="1" applyFill="1" applyBorder="1" applyAlignment="1">
      <alignment horizontal="center" vertical="center"/>
    </xf>
    <xf numFmtId="166" fontId="14" fillId="0" borderId="1" xfId="5" applyNumberFormat="1" applyFont="1" applyFill="1" applyBorder="1" applyAlignment="1">
      <alignment vertical="center"/>
    </xf>
    <xf numFmtId="0" fontId="11" fillId="0" borderId="1" xfId="0" applyFont="1" applyBorder="1"/>
    <xf numFmtId="166" fontId="12" fillId="0" borderId="1" xfId="5" applyNumberFormat="1" applyFont="1" applyFill="1" applyBorder="1" applyAlignment="1">
      <alignment vertical="center"/>
    </xf>
    <xf numFmtId="166" fontId="14" fillId="0" borderId="1" xfId="5" applyNumberFormat="1" applyFont="1" applyBorder="1" applyAlignment="1">
      <alignment vertical="center"/>
    </xf>
    <xf numFmtId="0" fontId="5" fillId="0" borderId="0" xfId="0" applyFont="1"/>
    <xf numFmtId="0" fontId="10" fillId="6" borderId="21" xfId="0" applyFont="1" applyFill="1" applyBorder="1" applyAlignment="1">
      <alignment horizontal="center" vertical="center" wrapText="1"/>
    </xf>
    <xf numFmtId="0" fontId="10" fillId="6" borderId="20" xfId="0" applyFont="1" applyFill="1" applyBorder="1" applyAlignment="1">
      <alignment horizontal="center" vertical="center" wrapText="1"/>
    </xf>
    <xf numFmtId="166" fontId="12" fillId="0" borderId="2" xfId="5" applyNumberFormat="1" applyFont="1" applyFill="1" applyBorder="1" applyAlignment="1">
      <alignment horizontal="center" vertical="center"/>
    </xf>
    <xf numFmtId="166" fontId="14" fillId="0" borderId="2" xfId="5" applyNumberFormat="1" applyFont="1" applyFill="1" applyBorder="1" applyAlignment="1">
      <alignment vertical="center"/>
    </xf>
    <xf numFmtId="0" fontId="12" fillId="0" borderId="2" xfId="0" applyFont="1" applyBorder="1" applyAlignment="1">
      <alignment horizontal="center"/>
    </xf>
    <xf numFmtId="9" fontId="12" fillId="0" borderId="2" xfId="10" applyFont="1" applyBorder="1"/>
    <xf numFmtId="168" fontId="4" fillId="0" borderId="13" xfId="6" applyNumberFormat="1" applyFont="1" applyBorder="1"/>
    <xf numFmtId="0" fontId="5" fillId="14" borderId="0" xfId="0" applyFont="1" applyFill="1" applyAlignment="1">
      <alignment horizontal="center" vertical="center" wrapText="1"/>
    </xf>
    <xf numFmtId="168" fontId="4" fillId="0" borderId="0" xfId="6" applyNumberFormat="1" applyFont="1" applyBorder="1" applyAlignment="1">
      <alignment horizontal="center" vertical="center" wrapText="1"/>
    </xf>
    <xf numFmtId="168" fontId="4" fillId="0" borderId="0" xfId="6" applyNumberFormat="1" applyFont="1" applyBorder="1"/>
    <xf numFmtId="166" fontId="0" fillId="0" borderId="0" xfId="5" applyNumberFormat="1" applyFont="1" applyBorder="1" applyAlignment="1">
      <alignment horizontal="center" vertical="center" wrapText="1"/>
    </xf>
    <xf numFmtId="169" fontId="4" fillId="0" borderId="1" xfId="11" applyNumberFormat="1" applyFont="1" applyBorder="1"/>
    <xf numFmtId="169" fontId="4" fillId="0" borderId="1" xfId="11" applyNumberFormat="1" applyFont="1" applyBorder="1" applyAlignment="1">
      <alignment horizontal="right" vertical="center"/>
    </xf>
    <xf numFmtId="169" fontId="0" fillId="0" borderId="1" xfId="11" applyNumberFormat="1" applyFont="1" applyBorder="1" applyAlignment="1">
      <alignment horizontal="center" vertical="center" wrapText="1"/>
    </xf>
    <xf numFmtId="1" fontId="5" fillId="2" borderId="1" xfId="6" applyNumberFormat="1" applyFont="1" applyFill="1" applyBorder="1"/>
    <xf numFmtId="168" fontId="4" fillId="0" borderId="1" xfId="6" applyNumberFormat="1" applyFont="1" applyFill="1" applyBorder="1" applyAlignment="1">
      <alignment horizontal="center" vertical="center" wrapText="1"/>
    </xf>
    <xf numFmtId="0" fontId="0" fillId="0" borderId="0" xfId="0" applyFill="1"/>
    <xf numFmtId="166" fontId="0" fillId="0" borderId="1" xfId="5" applyNumberFormat="1" applyFont="1" applyFill="1" applyBorder="1" applyAlignment="1">
      <alignment horizontal="center" vertical="center" wrapText="1"/>
    </xf>
    <xf numFmtId="1" fontId="0" fillId="0" borderId="1" xfId="0" applyNumberFormat="1" applyBorder="1"/>
    <xf numFmtId="1" fontId="0" fillId="0" borderId="0" xfId="0" applyNumberFormat="1" applyFill="1"/>
    <xf numFmtId="1" fontId="0" fillId="8" borderId="1" xfId="0" applyNumberFormat="1" applyFill="1" applyBorder="1"/>
    <xf numFmtId="1" fontId="0" fillId="2" borderId="1" xfId="0" applyNumberFormat="1" applyFill="1" applyBorder="1"/>
    <xf numFmtId="0" fontId="12" fillId="0" borderId="1" xfId="0" applyFont="1" applyFill="1" applyBorder="1" applyAlignment="1">
      <alignment vertical="center"/>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28" xfId="0" applyFont="1" applyFill="1" applyBorder="1" applyAlignment="1">
      <alignment horizontal="center" vertical="center" wrapText="1"/>
    </xf>
    <xf numFmtId="0" fontId="20" fillId="6" borderId="29" xfId="0" applyFont="1" applyFill="1" applyBorder="1" applyAlignment="1">
      <alignment horizontal="center" vertical="center" wrapText="1"/>
    </xf>
    <xf numFmtId="0" fontId="21" fillId="16" borderId="30" xfId="0" applyFont="1" applyFill="1" applyBorder="1" applyAlignment="1">
      <alignment horizontal="right" vertical="center" wrapText="1"/>
    </xf>
    <xf numFmtId="0" fontId="21" fillId="16" borderId="28" xfId="0" applyFont="1" applyFill="1" applyBorder="1" applyAlignment="1">
      <alignment horizontal="left" vertical="center" wrapText="1"/>
    </xf>
    <xf numFmtId="0" fontId="21" fillId="16" borderId="28" xfId="0" applyFont="1" applyFill="1" applyBorder="1" applyAlignment="1">
      <alignment horizontal="center" vertical="center" wrapText="1"/>
    </xf>
    <xf numFmtId="0" fontId="21" fillId="16" borderId="31" xfId="0" applyFont="1" applyFill="1" applyBorder="1" applyAlignment="1">
      <alignment horizontal="center" vertical="center" wrapText="1"/>
    </xf>
    <xf numFmtId="0" fontId="21" fillId="17" borderId="30" xfId="0" applyFont="1" applyFill="1" applyBorder="1" applyAlignment="1">
      <alignment horizontal="right" vertical="center" wrapText="1"/>
    </xf>
    <xf numFmtId="0" fontId="21" fillId="17" borderId="28" xfId="0" applyFont="1" applyFill="1" applyBorder="1" applyAlignment="1">
      <alignment horizontal="left" vertical="center" wrapText="1"/>
    </xf>
    <xf numFmtId="0" fontId="21" fillId="17" borderId="28" xfId="0" applyFont="1" applyFill="1" applyBorder="1" applyAlignment="1">
      <alignment horizontal="center" vertical="center" wrapText="1"/>
    </xf>
    <xf numFmtId="0" fontId="21" fillId="17" borderId="31" xfId="0" applyFont="1" applyFill="1" applyBorder="1" applyAlignment="1">
      <alignment horizontal="center" vertical="center" wrapText="1"/>
    </xf>
    <xf numFmtId="0" fontId="20" fillId="17" borderId="28" xfId="0" applyFont="1" applyFill="1" applyBorder="1" applyAlignment="1">
      <alignment horizontal="center" vertical="center" wrapText="1"/>
    </xf>
    <xf numFmtId="0" fontId="20" fillId="17" borderId="31" xfId="0" applyFont="1" applyFill="1" applyBorder="1" applyAlignment="1">
      <alignment horizontal="center" vertical="center" wrapText="1"/>
    </xf>
    <xf numFmtId="0" fontId="20" fillId="18" borderId="34" xfId="0" applyFont="1" applyFill="1" applyBorder="1" applyAlignment="1">
      <alignment horizontal="center" vertical="center" wrapText="1"/>
    </xf>
    <xf numFmtId="0" fontId="20" fillId="18" borderId="35" xfId="0" applyFont="1" applyFill="1" applyBorder="1" applyAlignment="1">
      <alignment horizontal="center" vertical="center" wrapText="1"/>
    </xf>
    <xf numFmtId="0" fontId="24" fillId="0" borderId="0" xfId="0" applyFont="1"/>
    <xf numFmtId="0" fontId="0" fillId="0" borderId="0" xfId="0" applyFont="1"/>
    <xf numFmtId="0" fontId="20" fillId="6" borderId="23" xfId="0" applyFont="1" applyFill="1" applyBorder="1" applyAlignment="1">
      <alignment horizontal="center" vertical="center" wrapText="1"/>
    </xf>
    <xf numFmtId="0" fontId="20" fillId="6" borderId="27" xfId="0" applyFont="1" applyFill="1" applyBorder="1" applyAlignment="1">
      <alignment horizontal="center" vertical="center" wrapText="1"/>
    </xf>
    <xf numFmtId="0" fontId="20" fillId="18" borderId="32" xfId="0" applyFont="1" applyFill="1" applyBorder="1" applyAlignment="1">
      <alignment horizontal="center" vertical="center" wrapText="1"/>
    </xf>
    <xf numFmtId="0" fontId="20" fillId="18" borderId="33"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6" xfId="0" applyFont="1" applyFill="1" applyBorder="1" applyAlignment="1">
      <alignment horizontal="center" vertical="center" wrapText="1"/>
    </xf>
    <xf numFmtId="0" fontId="6" fillId="0" borderId="0" xfId="0" applyFont="1" applyAlignment="1">
      <alignment horizontal="center"/>
    </xf>
    <xf numFmtId="9" fontId="19" fillId="9" borderId="0" xfId="4" applyFont="1" applyFill="1" applyAlignment="1">
      <alignment horizontal="left" vertical="center" wrapText="1"/>
    </xf>
    <xf numFmtId="0" fontId="10" fillId="6" borderId="7"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10" fillId="6" borderId="12" xfId="0" applyFont="1" applyFill="1" applyBorder="1" applyAlignment="1">
      <alignment horizontal="center" vertical="center" wrapText="1"/>
    </xf>
    <xf numFmtId="0" fontId="16" fillId="0" borderId="18" xfId="0" applyFont="1" applyBorder="1" applyAlignment="1">
      <alignment horizontal="center" vertical="center" wrapText="1"/>
    </xf>
    <xf numFmtId="0" fontId="16" fillId="0" borderId="13" xfId="0" applyFont="1" applyBorder="1" applyAlignment="1">
      <alignment horizontal="center" vertical="center"/>
    </xf>
    <xf numFmtId="0" fontId="16" fillId="0" borderId="2" xfId="0" applyFont="1" applyBorder="1" applyAlignment="1">
      <alignment horizontal="center" vertical="center"/>
    </xf>
    <xf numFmtId="0" fontId="10" fillId="6" borderId="9" xfId="0" applyFont="1" applyFill="1" applyBorder="1" applyAlignment="1">
      <alignment horizontal="center" vertical="center" wrapText="1"/>
    </xf>
    <xf numFmtId="0" fontId="10" fillId="6" borderId="10" xfId="0" applyFont="1" applyFill="1" applyBorder="1" applyAlignment="1">
      <alignment horizontal="center" vertical="center" wrapText="1"/>
    </xf>
    <xf numFmtId="0" fontId="10" fillId="6" borderId="11"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5" fillId="9" borderId="0" xfId="0" applyFont="1" applyFill="1" applyAlignment="1">
      <alignment horizontal="left" vertical="center" wrapText="1"/>
    </xf>
    <xf numFmtId="0" fontId="10" fillId="10" borderId="15" xfId="0" applyFont="1" applyFill="1" applyBorder="1" applyAlignment="1">
      <alignment horizontal="center" vertical="center" wrapText="1"/>
    </xf>
    <xf numFmtId="0" fontId="10" fillId="10" borderId="16"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7" xfId="0" applyFont="1" applyFill="1" applyBorder="1" applyAlignment="1">
      <alignment horizontal="center" vertical="center" wrapText="1"/>
    </xf>
    <xf numFmtId="0" fontId="16" fillId="0" borderId="13" xfId="0" applyFont="1" applyBorder="1" applyAlignment="1">
      <alignment horizontal="center" vertical="center" wrapText="1"/>
    </xf>
    <xf numFmtId="0" fontId="16" fillId="0" borderId="2" xfId="0" applyFont="1" applyBorder="1" applyAlignment="1">
      <alignment horizontal="center" vertical="center" wrapText="1"/>
    </xf>
    <xf numFmtId="0" fontId="10" fillId="10" borderId="8" xfId="0" applyFont="1" applyFill="1" applyBorder="1" applyAlignment="1">
      <alignment horizontal="center" vertical="center" wrapText="1"/>
    </xf>
    <xf numFmtId="0" fontId="10" fillId="10" borderId="12" xfId="0" applyFont="1" applyFill="1" applyBorder="1" applyAlignment="1">
      <alignment horizontal="center" vertical="center" wrapText="1"/>
    </xf>
    <xf numFmtId="0" fontId="4" fillId="15" borderId="0" xfId="0" applyFont="1" applyFill="1" applyAlignment="1">
      <alignment horizontal="center" vertical="top" wrapText="1"/>
    </xf>
  </cellXfs>
  <cellStyles count="12">
    <cellStyle name="Millares 2" xfId="5"/>
    <cellStyle name="Millares 3" xfId="8"/>
    <cellStyle name="Millares 4" xfId="9"/>
    <cellStyle name="Moneda" xfId="11" builtinId="4"/>
    <cellStyle name="Moneda 2" xfId="6"/>
    <cellStyle name="Normal" xfId="0" builtinId="0"/>
    <cellStyle name="Normal 2" xfId="1"/>
    <cellStyle name="Normal 2 2" xfId="3"/>
    <cellStyle name="Normal 3" xfId="2"/>
    <cellStyle name="Porcentaje" xfId="10" builtinId="5"/>
    <cellStyle name="Porcentaje 2" xfId="4"/>
    <cellStyle name="Porcentaje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8501377952755913"/>
          <c:y val="9.2592592592592587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tx>
            <c:strRef>
              <c:f>'[1]4.1. ÁREA COSECHADA PROMEDIO'!$D$23</c:f>
              <c:strCache>
                <c:ptCount val="1"/>
                <c:pt idx="0">
                  <c:v>Área Cosechada promedio </c:v>
                </c:pt>
              </c:strCache>
            </c:strRef>
          </c:tx>
          <c:dPt>
            <c:idx val="0"/>
            <c:bubble3D val="0"/>
            <c:spPr>
              <a:solidFill>
                <a:schemeClr val="accent6"/>
              </a:solidFill>
              <a:ln w="19050">
                <a:solidFill>
                  <a:schemeClr val="lt1"/>
                </a:solidFill>
              </a:ln>
              <a:effectLst/>
            </c:spPr>
          </c:dPt>
          <c:dPt>
            <c:idx val="1"/>
            <c:bubble3D val="0"/>
            <c:spPr>
              <a:solidFill>
                <a:schemeClr val="accent5"/>
              </a:solidFill>
              <a:ln w="19050">
                <a:solidFill>
                  <a:schemeClr val="lt1"/>
                </a:solidFill>
              </a:ln>
              <a:effectLst/>
            </c:spPr>
          </c:dPt>
          <c:dPt>
            <c:idx val="2"/>
            <c:bubble3D val="0"/>
            <c:spPr>
              <a:solidFill>
                <a:schemeClr val="accent4"/>
              </a:solidFill>
              <a:ln w="19050">
                <a:solidFill>
                  <a:schemeClr val="lt1"/>
                </a:solidFill>
              </a:ln>
              <a:effectLst/>
            </c:spPr>
          </c:dPt>
          <c:dPt>
            <c:idx val="3"/>
            <c:bubble3D val="0"/>
            <c:spPr>
              <a:solidFill>
                <a:schemeClr val="accent6">
                  <a:lumMod val="60000"/>
                </a:schemeClr>
              </a:solidFill>
              <a:ln w="19050">
                <a:solidFill>
                  <a:schemeClr val="lt1"/>
                </a:solidFill>
              </a:ln>
              <a:effectLst/>
            </c:spPr>
          </c:dPt>
          <c:dPt>
            <c:idx val="4"/>
            <c:bubble3D val="0"/>
            <c:spPr>
              <a:solidFill>
                <a:schemeClr val="accent5">
                  <a:lumMod val="60000"/>
                </a:schemeClr>
              </a:solidFill>
              <a:ln w="19050">
                <a:solidFill>
                  <a:schemeClr val="lt1"/>
                </a:solidFill>
              </a:ln>
              <a:effectLst/>
            </c:spPr>
          </c:dPt>
          <c:dPt>
            <c:idx val="5"/>
            <c:bubble3D val="0"/>
            <c:spPr>
              <a:solidFill>
                <a:schemeClr val="accent4">
                  <a:lumMod val="60000"/>
                </a:schemeClr>
              </a:solidFill>
              <a:ln w="19050">
                <a:solidFill>
                  <a:schemeClr val="lt1"/>
                </a:solidFill>
              </a:ln>
              <a:effectLst/>
            </c:spPr>
          </c:dPt>
          <c:dPt>
            <c:idx val="6"/>
            <c:bubble3D val="0"/>
            <c:spPr>
              <a:solidFill>
                <a:schemeClr val="accent6">
                  <a:lumMod val="80000"/>
                  <a:lumOff val="20000"/>
                </a:schemeClr>
              </a:solidFill>
              <a:ln w="19050">
                <a:solidFill>
                  <a:schemeClr val="lt1"/>
                </a:solidFill>
              </a:ln>
              <a:effectLst/>
            </c:spPr>
          </c:dPt>
          <c:dPt>
            <c:idx val="7"/>
            <c:bubble3D val="0"/>
            <c:spPr>
              <a:solidFill>
                <a:schemeClr val="accent5">
                  <a:lumMod val="80000"/>
                  <a:lumOff val="20000"/>
                </a:schemeClr>
              </a:solidFill>
              <a:ln w="19050">
                <a:solidFill>
                  <a:schemeClr val="lt1"/>
                </a:solidFill>
              </a:ln>
              <a:effectLst/>
            </c:spPr>
          </c:dPt>
          <c:dPt>
            <c:idx val="8"/>
            <c:bubble3D val="0"/>
            <c:spPr>
              <a:solidFill>
                <a:schemeClr val="accent4">
                  <a:lumMod val="80000"/>
                  <a:lumOff val="20000"/>
                </a:schemeClr>
              </a:solidFill>
              <a:ln w="19050">
                <a:solidFill>
                  <a:schemeClr val="lt1"/>
                </a:solidFill>
              </a:ln>
              <a:effectLst/>
            </c:spPr>
          </c:dPt>
          <c:dPt>
            <c:idx val="9"/>
            <c:bubble3D val="0"/>
            <c:spPr>
              <a:solidFill>
                <a:schemeClr val="accent6">
                  <a:lumMod val="80000"/>
                </a:schemeClr>
              </a:solidFill>
              <a:ln w="19050">
                <a:solidFill>
                  <a:schemeClr val="lt1"/>
                </a:solidFill>
              </a:ln>
              <a:effectLst/>
            </c:spPr>
          </c:dPt>
          <c:dLbls>
            <c:dLbl>
              <c:idx val="1"/>
              <c:layout>
                <c:manualLayout>
                  <c:x val="0.15197613721103653"/>
                  <c:y val="-3.2862301748809948E-2"/>
                </c:manualLayout>
              </c:layout>
              <c:showLegendKey val="0"/>
              <c:showVal val="1"/>
              <c:showCatName val="1"/>
              <c:showSerName val="0"/>
              <c:showPercent val="0"/>
              <c:showBubbleSize val="0"/>
              <c:extLst>
                <c:ext xmlns:c15="http://schemas.microsoft.com/office/drawing/2012/chart" uri="{CE6537A1-D6FC-4f65-9D91-7224C49458BB}"/>
              </c:extLst>
            </c:dLbl>
            <c:dLbl>
              <c:idx val="2"/>
              <c:layout>
                <c:manualLayout>
                  <c:x val="-0.2388888888888889"/>
                  <c:y val="0.42592592592592593"/>
                </c:manualLayout>
              </c:layout>
              <c:showLegendKey val="0"/>
              <c:showVal val="1"/>
              <c:showCatName val="1"/>
              <c:showSerName val="0"/>
              <c:showPercent val="0"/>
              <c:showBubbleSize val="0"/>
              <c:extLst>
                <c:ext xmlns:c15="http://schemas.microsoft.com/office/drawing/2012/chart" uri="{CE6537A1-D6FC-4f65-9D91-7224C49458BB}"/>
              </c:extLst>
            </c:dLbl>
            <c:dLbl>
              <c:idx val="3"/>
              <c:layout>
                <c:manualLayout>
                  <c:x val="-0.375"/>
                  <c:y val="0.25462962962962965"/>
                </c:manualLayout>
              </c:layout>
              <c:showLegendKey val="0"/>
              <c:showVal val="1"/>
              <c:showCatName val="1"/>
              <c:showSerName val="0"/>
              <c:showPercent val="0"/>
              <c:showBubbleSize val="0"/>
              <c:extLst>
                <c:ext xmlns:c15="http://schemas.microsoft.com/office/drawing/2012/chart" uri="{CE6537A1-D6FC-4f65-9D91-7224C49458BB}"/>
              </c:extLst>
            </c:dLbl>
            <c:dLbl>
              <c:idx val="4"/>
              <c:layout>
                <c:manualLayout>
                  <c:x val="-0.36944444444444452"/>
                  <c:y val="0.17592592592592593"/>
                </c:manualLayout>
              </c:layout>
              <c:showLegendKey val="0"/>
              <c:showVal val="1"/>
              <c:showCatName val="1"/>
              <c:showSerName val="0"/>
              <c:showPercent val="0"/>
              <c:showBubbleSize val="0"/>
              <c:extLst>
                <c:ext xmlns:c15="http://schemas.microsoft.com/office/drawing/2012/chart" uri="{CE6537A1-D6FC-4f65-9D91-7224C49458BB}"/>
              </c:extLst>
            </c:dLbl>
            <c:dLbl>
              <c:idx val="5"/>
              <c:layout>
                <c:manualLayout>
                  <c:x val="-0.375"/>
                  <c:y val="7.8703703703703706E-2"/>
                </c:manualLayout>
              </c:layout>
              <c:showLegendKey val="0"/>
              <c:showVal val="1"/>
              <c:showCatName val="1"/>
              <c:showSerName val="0"/>
              <c:showPercent val="0"/>
              <c:showBubbleSize val="0"/>
              <c:extLst>
                <c:ext xmlns:c15="http://schemas.microsoft.com/office/drawing/2012/chart" uri="{CE6537A1-D6FC-4f65-9D91-7224C49458BB}"/>
              </c:extLst>
            </c:dLbl>
            <c:dLbl>
              <c:idx val="6"/>
              <c:layout>
                <c:manualLayout>
                  <c:x val="-0.34722222222222221"/>
                  <c:y val="1.3888888888888888E-2"/>
                </c:manualLayout>
              </c:layout>
              <c:showLegendKey val="0"/>
              <c:showVal val="1"/>
              <c:showCatName val="1"/>
              <c:showSerName val="0"/>
              <c:showPercent val="0"/>
              <c:showBubbleSize val="0"/>
              <c:extLst>
                <c:ext xmlns:c15="http://schemas.microsoft.com/office/drawing/2012/chart" uri="{CE6537A1-D6FC-4f65-9D91-7224C49458BB}"/>
              </c:extLst>
            </c:dLbl>
            <c:dLbl>
              <c:idx val="7"/>
              <c:layout>
                <c:manualLayout>
                  <c:x val="-0.31944444444444453"/>
                  <c:y val="-6.0185185185185182E-2"/>
                </c:manualLayout>
              </c:layout>
              <c:showLegendKey val="0"/>
              <c:showVal val="1"/>
              <c:showCatName val="1"/>
              <c:showSerName val="0"/>
              <c:showPercent val="0"/>
              <c:showBubbleSize val="0"/>
              <c:extLst>
                <c:ext xmlns:c15="http://schemas.microsoft.com/office/drawing/2012/chart" uri="{CE6537A1-D6FC-4f65-9D91-7224C49458BB}"/>
              </c:extLst>
            </c:dLbl>
            <c:dLbl>
              <c:idx val="8"/>
              <c:layout>
                <c:manualLayout>
                  <c:x val="0.25"/>
                  <c:y val="-1.8518518518518517E-2"/>
                </c:manualLayout>
              </c:layout>
              <c:showLegendKey val="0"/>
              <c:showVal val="1"/>
              <c:showCatName val="1"/>
              <c:showSerName val="0"/>
              <c:showPercent val="0"/>
              <c:showBubbleSize val="0"/>
              <c:extLst>
                <c:ext xmlns:c15="http://schemas.microsoft.com/office/drawing/2012/chart" uri="{CE6537A1-D6FC-4f65-9D91-7224C49458BB}"/>
              </c:extLst>
            </c:dLbl>
            <c:dLbl>
              <c:idx val="9"/>
              <c:layout>
                <c:manualLayout>
                  <c:x val="0.27777789521276286"/>
                  <c:y val="0.11568701860795925"/>
                </c:manualLayout>
              </c:layout>
              <c:showLegendKey val="0"/>
              <c:showVal val="1"/>
              <c:showCatName val="1"/>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'[1]4.1. ÁREA COSECHADA PROMEDIO'!$C$24:$C$33</c:f>
              <c:strCache>
                <c:ptCount val="10"/>
                <c:pt idx="1">
                  <c:v>Café </c:v>
                </c:pt>
                <c:pt idx="2">
                  <c:v>Caña panelera </c:v>
                </c:pt>
                <c:pt idx="3">
                  <c:v>Maíz </c:v>
                </c:pt>
                <c:pt idx="4">
                  <c:v>Aguacate </c:v>
                </c:pt>
                <c:pt idx="5">
                  <c:v>Plátano</c:v>
                </c:pt>
                <c:pt idx="6">
                  <c:v>Yuca </c:v>
                </c:pt>
                <c:pt idx="7">
                  <c:v>Ají</c:v>
                </c:pt>
                <c:pt idx="8">
                  <c:v>Flores y follajes</c:v>
                </c:pt>
                <c:pt idx="9">
                  <c:v>Tomate_mesa </c:v>
                </c:pt>
              </c:strCache>
            </c:strRef>
          </c:cat>
          <c:val>
            <c:numRef>
              <c:f>'[1]4.1. ÁREA COSECHADA PROMEDIO'!$D$24:$D$33</c:f>
              <c:numCache>
                <c:formatCode>General</c:formatCode>
                <c:ptCount val="10"/>
                <c:pt idx="1">
                  <c:v>6324</c:v>
                </c:pt>
                <c:pt idx="2">
                  <c:v>148</c:v>
                </c:pt>
                <c:pt idx="3">
                  <c:v>74</c:v>
                </c:pt>
                <c:pt idx="4">
                  <c:v>56</c:v>
                </c:pt>
                <c:pt idx="5">
                  <c:v>46</c:v>
                </c:pt>
                <c:pt idx="6">
                  <c:v>29</c:v>
                </c:pt>
                <c:pt idx="7">
                  <c:v>26</c:v>
                </c:pt>
                <c:pt idx="8">
                  <c:v>16</c:v>
                </c:pt>
                <c:pt idx="9">
                  <c:v>4</c:v>
                </c:pt>
              </c:numCache>
            </c:numRef>
          </c:val>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doughnutChart>
        <c:varyColors val="1"/>
        <c:ser>
          <c:idx val="0"/>
          <c:order val="0"/>
          <c:tx>
            <c:strRef>
              <c:f>'[1]4.1. ÁREA COSECHADA PROMEDIO'!$D$40</c:f>
              <c:strCache>
                <c:ptCount val="1"/>
                <c:pt idx="0">
                  <c:v>Producción promedio </c:v>
                </c:pt>
              </c:strCache>
            </c:strRef>
          </c:tx>
          <c:explosion val="1"/>
          <c:dPt>
            <c:idx val="0"/>
            <c:bubble3D val="0"/>
            <c:spPr>
              <a:solidFill>
                <a:schemeClr val="accent6"/>
              </a:solidFill>
              <a:ln w="19050">
                <a:solidFill>
                  <a:schemeClr val="lt1"/>
                </a:solidFill>
              </a:ln>
              <a:effectLst/>
            </c:spPr>
          </c:dPt>
          <c:dPt>
            <c:idx val="1"/>
            <c:bubble3D val="0"/>
            <c:spPr>
              <a:solidFill>
                <a:schemeClr val="accent5"/>
              </a:solidFill>
              <a:ln w="19050">
                <a:solidFill>
                  <a:schemeClr val="lt1"/>
                </a:solidFill>
              </a:ln>
              <a:effectLst/>
            </c:spPr>
          </c:dPt>
          <c:dPt>
            <c:idx val="2"/>
            <c:bubble3D val="0"/>
            <c:spPr>
              <a:solidFill>
                <a:schemeClr val="accent4"/>
              </a:solidFill>
              <a:ln w="19050">
                <a:solidFill>
                  <a:schemeClr val="lt1"/>
                </a:solidFill>
              </a:ln>
              <a:effectLst/>
            </c:spPr>
          </c:dPt>
          <c:dPt>
            <c:idx val="3"/>
            <c:bubble3D val="0"/>
            <c:spPr>
              <a:solidFill>
                <a:schemeClr val="accent6">
                  <a:lumMod val="60000"/>
                </a:schemeClr>
              </a:solidFill>
              <a:ln w="19050">
                <a:solidFill>
                  <a:schemeClr val="lt1"/>
                </a:solidFill>
              </a:ln>
              <a:effectLst/>
            </c:spPr>
          </c:dPt>
          <c:dPt>
            <c:idx val="4"/>
            <c:bubble3D val="0"/>
            <c:spPr>
              <a:solidFill>
                <a:schemeClr val="accent5">
                  <a:lumMod val="60000"/>
                </a:schemeClr>
              </a:solidFill>
              <a:ln w="19050">
                <a:solidFill>
                  <a:schemeClr val="lt1"/>
                </a:solidFill>
              </a:ln>
              <a:effectLst/>
            </c:spPr>
          </c:dPt>
          <c:dPt>
            <c:idx val="5"/>
            <c:bubble3D val="0"/>
            <c:spPr>
              <a:solidFill>
                <a:schemeClr val="accent4">
                  <a:lumMod val="60000"/>
                </a:schemeClr>
              </a:solidFill>
              <a:ln w="19050">
                <a:solidFill>
                  <a:schemeClr val="lt1"/>
                </a:solidFill>
              </a:ln>
              <a:effectLst/>
            </c:spPr>
          </c:dPt>
          <c:dPt>
            <c:idx val="6"/>
            <c:bubble3D val="0"/>
            <c:spPr>
              <a:solidFill>
                <a:schemeClr val="accent6">
                  <a:lumMod val="80000"/>
                  <a:lumOff val="20000"/>
                </a:schemeClr>
              </a:solidFill>
              <a:ln w="19050">
                <a:solidFill>
                  <a:schemeClr val="lt1"/>
                </a:solidFill>
              </a:ln>
              <a:effectLst/>
            </c:spPr>
          </c:dPt>
          <c:dPt>
            <c:idx val="7"/>
            <c:bubble3D val="0"/>
            <c:spPr>
              <a:solidFill>
                <a:schemeClr val="accent5">
                  <a:lumMod val="80000"/>
                  <a:lumOff val="20000"/>
                </a:schemeClr>
              </a:solidFill>
              <a:ln w="19050">
                <a:solidFill>
                  <a:schemeClr val="lt1"/>
                </a:solidFill>
              </a:ln>
              <a:effectLst/>
            </c:spPr>
          </c:dPt>
          <c:dPt>
            <c:idx val="8"/>
            <c:bubble3D val="0"/>
            <c:spPr>
              <a:solidFill>
                <a:schemeClr val="accent4">
                  <a:lumMod val="80000"/>
                  <a:lumOff val="20000"/>
                </a:schemeClr>
              </a:solidFill>
              <a:ln w="19050">
                <a:solidFill>
                  <a:schemeClr val="lt1"/>
                </a:solidFill>
              </a:ln>
              <a:effectLst/>
            </c:spPr>
          </c:dPt>
          <c:dPt>
            <c:idx val="9"/>
            <c:bubble3D val="0"/>
            <c:spPr>
              <a:solidFill>
                <a:schemeClr val="accent6">
                  <a:lumMod val="80000"/>
                </a:schemeClr>
              </a:solidFill>
              <a:ln w="19050">
                <a:solidFill>
                  <a:schemeClr val="lt1"/>
                </a:solidFill>
              </a:ln>
              <a:effectLst/>
            </c:spPr>
          </c:dPt>
          <c:dLbls>
            <c:dLbl>
              <c:idx val="1"/>
              <c:layout>
                <c:manualLayout>
                  <c:x val="0.13333333333333333"/>
                  <c:y val="0.11574074074074074"/>
                </c:manualLayout>
              </c:layout>
              <c:showLegendKey val="0"/>
              <c:showVal val="1"/>
              <c:showCatName val="1"/>
              <c:showSerName val="0"/>
              <c:showPercent val="0"/>
              <c:showBubbleSize val="0"/>
              <c:extLst>
                <c:ext xmlns:c15="http://schemas.microsoft.com/office/drawing/2012/chart" uri="{CE6537A1-D6FC-4f65-9D91-7224C49458BB}"/>
              </c:extLst>
            </c:dLbl>
            <c:dLbl>
              <c:idx val="2"/>
              <c:layout>
                <c:manualLayout>
                  <c:x val="-0.12500000000000003"/>
                  <c:y val="1.3888888888888888E-2"/>
                </c:manualLayout>
              </c:layout>
              <c:showLegendKey val="0"/>
              <c:showVal val="1"/>
              <c:showCatName val="1"/>
              <c:showSerName val="0"/>
              <c:showPercent val="0"/>
              <c:showBubbleSize val="0"/>
              <c:extLst>
                <c:ext xmlns:c15="http://schemas.microsoft.com/office/drawing/2012/chart" uri="{CE6537A1-D6FC-4f65-9D91-7224C49458BB}"/>
              </c:extLst>
            </c:dLbl>
            <c:dLbl>
              <c:idx val="3"/>
              <c:layout>
                <c:manualLayout>
                  <c:x val="-0.17499999999999996"/>
                  <c:y val="0.14351851851851852"/>
                </c:manualLayout>
              </c:layout>
              <c:showLegendKey val="0"/>
              <c:showVal val="1"/>
              <c:showCatName val="1"/>
              <c:showSerName val="0"/>
              <c:showPercent val="0"/>
              <c:showBubbleSize val="0"/>
              <c:extLst>
                <c:ext xmlns:c15="http://schemas.microsoft.com/office/drawing/2012/chart" uri="{CE6537A1-D6FC-4f65-9D91-7224C49458BB}"/>
              </c:extLst>
            </c:dLbl>
            <c:dLbl>
              <c:idx val="4"/>
              <c:layout>
                <c:manualLayout>
                  <c:x val="-0.27500000000000002"/>
                  <c:y val="9.7222222222222224E-2"/>
                </c:manualLayout>
              </c:layout>
              <c:showLegendKey val="0"/>
              <c:showVal val="1"/>
              <c:showCatName val="1"/>
              <c:showSerName val="0"/>
              <c:showPercent val="0"/>
              <c:showBubbleSize val="0"/>
              <c:extLst>
                <c:ext xmlns:c15="http://schemas.microsoft.com/office/drawing/2012/chart" uri="{CE6537A1-D6FC-4f65-9D91-7224C49458BB}"/>
              </c:extLst>
            </c:dLbl>
            <c:dLbl>
              <c:idx val="5"/>
              <c:layout>
                <c:manualLayout>
                  <c:x val="-0.3"/>
                  <c:y val="9.2592592592592587E-3"/>
                </c:manualLayout>
              </c:layout>
              <c:showLegendKey val="0"/>
              <c:showVal val="1"/>
              <c:showCatName val="1"/>
              <c:showSerName val="0"/>
              <c:showPercent val="0"/>
              <c:showBubbleSize val="0"/>
              <c:extLst>
                <c:ext xmlns:c15="http://schemas.microsoft.com/office/drawing/2012/chart" uri="{CE6537A1-D6FC-4f65-9D91-7224C49458BB}"/>
              </c:extLst>
            </c:dLbl>
            <c:dLbl>
              <c:idx val="6"/>
              <c:layout>
                <c:manualLayout>
                  <c:x val="0.29166666666666669"/>
                  <c:y val="0.10185185185185185"/>
                </c:manualLayout>
              </c:layout>
              <c:showLegendKey val="0"/>
              <c:showVal val="1"/>
              <c:showCatName val="1"/>
              <c:showSerName val="0"/>
              <c:showPercent val="0"/>
              <c:showBubbleSize val="0"/>
              <c:extLst>
                <c:ext xmlns:c15="http://schemas.microsoft.com/office/drawing/2012/chart" uri="{CE6537A1-D6FC-4f65-9D91-7224C49458BB}"/>
              </c:extLst>
            </c:dLbl>
            <c:dLbl>
              <c:idx val="7"/>
              <c:layout>
                <c:manualLayout>
                  <c:x val="0.26666666666666655"/>
                  <c:y val="-1.3888888888888888E-2"/>
                </c:manualLayout>
              </c:layout>
              <c:showLegendKey val="0"/>
              <c:showVal val="1"/>
              <c:showCatName val="1"/>
              <c:showSerName val="0"/>
              <c:showPercent val="0"/>
              <c:showBubbleSize val="0"/>
              <c:extLst>
                <c:ext xmlns:c15="http://schemas.microsoft.com/office/drawing/2012/chart" uri="{CE6537A1-D6FC-4f65-9D91-7224C49458BB}"/>
              </c:extLst>
            </c:dLbl>
            <c:dLbl>
              <c:idx val="8"/>
              <c:layout>
                <c:manualLayout>
                  <c:x val="-0.18611111111111112"/>
                  <c:y val="-6.0185185185185182E-2"/>
                </c:manualLayout>
              </c:layout>
              <c:showLegendKey val="0"/>
              <c:showVal val="1"/>
              <c:showCatName val="1"/>
              <c:showSerName val="0"/>
              <c:showPercent val="0"/>
              <c:showBubbleSize val="0"/>
              <c:extLst>
                <c:ext xmlns:c15="http://schemas.microsoft.com/office/drawing/2012/chart" uri="{CE6537A1-D6FC-4f65-9D91-7224C49458BB}"/>
              </c:extLst>
            </c:dLbl>
            <c:dLbl>
              <c:idx val="9"/>
              <c:layout>
                <c:manualLayout>
                  <c:x val="0.15"/>
                  <c:y val="-6.9444444444444461E-2"/>
                </c:manualLayout>
              </c:layout>
              <c:showLegendKey val="0"/>
              <c:showVal val="1"/>
              <c:showCatName val="1"/>
              <c:showSerName val="0"/>
              <c:showPercent val="0"/>
              <c:showBubbleSize val="0"/>
              <c:extLs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1"/>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'[1]4.1. ÁREA COSECHADA PROMEDIO'!$C$41:$C$50</c:f>
              <c:strCache>
                <c:ptCount val="10"/>
                <c:pt idx="1">
                  <c:v>Caña panelera </c:v>
                </c:pt>
                <c:pt idx="2">
                  <c:v>Café </c:v>
                </c:pt>
                <c:pt idx="3">
                  <c:v>Yuca </c:v>
                </c:pt>
                <c:pt idx="4">
                  <c:v>Plátano</c:v>
                </c:pt>
                <c:pt idx="5">
                  <c:v>Aguacate </c:v>
                </c:pt>
                <c:pt idx="6">
                  <c:v>Tomate_mesa </c:v>
                </c:pt>
                <c:pt idx="7">
                  <c:v>Ají</c:v>
                </c:pt>
                <c:pt idx="8">
                  <c:v>Maíz </c:v>
                </c:pt>
                <c:pt idx="9">
                  <c:v>Flores y follajes</c:v>
                </c:pt>
              </c:strCache>
            </c:strRef>
          </c:cat>
          <c:val>
            <c:numRef>
              <c:f>'[1]4.1. ÁREA COSECHADA PROMEDIO'!$D$41:$D$50</c:f>
              <c:numCache>
                <c:formatCode>General</c:formatCode>
                <c:ptCount val="10"/>
                <c:pt idx="1">
                  <c:v>7957</c:v>
                </c:pt>
                <c:pt idx="2">
                  <c:v>7514</c:v>
                </c:pt>
                <c:pt idx="3">
                  <c:v>465</c:v>
                </c:pt>
                <c:pt idx="4">
                  <c:v>430</c:v>
                </c:pt>
                <c:pt idx="5">
                  <c:v>352</c:v>
                </c:pt>
                <c:pt idx="6">
                  <c:v>307</c:v>
                </c:pt>
                <c:pt idx="7">
                  <c:v>174</c:v>
                </c:pt>
                <c:pt idx="8">
                  <c:v>109</c:v>
                </c:pt>
                <c:pt idx="9">
                  <c:v>96</c:v>
                </c:pt>
              </c:numCache>
            </c:numRef>
          </c:val>
        </c:ser>
        <c:dLbls>
          <c:showLegendKey val="0"/>
          <c:showVal val="1"/>
          <c:showCatName val="0"/>
          <c:showSerName val="0"/>
          <c:showPercent val="0"/>
          <c:showBubbleSize val="0"/>
          <c:showLeaderLines val="1"/>
        </c:dLbls>
        <c:firstSliceAng val="0"/>
        <c:holeSize val="75"/>
      </c:doughnut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Inventario Animal</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percentStacked"/>
        <c:varyColors val="0"/>
        <c:ser>
          <c:idx val="0"/>
          <c:order val="0"/>
          <c:tx>
            <c:strRef>
              <c:f>'Inventario pecuario'!$C$9</c:f>
              <c:strCache>
                <c:ptCount val="1"/>
                <c:pt idx="0">
                  <c:v>Inventario animal</c:v>
                </c:pt>
              </c:strCache>
            </c:strRef>
          </c:tx>
          <c:spPr>
            <a:solidFill>
              <a:schemeClr val="accent1"/>
            </a:solidFill>
            <a:ln>
              <a:noFill/>
            </a:ln>
            <a:effectLst/>
            <a:sp3d/>
          </c:spPr>
          <c:invertIfNegative val="0"/>
          <c:dLbls>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'Inventario pecuario'!$B$10:$B$12</c:f>
              <c:strCache>
                <c:ptCount val="3"/>
                <c:pt idx="0">
                  <c:v>Ganadería de carne</c:v>
                </c:pt>
                <c:pt idx="1">
                  <c:v>Avicultura</c:v>
                </c:pt>
                <c:pt idx="2">
                  <c:v>Porcicultura</c:v>
                </c:pt>
              </c:strCache>
            </c:strRef>
          </c:cat>
          <c:val>
            <c:numRef>
              <c:f>'Inventario pecuario'!$C$10:$C$12</c:f>
              <c:numCache>
                <c:formatCode>General</c:formatCode>
                <c:ptCount val="3"/>
                <c:pt idx="0">
                  <c:v>3489</c:v>
                </c:pt>
                <c:pt idx="1">
                  <c:v>18570</c:v>
                </c:pt>
                <c:pt idx="2">
                  <c:v>2624</c:v>
                </c:pt>
              </c:numCache>
            </c:numRef>
          </c:val>
          <c:extLst xmlns:c16r2="http://schemas.microsoft.com/office/drawing/2015/06/chart">
            <c:ext xmlns:c16="http://schemas.microsoft.com/office/drawing/2014/chart" uri="{C3380CC4-5D6E-409C-BE32-E72D297353CC}">
              <c16:uniqueId val="{00000000-85AE-4B73-BE79-CAC952749D23}"/>
            </c:ext>
          </c:extLst>
        </c:ser>
        <c:ser>
          <c:idx val="1"/>
          <c:order val="1"/>
          <c:tx>
            <c:strRef>
              <c:f>'Inventario pecuario'!$D$9</c:f>
              <c:strCache>
                <c:ptCount val="1"/>
                <c:pt idx="0">
                  <c:v>Número de Predios</c:v>
                </c:pt>
              </c:strCache>
            </c:strRef>
          </c:tx>
          <c:spPr>
            <a:solidFill>
              <a:schemeClr val="accent2"/>
            </a:solidFill>
            <a:ln>
              <a:noFill/>
            </a:ln>
            <a:effectLst/>
            <a:sp3d/>
          </c:spPr>
          <c:invertIfNegative val="0"/>
          <c:dLbls>
            <c:dLbl>
              <c:idx val="0"/>
              <c:layout>
                <c:manualLayout>
                  <c:x val="-1.2449422993750977E-2"/>
                  <c:y val="-1.9987964070979618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85AE-4B73-BE79-CAC952749D23}"/>
                </c:ext>
                <c:ext xmlns:c15="http://schemas.microsoft.com/office/drawing/2012/chart" uri="{CE6537A1-D6FC-4f65-9D91-7224C49458BB}">
                  <c15:layout/>
                </c:ext>
              </c:extLst>
            </c:dLbl>
            <c:dLbl>
              <c:idx val="1"/>
              <c:layout>
                <c:manualLayout>
                  <c:x val="2.9878615185002348E-2"/>
                  <c:y val="-0.10990490691418663"/>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85AE-4B73-BE79-CAC952749D23}"/>
                </c:ext>
                <c:ext xmlns:c15="http://schemas.microsoft.com/office/drawing/2012/chart" uri="{CE6537A1-D6FC-4f65-9D91-7224C49458BB}">
                  <c15:layout/>
                </c:ext>
              </c:extLst>
            </c:dLbl>
            <c:dLbl>
              <c:idx val="2"/>
              <c:layout>
                <c:manualLayout>
                  <c:x val="2.9878615185002348E-2"/>
                  <c:y val="-0.1132178695789197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85AE-4B73-BE79-CAC952749D23}"/>
                </c:ext>
                <c:ext xmlns:c15="http://schemas.microsoft.com/office/drawing/2012/chart" uri="{CE6537A1-D6FC-4f65-9D91-7224C49458BB}">
                  <c15:layout/>
                </c:ext>
              </c:extLst>
            </c:dLbl>
            <c:spPr>
              <a:noFill/>
              <a:ln>
                <a:noFill/>
              </a:ln>
              <a:effectLst/>
            </c:spPr>
            <c:txPr>
              <a:bodyPr rot="-5400000" spcFirstLastPara="1" vertOverflow="ellipsis"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'Inventario pecuario'!$B$10:$B$12</c:f>
              <c:strCache>
                <c:ptCount val="3"/>
                <c:pt idx="0">
                  <c:v>Ganadería de carne</c:v>
                </c:pt>
                <c:pt idx="1">
                  <c:v>Avicultura</c:v>
                </c:pt>
                <c:pt idx="2">
                  <c:v>Porcicultura</c:v>
                </c:pt>
              </c:strCache>
            </c:strRef>
          </c:cat>
          <c:val>
            <c:numRef>
              <c:f>'Inventario pecuario'!$D$10:$D$12</c:f>
              <c:numCache>
                <c:formatCode>General</c:formatCode>
                <c:ptCount val="3"/>
                <c:pt idx="0">
                  <c:v>428</c:v>
                </c:pt>
                <c:pt idx="1">
                  <c:v>323</c:v>
                </c:pt>
                <c:pt idx="2">
                  <c:v>33</c:v>
                </c:pt>
              </c:numCache>
            </c:numRef>
          </c:val>
          <c:extLst xmlns:c16r2="http://schemas.microsoft.com/office/drawing/2015/06/chart">
            <c:ext xmlns:c16="http://schemas.microsoft.com/office/drawing/2014/chart" uri="{C3380CC4-5D6E-409C-BE32-E72D297353CC}">
              <c16:uniqueId val="{00000005-85AE-4B73-BE79-CAC952749D23}"/>
            </c:ext>
          </c:extLst>
        </c:ser>
        <c:dLbls>
          <c:showLegendKey val="0"/>
          <c:showVal val="1"/>
          <c:showCatName val="0"/>
          <c:showSerName val="0"/>
          <c:showPercent val="0"/>
          <c:showBubbleSize val="0"/>
        </c:dLbls>
        <c:gapWidth val="150"/>
        <c:shape val="box"/>
        <c:axId val="216000312"/>
        <c:axId val="216002272"/>
        <c:axId val="0"/>
      </c:bar3DChart>
      <c:catAx>
        <c:axId val="21600031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Líneas productivas</a:t>
                </a:r>
              </a:p>
            </c:rich>
          </c:tx>
          <c:layout>
            <c:manualLayout>
              <c:xMode val="edge"/>
              <c:yMode val="edge"/>
              <c:x val="0.42540344952925485"/>
              <c:y val="0.79871755613881601"/>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6002272"/>
        <c:crosses val="autoZero"/>
        <c:auto val="1"/>
        <c:lblAlgn val="ctr"/>
        <c:lblOffset val="100"/>
        <c:noMultiLvlLbl val="0"/>
      </c:catAx>
      <c:valAx>
        <c:axId val="21600227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Inventario animal</a:t>
                </a:r>
              </a:p>
            </c:rich>
          </c:tx>
          <c:layout>
            <c:manualLayout>
              <c:xMode val="edge"/>
              <c:yMode val="edge"/>
              <c:x val="4.413506702494864E-2"/>
              <c:y val="0.24867016622922139"/>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6000312"/>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'4.2.2 HISTORICO KG PLAZAS M'!$B$17</c:f>
              <c:strCache>
                <c:ptCount val="1"/>
                <c:pt idx="0">
                  <c:v>Aguacate Hass</c:v>
                </c:pt>
              </c:strCache>
            </c:strRef>
          </c:tx>
          <c:spPr>
            <a:ln w="22225" cap="rnd">
              <a:solidFill>
                <a:schemeClr val="accent1"/>
              </a:solidFill>
              <a:round/>
            </a:ln>
            <a:effectLst/>
          </c:spPr>
          <c:marker>
            <c:symbol val="none"/>
          </c:marker>
          <c:cat>
            <c:numRef>
              <c:f>'4.2.2 HISTORICO KG PLAZAS M'!$C$16:$G$16</c:f>
              <c:numCache>
                <c:formatCode>General</c:formatCode>
                <c:ptCount val="5"/>
                <c:pt idx="0">
                  <c:v>2018</c:v>
                </c:pt>
                <c:pt idx="1">
                  <c:v>2019</c:v>
                </c:pt>
                <c:pt idx="2">
                  <c:v>2020</c:v>
                </c:pt>
                <c:pt idx="3">
                  <c:v>2021</c:v>
                </c:pt>
                <c:pt idx="4">
                  <c:v>2022</c:v>
                </c:pt>
              </c:numCache>
            </c:numRef>
          </c:cat>
          <c:val>
            <c:numRef>
              <c:f>'4.2.2 HISTORICO KG PLAZAS M'!$C$17:$G$17</c:f>
              <c:numCache>
                <c:formatCode>0</c:formatCode>
                <c:ptCount val="5"/>
                <c:pt idx="0">
                  <c:v>400</c:v>
                </c:pt>
                <c:pt idx="1">
                  <c:v>750</c:v>
                </c:pt>
                <c:pt idx="2">
                  <c:v>1120</c:v>
                </c:pt>
                <c:pt idx="3">
                  <c:v>5000</c:v>
                </c:pt>
                <c:pt idx="4">
                  <c:v>500</c:v>
                </c:pt>
              </c:numCache>
            </c:numRef>
          </c:val>
          <c:smooth val="0"/>
          <c:extLst xmlns:c16r2="http://schemas.microsoft.com/office/drawing/2015/06/chart">
            <c:ext xmlns:c16="http://schemas.microsoft.com/office/drawing/2014/chart" uri="{C3380CC4-5D6E-409C-BE32-E72D297353CC}">
              <c16:uniqueId val="{00000000-D9E0-4EF5-9A5C-B7BA742D8C80}"/>
            </c:ext>
          </c:extLst>
        </c:ser>
        <c:ser>
          <c:idx val="1"/>
          <c:order val="1"/>
          <c:tx>
            <c:strRef>
              <c:f>'4.2.2 HISTORICO KG PLAZAS M'!$B$18</c:f>
              <c:strCache>
                <c:ptCount val="1"/>
                <c:pt idx="0">
                  <c:v>Arracacha</c:v>
                </c:pt>
              </c:strCache>
            </c:strRef>
          </c:tx>
          <c:spPr>
            <a:ln w="22225" cap="rnd">
              <a:solidFill>
                <a:schemeClr val="accent2"/>
              </a:solidFill>
              <a:round/>
            </a:ln>
            <a:effectLst/>
          </c:spPr>
          <c:marker>
            <c:symbol val="none"/>
          </c:marker>
          <c:cat>
            <c:numRef>
              <c:f>'4.2.2 HISTORICO KG PLAZAS M'!$C$16:$G$16</c:f>
              <c:numCache>
                <c:formatCode>General</c:formatCode>
                <c:ptCount val="5"/>
                <c:pt idx="0">
                  <c:v>2018</c:v>
                </c:pt>
                <c:pt idx="1">
                  <c:v>2019</c:v>
                </c:pt>
                <c:pt idx="2">
                  <c:v>2020</c:v>
                </c:pt>
                <c:pt idx="3">
                  <c:v>2021</c:v>
                </c:pt>
                <c:pt idx="4">
                  <c:v>2022</c:v>
                </c:pt>
              </c:numCache>
            </c:numRef>
          </c:cat>
          <c:val>
            <c:numRef>
              <c:f>'4.2.2 HISTORICO KG PLAZAS M'!$C$18:$G$18</c:f>
              <c:numCache>
                <c:formatCode>0</c:formatCode>
                <c:ptCount val="5"/>
                <c:pt idx="0">
                  <c:v>5850</c:v>
                </c:pt>
                <c:pt idx="1">
                  <c:v>3000</c:v>
                </c:pt>
                <c:pt idx="2">
                  <c:v>500</c:v>
                </c:pt>
                <c:pt idx="3">
                  <c:v>2880</c:v>
                </c:pt>
                <c:pt idx="4">
                  <c:v>0</c:v>
                </c:pt>
              </c:numCache>
            </c:numRef>
          </c:val>
          <c:smooth val="0"/>
          <c:extLst xmlns:c16r2="http://schemas.microsoft.com/office/drawing/2015/06/chart">
            <c:ext xmlns:c16="http://schemas.microsoft.com/office/drawing/2014/chart" uri="{C3380CC4-5D6E-409C-BE32-E72D297353CC}">
              <c16:uniqueId val="{00000001-D9E0-4EF5-9A5C-B7BA742D8C80}"/>
            </c:ext>
          </c:extLst>
        </c:ser>
        <c:ser>
          <c:idx val="2"/>
          <c:order val="2"/>
          <c:tx>
            <c:strRef>
              <c:f>'4.2.2 HISTORICO KG PLAZAS M'!$B$19</c:f>
              <c:strCache>
                <c:ptCount val="1"/>
                <c:pt idx="0">
                  <c:v>Cerdo en pie</c:v>
                </c:pt>
              </c:strCache>
            </c:strRef>
          </c:tx>
          <c:spPr>
            <a:ln w="22225" cap="rnd">
              <a:solidFill>
                <a:schemeClr val="accent3"/>
              </a:solidFill>
              <a:round/>
            </a:ln>
            <a:effectLst/>
          </c:spPr>
          <c:marker>
            <c:symbol val="none"/>
          </c:marker>
          <c:cat>
            <c:numRef>
              <c:f>'4.2.2 HISTORICO KG PLAZAS M'!$C$16:$G$16</c:f>
              <c:numCache>
                <c:formatCode>General</c:formatCode>
                <c:ptCount val="5"/>
                <c:pt idx="0">
                  <c:v>2018</c:v>
                </c:pt>
                <c:pt idx="1">
                  <c:v>2019</c:v>
                </c:pt>
                <c:pt idx="2">
                  <c:v>2020</c:v>
                </c:pt>
                <c:pt idx="3">
                  <c:v>2021</c:v>
                </c:pt>
                <c:pt idx="4">
                  <c:v>2022</c:v>
                </c:pt>
              </c:numCache>
            </c:numRef>
          </c:cat>
          <c:val>
            <c:numRef>
              <c:f>'4.2.2 HISTORICO KG PLAZAS M'!$C$19:$G$19</c:f>
              <c:numCache>
                <c:formatCode>0</c:formatCode>
                <c:ptCount val="5"/>
                <c:pt idx="0">
                  <c:v>0</c:v>
                </c:pt>
                <c:pt idx="1">
                  <c:v>11615</c:v>
                </c:pt>
                <c:pt idx="2">
                  <c:v>2828</c:v>
                </c:pt>
                <c:pt idx="3">
                  <c:v>7070</c:v>
                </c:pt>
                <c:pt idx="4">
                  <c:v>0</c:v>
                </c:pt>
              </c:numCache>
            </c:numRef>
          </c:val>
          <c:smooth val="0"/>
          <c:extLst xmlns:c16r2="http://schemas.microsoft.com/office/drawing/2015/06/chart">
            <c:ext xmlns:c16="http://schemas.microsoft.com/office/drawing/2014/chart" uri="{C3380CC4-5D6E-409C-BE32-E72D297353CC}">
              <c16:uniqueId val="{00000002-D9E0-4EF5-9A5C-B7BA742D8C80}"/>
            </c:ext>
          </c:extLst>
        </c:ser>
        <c:ser>
          <c:idx val="3"/>
          <c:order val="3"/>
          <c:tx>
            <c:strRef>
              <c:f>'4.2.2 HISTORICO KG PLAZAS M'!$B$20</c:f>
              <c:strCache>
                <c:ptCount val="1"/>
                <c:pt idx="0">
                  <c:v>Leche cruda</c:v>
                </c:pt>
              </c:strCache>
            </c:strRef>
          </c:tx>
          <c:spPr>
            <a:ln w="22225" cap="rnd">
              <a:solidFill>
                <a:schemeClr val="accent4"/>
              </a:solidFill>
              <a:round/>
            </a:ln>
            <a:effectLst/>
          </c:spPr>
          <c:marker>
            <c:symbol val="none"/>
          </c:marker>
          <c:cat>
            <c:numRef>
              <c:f>'4.2.2 HISTORICO KG PLAZAS M'!$C$16:$G$16</c:f>
              <c:numCache>
                <c:formatCode>General</c:formatCode>
                <c:ptCount val="5"/>
                <c:pt idx="0">
                  <c:v>2018</c:v>
                </c:pt>
                <c:pt idx="1">
                  <c:v>2019</c:v>
                </c:pt>
                <c:pt idx="2">
                  <c:v>2020</c:v>
                </c:pt>
                <c:pt idx="3">
                  <c:v>2021</c:v>
                </c:pt>
                <c:pt idx="4">
                  <c:v>2022</c:v>
                </c:pt>
              </c:numCache>
            </c:numRef>
          </c:cat>
          <c:val>
            <c:numRef>
              <c:f>'4.2.2 HISTORICO KG PLAZAS M'!$C$20:$G$20</c:f>
              <c:numCache>
                <c:formatCode>0</c:formatCode>
                <c:ptCount val="5"/>
                <c:pt idx="0">
                  <c:v>0</c:v>
                </c:pt>
                <c:pt idx="1">
                  <c:v>0</c:v>
                </c:pt>
                <c:pt idx="2">
                  <c:v>0</c:v>
                </c:pt>
                <c:pt idx="3">
                  <c:v>3600</c:v>
                </c:pt>
                <c:pt idx="4">
                  <c:v>0</c:v>
                </c:pt>
              </c:numCache>
            </c:numRef>
          </c:val>
          <c:smooth val="0"/>
          <c:extLst xmlns:c16r2="http://schemas.microsoft.com/office/drawing/2015/06/chart">
            <c:ext xmlns:c16="http://schemas.microsoft.com/office/drawing/2014/chart" uri="{C3380CC4-5D6E-409C-BE32-E72D297353CC}">
              <c16:uniqueId val="{00000003-D9E0-4EF5-9A5C-B7BA742D8C80}"/>
            </c:ext>
          </c:extLst>
        </c:ser>
        <c:ser>
          <c:idx val="4"/>
          <c:order val="4"/>
          <c:tx>
            <c:strRef>
              <c:f>'4.2.2 HISTORICO KG PLAZAS M'!$B$21</c:f>
              <c:strCache>
                <c:ptCount val="1"/>
                <c:pt idx="0">
                  <c:v>Panela</c:v>
                </c:pt>
              </c:strCache>
            </c:strRef>
          </c:tx>
          <c:spPr>
            <a:ln w="22225" cap="rnd">
              <a:solidFill>
                <a:schemeClr val="accent5"/>
              </a:solidFill>
              <a:round/>
            </a:ln>
            <a:effectLst/>
          </c:spPr>
          <c:marker>
            <c:symbol val="none"/>
          </c:marker>
          <c:cat>
            <c:numRef>
              <c:f>'4.2.2 HISTORICO KG PLAZAS M'!$C$16:$G$16</c:f>
              <c:numCache>
                <c:formatCode>General</c:formatCode>
                <c:ptCount val="5"/>
                <c:pt idx="0">
                  <c:v>2018</c:v>
                </c:pt>
                <c:pt idx="1">
                  <c:v>2019</c:v>
                </c:pt>
                <c:pt idx="2">
                  <c:v>2020</c:v>
                </c:pt>
                <c:pt idx="3">
                  <c:v>2021</c:v>
                </c:pt>
                <c:pt idx="4">
                  <c:v>2022</c:v>
                </c:pt>
              </c:numCache>
            </c:numRef>
          </c:cat>
          <c:val>
            <c:numRef>
              <c:f>'4.2.2 HISTORICO KG PLAZAS M'!$C$21:$G$21</c:f>
              <c:numCache>
                <c:formatCode>0</c:formatCode>
                <c:ptCount val="5"/>
                <c:pt idx="0">
                  <c:v>0</c:v>
                </c:pt>
                <c:pt idx="1">
                  <c:v>1200</c:v>
                </c:pt>
                <c:pt idx="2">
                  <c:v>2000</c:v>
                </c:pt>
                <c:pt idx="3">
                  <c:v>4350</c:v>
                </c:pt>
                <c:pt idx="4">
                  <c:v>7500</c:v>
                </c:pt>
              </c:numCache>
            </c:numRef>
          </c:val>
          <c:smooth val="0"/>
          <c:extLst xmlns:c16r2="http://schemas.microsoft.com/office/drawing/2015/06/chart">
            <c:ext xmlns:c16="http://schemas.microsoft.com/office/drawing/2014/chart" uri="{C3380CC4-5D6E-409C-BE32-E72D297353CC}">
              <c16:uniqueId val="{00000004-D9E0-4EF5-9A5C-B7BA742D8C80}"/>
            </c:ext>
          </c:extLst>
        </c:ser>
        <c:ser>
          <c:idx val="5"/>
          <c:order val="5"/>
          <c:tx>
            <c:strRef>
              <c:f>'4.2.2 HISTORICO KG PLAZAS M'!$B$22</c:f>
              <c:strCache>
                <c:ptCount val="1"/>
                <c:pt idx="0">
                  <c:v>Platano hartón verde</c:v>
                </c:pt>
              </c:strCache>
            </c:strRef>
          </c:tx>
          <c:spPr>
            <a:ln w="22225" cap="rnd">
              <a:solidFill>
                <a:schemeClr val="accent6"/>
              </a:solidFill>
              <a:round/>
            </a:ln>
            <a:effectLst/>
          </c:spPr>
          <c:marker>
            <c:symbol val="none"/>
          </c:marker>
          <c:cat>
            <c:numRef>
              <c:f>'4.2.2 HISTORICO KG PLAZAS M'!$C$16:$G$16</c:f>
              <c:numCache>
                <c:formatCode>General</c:formatCode>
                <c:ptCount val="5"/>
                <c:pt idx="0">
                  <c:v>2018</c:v>
                </c:pt>
                <c:pt idx="1">
                  <c:v>2019</c:v>
                </c:pt>
                <c:pt idx="2">
                  <c:v>2020</c:v>
                </c:pt>
                <c:pt idx="3">
                  <c:v>2021</c:v>
                </c:pt>
                <c:pt idx="4">
                  <c:v>2022</c:v>
                </c:pt>
              </c:numCache>
            </c:numRef>
          </c:cat>
          <c:val>
            <c:numRef>
              <c:f>'4.2.2 HISTORICO KG PLAZAS M'!$C$22:$G$22</c:f>
              <c:numCache>
                <c:formatCode>0</c:formatCode>
                <c:ptCount val="5"/>
                <c:pt idx="0">
                  <c:v>0</c:v>
                </c:pt>
                <c:pt idx="1">
                  <c:v>0</c:v>
                </c:pt>
                <c:pt idx="2">
                  <c:v>0</c:v>
                </c:pt>
                <c:pt idx="3">
                  <c:v>0</c:v>
                </c:pt>
                <c:pt idx="4">
                  <c:v>500</c:v>
                </c:pt>
              </c:numCache>
            </c:numRef>
          </c:val>
          <c:smooth val="0"/>
          <c:extLst xmlns:c16r2="http://schemas.microsoft.com/office/drawing/2015/06/chart">
            <c:ext xmlns:c16="http://schemas.microsoft.com/office/drawing/2014/chart" uri="{C3380CC4-5D6E-409C-BE32-E72D297353CC}">
              <c16:uniqueId val="{00000000-4C04-443B-ACB5-42B99557CB2D}"/>
            </c:ext>
          </c:extLst>
        </c:ser>
        <c:ser>
          <c:idx val="6"/>
          <c:order val="6"/>
          <c:tx>
            <c:strRef>
              <c:f>'4.2.2 HISTORICO KG PLAZAS M'!$B$23</c:f>
              <c:strCache>
                <c:ptCount val="1"/>
                <c:pt idx="0">
                  <c:v>Res en pie</c:v>
                </c:pt>
              </c:strCache>
            </c:strRef>
          </c:tx>
          <c:spPr>
            <a:ln w="22225" cap="rnd">
              <a:solidFill>
                <a:schemeClr val="accent1">
                  <a:lumMod val="60000"/>
                </a:schemeClr>
              </a:solidFill>
              <a:round/>
            </a:ln>
            <a:effectLst/>
          </c:spPr>
          <c:marker>
            <c:symbol val="none"/>
          </c:marker>
          <c:cat>
            <c:numRef>
              <c:f>'4.2.2 HISTORICO KG PLAZAS M'!$C$16:$G$16</c:f>
              <c:numCache>
                <c:formatCode>General</c:formatCode>
                <c:ptCount val="5"/>
                <c:pt idx="0">
                  <c:v>2018</c:v>
                </c:pt>
                <c:pt idx="1">
                  <c:v>2019</c:v>
                </c:pt>
                <c:pt idx="2">
                  <c:v>2020</c:v>
                </c:pt>
                <c:pt idx="3">
                  <c:v>2021</c:v>
                </c:pt>
                <c:pt idx="4">
                  <c:v>2022</c:v>
                </c:pt>
              </c:numCache>
            </c:numRef>
          </c:cat>
          <c:val>
            <c:numRef>
              <c:f>'4.2.2 HISTORICO KG PLAZAS M'!$C$23:$G$23</c:f>
              <c:numCache>
                <c:formatCode>0</c:formatCode>
                <c:ptCount val="5"/>
                <c:pt idx="0">
                  <c:v>0</c:v>
                </c:pt>
                <c:pt idx="1">
                  <c:v>0</c:v>
                </c:pt>
                <c:pt idx="2">
                  <c:v>0</c:v>
                </c:pt>
                <c:pt idx="3">
                  <c:v>0</c:v>
                </c:pt>
                <c:pt idx="4">
                  <c:v>11312</c:v>
                </c:pt>
              </c:numCache>
            </c:numRef>
          </c:val>
          <c:smooth val="0"/>
          <c:extLst xmlns:c16r2="http://schemas.microsoft.com/office/drawing/2015/06/chart">
            <c:ext xmlns:c16="http://schemas.microsoft.com/office/drawing/2014/chart" uri="{C3380CC4-5D6E-409C-BE32-E72D297353CC}">
              <c16:uniqueId val="{00000001-4C04-443B-ACB5-42B99557CB2D}"/>
            </c:ext>
          </c:extLst>
        </c:ser>
        <c:ser>
          <c:idx val="7"/>
          <c:order val="7"/>
          <c:tx>
            <c:strRef>
              <c:f>'4.2.2 HISTORICO KG PLAZAS M'!$B$24</c:f>
              <c:strCache>
                <c:ptCount val="1"/>
                <c:pt idx="0">
                  <c:v>Tomate larga vida</c:v>
                </c:pt>
              </c:strCache>
            </c:strRef>
          </c:tx>
          <c:spPr>
            <a:ln w="22225" cap="rnd">
              <a:solidFill>
                <a:schemeClr val="accent2">
                  <a:lumMod val="60000"/>
                </a:schemeClr>
              </a:solidFill>
              <a:round/>
            </a:ln>
            <a:effectLst/>
          </c:spPr>
          <c:marker>
            <c:symbol val="none"/>
          </c:marker>
          <c:cat>
            <c:numRef>
              <c:f>'4.2.2 HISTORICO KG PLAZAS M'!$C$16:$G$16</c:f>
              <c:numCache>
                <c:formatCode>General</c:formatCode>
                <c:ptCount val="5"/>
                <c:pt idx="0">
                  <c:v>2018</c:v>
                </c:pt>
                <c:pt idx="1">
                  <c:v>2019</c:v>
                </c:pt>
                <c:pt idx="2">
                  <c:v>2020</c:v>
                </c:pt>
                <c:pt idx="3">
                  <c:v>2021</c:v>
                </c:pt>
                <c:pt idx="4">
                  <c:v>2022</c:v>
                </c:pt>
              </c:numCache>
            </c:numRef>
          </c:cat>
          <c:val>
            <c:numRef>
              <c:f>'4.2.2 HISTORICO KG PLAZAS M'!$C$24:$G$24</c:f>
              <c:numCache>
                <c:formatCode>0</c:formatCode>
                <c:ptCount val="5"/>
                <c:pt idx="0">
                  <c:v>42534</c:v>
                </c:pt>
                <c:pt idx="1">
                  <c:v>21065</c:v>
                </c:pt>
                <c:pt idx="2">
                  <c:v>9925</c:v>
                </c:pt>
                <c:pt idx="3">
                  <c:v>5825</c:v>
                </c:pt>
                <c:pt idx="4">
                  <c:v>1400</c:v>
                </c:pt>
              </c:numCache>
            </c:numRef>
          </c:val>
          <c:smooth val="0"/>
          <c:extLst xmlns:c16r2="http://schemas.microsoft.com/office/drawing/2015/06/chart">
            <c:ext xmlns:c16="http://schemas.microsoft.com/office/drawing/2014/chart" uri="{C3380CC4-5D6E-409C-BE32-E72D297353CC}">
              <c16:uniqueId val="{00000002-4C04-443B-ACB5-42B99557CB2D}"/>
            </c:ext>
          </c:extLst>
        </c:ser>
        <c:ser>
          <c:idx val="8"/>
          <c:order val="8"/>
          <c:tx>
            <c:strRef>
              <c:f>'4.2.2 HISTORICO KG PLAZAS M'!$B$25</c:f>
              <c:strCache>
                <c:ptCount val="1"/>
                <c:pt idx="0">
                  <c:v>Yuca</c:v>
                </c:pt>
              </c:strCache>
            </c:strRef>
          </c:tx>
          <c:spPr>
            <a:ln w="22225" cap="rnd">
              <a:solidFill>
                <a:schemeClr val="accent3">
                  <a:lumMod val="60000"/>
                </a:schemeClr>
              </a:solidFill>
              <a:round/>
            </a:ln>
            <a:effectLst/>
          </c:spPr>
          <c:marker>
            <c:symbol val="none"/>
          </c:marker>
          <c:cat>
            <c:numRef>
              <c:f>'4.2.2 HISTORICO KG PLAZAS M'!$C$16:$G$16</c:f>
              <c:numCache>
                <c:formatCode>General</c:formatCode>
                <c:ptCount val="5"/>
                <c:pt idx="0">
                  <c:v>2018</c:v>
                </c:pt>
                <c:pt idx="1">
                  <c:v>2019</c:v>
                </c:pt>
                <c:pt idx="2">
                  <c:v>2020</c:v>
                </c:pt>
                <c:pt idx="3">
                  <c:v>2021</c:v>
                </c:pt>
                <c:pt idx="4">
                  <c:v>2022</c:v>
                </c:pt>
              </c:numCache>
            </c:numRef>
          </c:cat>
          <c:val>
            <c:numRef>
              <c:f>'4.2.2 HISTORICO KG PLAZAS M'!$C$25:$G$25</c:f>
              <c:numCache>
                <c:formatCode>0</c:formatCode>
                <c:ptCount val="5"/>
                <c:pt idx="0">
                  <c:v>10750</c:v>
                </c:pt>
                <c:pt idx="1">
                  <c:v>21550</c:v>
                </c:pt>
                <c:pt idx="2">
                  <c:v>7270</c:v>
                </c:pt>
                <c:pt idx="3">
                  <c:v>5140</c:v>
                </c:pt>
                <c:pt idx="4">
                  <c:v>87285</c:v>
                </c:pt>
              </c:numCache>
            </c:numRef>
          </c:val>
          <c:smooth val="0"/>
          <c:extLst xmlns:c16r2="http://schemas.microsoft.com/office/drawing/2015/06/chart">
            <c:ext xmlns:c16="http://schemas.microsoft.com/office/drawing/2014/chart" uri="{C3380CC4-5D6E-409C-BE32-E72D297353CC}">
              <c16:uniqueId val="{00000003-4C04-443B-ACB5-42B99557CB2D}"/>
            </c:ext>
          </c:extLst>
        </c:ser>
        <c:dLbls>
          <c:showLegendKey val="0"/>
          <c:showVal val="0"/>
          <c:showCatName val="0"/>
          <c:showSerName val="0"/>
          <c:showPercent val="0"/>
          <c:showBubbleSize val="0"/>
        </c:dLbls>
        <c:smooth val="0"/>
        <c:axId val="216001488"/>
        <c:axId val="216001880"/>
      </c:lineChart>
      <c:catAx>
        <c:axId val="216001488"/>
        <c:scaling>
          <c:orientation val="minMax"/>
        </c:scaling>
        <c:delete val="0"/>
        <c:axPos val="b"/>
        <c:majorGridlines>
          <c:spPr>
            <a:ln w="9525" cap="flat" cmpd="sng" algn="ctr">
              <a:solidFill>
                <a:schemeClr val="dk1">
                  <a:lumMod val="15000"/>
                  <a:lumOff val="85000"/>
                  <a:alpha val="54000"/>
                </a:schemeClr>
              </a:solidFill>
              <a:round/>
            </a:ln>
            <a:effectLst/>
          </c:spPr>
        </c:majorGridlines>
        <c:minorGridlines>
          <c:spPr>
            <a:ln w="9525" cap="flat" cmpd="sng" algn="ctr">
              <a:solidFill>
                <a:schemeClr val="dk1">
                  <a:lumMod val="15000"/>
                  <a:lumOff val="85000"/>
                  <a:alpha val="51000"/>
                </a:schemeClr>
              </a:solidFill>
              <a:round/>
            </a:ln>
            <a:effectLst/>
          </c:spPr>
        </c:minorGridlines>
        <c:numFmt formatCode="General" sourceLinked="1"/>
        <c:majorTickMark val="none"/>
        <c:minorTickMark val="none"/>
        <c:tickLblPos val="nextTo"/>
        <c:spPr>
          <a:noFill/>
          <a:ln w="9525" cap="flat" cmpd="sng" algn="ctr">
            <a:solidFill>
              <a:schemeClr val="dk1">
                <a:lumMod val="15000"/>
                <a:lumOff val="85000"/>
              </a:schemeClr>
            </a:solidFill>
            <a:round/>
          </a:ln>
          <a:effectLst/>
        </c:spPr>
        <c:txPr>
          <a:bodyPr rot="-60000000" spcFirstLastPara="1" vertOverflow="ellipsis" vert="horz" wrap="square" anchor="ctr" anchorCtr="1"/>
          <a:lstStyle/>
          <a:p>
            <a:pPr>
              <a:defRPr sz="900" b="0" i="0" u="none" strike="noStrike" kern="1200" cap="none" spc="0" normalizeH="0" baseline="0">
                <a:solidFill>
                  <a:schemeClr val="dk1">
                    <a:lumMod val="65000"/>
                    <a:lumOff val="35000"/>
                  </a:schemeClr>
                </a:solidFill>
                <a:latin typeface="+mn-lt"/>
                <a:ea typeface="+mn-ea"/>
                <a:cs typeface="+mn-cs"/>
              </a:defRPr>
            </a:pPr>
            <a:endParaRPr lang="es-CO"/>
          </a:p>
        </c:txPr>
        <c:crossAx val="216001880"/>
        <c:crosses val="autoZero"/>
        <c:auto val="1"/>
        <c:lblAlgn val="ctr"/>
        <c:lblOffset val="100"/>
        <c:noMultiLvlLbl val="0"/>
      </c:catAx>
      <c:valAx>
        <c:axId val="216001880"/>
        <c:scaling>
          <c:orientation val="minMax"/>
        </c:scaling>
        <c:delete val="0"/>
        <c:axPos val="l"/>
        <c:majorGridlines>
          <c:spPr>
            <a:ln w="9525" cap="flat" cmpd="sng" algn="ctr">
              <a:solidFill>
                <a:schemeClr val="dk1">
                  <a:lumMod val="15000"/>
                  <a:lumOff val="85000"/>
                  <a:alpha val="54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r>
                  <a:rPr lang="es-CO"/>
                  <a:t>KG</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65000"/>
                      <a:lumOff val="35000"/>
                    </a:schemeClr>
                  </a:solidFill>
                  <a:latin typeface="+mn-lt"/>
                  <a:ea typeface="+mn-ea"/>
                  <a:cs typeface="+mn-cs"/>
                </a:defRPr>
              </a:pPr>
              <a:endParaRPr lang="es-C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crossAx val="216001488"/>
        <c:crosses val="autoZero"/>
        <c:crossBetween val="between"/>
      </c:valAx>
      <c:spPr>
        <a:pattFill prst="ltDnDiag">
          <a:fgClr>
            <a:schemeClr val="dk1">
              <a:lumMod val="15000"/>
              <a:lumOff val="85000"/>
            </a:schemeClr>
          </a:fgClr>
          <a:bgClr>
            <a:schemeClr val="lt1"/>
          </a:bgClr>
        </a:patt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showDLblsOverMax val="0"/>
  </c:chart>
  <c:spPr>
    <a:solidFill>
      <a:schemeClr val="lt1"/>
    </a:solid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PRECIO PROMEDIO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'4.3.3. PRECIOS PROMEDIO SIPSA 1'!$C$19</c:f>
              <c:strCache>
                <c:ptCount val="1"/>
                <c:pt idx="0">
                  <c:v>PROMEDIO</c:v>
                </c:pt>
              </c:strCache>
            </c:strRef>
          </c:tx>
          <c:spPr>
            <a:solidFill>
              <a:schemeClr val="accent1"/>
            </a:solidFill>
            <a:ln>
              <a:noFill/>
            </a:ln>
            <a:effectLst/>
            <a:sp3d/>
          </c:spPr>
          <c:invertIfNegative val="0"/>
          <c:cat>
            <c:strRef>
              <c:f>'4.3.3. PRECIOS PROMEDIO SIPSA 1'!$B$20:$B$30</c:f>
              <c:strCache>
                <c:ptCount val="11"/>
                <c:pt idx="0">
                  <c:v>Yuca</c:v>
                </c:pt>
                <c:pt idx="1">
                  <c:v>Maíz</c:v>
                </c:pt>
                <c:pt idx="2">
                  <c:v>Tomate de mesa</c:v>
                </c:pt>
                <c:pt idx="3">
                  <c:v>Caña panelera</c:v>
                </c:pt>
                <c:pt idx="4">
                  <c:v>Ají</c:v>
                </c:pt>
                <c:pt idx="5">
                  <c:v>Aguacate</c:v>
                </c:pt>
                <c:pt idx="6">
                  <c:v>Café</c:v>
                </c:pt>
                <c:pt idx="7">
                  <c:v>Flores y follajes</c:v>
                </c:pt>
                <c:pt idx="8">
                  <c:v>Piscicultura (Tilapia)</c:v>
                </c:pt>
                <c:pt idx="9">
                  <c:v>Porcicultura</c:v>
                </c:pt>
                <c:pt idx="10">
                  <c:v>Ganadería de carne</c:v>
                </c:pt>
              </c:strCache>
            </c:strRef>
          </c:cat>
          <c:val>
            <c:numRef>
              <c:f>'4.3.3. PRECIOS PROMEDIO SIPSA 1'!$C$20:$C$30</c:f>
              <c:numCache>
                <c:formatCode>_-"$"* #,##0_-;\-"$"* #,##0_-;_-"$"* "-"??_-;_-@_-</c:formatCode>
                <c:ptCount val="11"/>
                <c:pt idx="0">
                  <c:v>1573</c:v>
                </c:pt>
                <c:pt idx="1">
                  <c:v>1626</c:v>
                </c:pt>
                <c:pt idx="2">
                  <c:v>2115</c:v>
                </c:pt>
                <c:pt idx="3">
                  <c:v>2792</c:v>
                </c:pt>
                <c:pt idx="4">
                  <c:v>3388</c:v>
                </c:pt>
                <c:pt idx="5">
                  <c:v>4537</c:v>
                </c:pt>
                <c:pt idx="6">
                  <c:v>9996</c:v>
                </c:pt>
                <c:pt idx="7">
                  <c:v>22641</c:v>
                </c:pt>
                <c:pt idx="8">
                  <c:v>9953</c:v>
                </c:pt>
                <c:pt idx="9">
                  <c:v>7230</c:v>
                </c:pt>
                <c:pt idx="10">
                  <c:v>5482</c:v>
                </c:pt>
              </c:numCache>
            </c:numRef>
          </c:val>
          <c:extLst xmlns:c16r2="http://schemas.microsoft.com/office/drawing/2015/06/chart">
            <c:ext xmlns:c16="http://schemas.microsoft.com/office/drawing/2014/chart" uri="{C3380CC4-5D6E-409C-BE32-E72D297353CC}">
              <c16:uniqueId val="{00000000-DF59-4EC8-A921-1F503A4F3171}"/>
            </c:ext>
          </c:extLst>
        </c:ser>
        <c:dLbls>
          <c:showLegendKey val="0"/>
          <c:showVal val="0"/>
          <c:showCatName val="0"/>
          <c:showSerName val="0"/>
          <c:showPercent val="0"/>
          <c:showBubbleSize val="0"/>
        </c:dLbls>
        <c:gapWidth val="150"/>
        <c:shape val="box"/>
        <c:axId val="264614704"/>
        <c:axId val="264611176"/>
        <c:axId val="0"/>
      </c:bar3DChart>
      <c:catAx>
        <c:axId val="264614704"/>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Línea Produtiva</a:t>
                </a:r>
              </a:p>
            </c:rich>
          </c:tx>
          <c:layout>
            <c:manualLayout>
              <c:xMode val="edge"/>
              <c:yMode val="edge"/>
              <c:x val="0.42685061242344713"/>
              <c:y val="0.8996332750072907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4611176"/>
        <c:crosses val="autoZero"/>
        <c:auto val="1"/>
        <c:lblAlgn val="ctr"/>
        <c:lblOffset val="100"/>
        <c:noMultiLvlLbl val="0"/>
      </c:catAx>
      <c:valAx>
        <c:axId val="26461117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Precio</a:t>
                </a:r>
                <a:r>
                  <a:rPr lang="es-CO" baseline="0"/>
                  <a:t> Promedio</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461470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PRECIO</a:t>
            </a:r>
            <a:r>
              <a:rPr lang="es-CO" baseline="0"/>
              <a:t> </a:t>
            </a:r>
            <a:r>
              <a:rPr lang="es-CO"/>
              <a:t>PROMEDIO</a:t>
            </a:r>
          </a:p>
        </c:rich>
      </c:tx>
      <c:layout>
        <c:manualLayout>
          <c:xMode val="edge"/>
          <c:yMode val="edge"/>
          <c:x val="0.30679855643044618"/>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stacked"/>
        <c:varyColors val="0"/>
        <c:ser>
          <c:idx val="0"/>
          <c:order val="0"/>
          <c:tx>
            <c:strRef>
              <c:f>'4.3.3. PRECIOS PROMEDIO SIPSA 1'!$C$19</c:f>
              <c:strCache>
                <c:ptCount val="1"/>
                <c:pt idx="0">
                  <c:v>PROMEDIO</c:v>
                </c:pt>
              </c:strCache>
            </c:strRef>
          </c:tx>
          <c:spPr>
            <a:solidFill>
              <a:schemeClr val="accent1"/>
            </a:solidFill>
            <a:ln>
              <a:noFill/>
            </a:ln>
            <a:effectLst/>
            <a:sp3d/>
          </c:spPr>
          <c:invertIfNegative val="0"/>
          <c:dLbls>
            <c:dLbl>
              <c:idx val="0"/>
              <c:layout>
                <c:manualLayout>
                  <c:x val="2.7777777777777779E-3"/>
                  <c:y val="-8.333333333333332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0-CEC3-43E3-8479-F0738ED8874E}"/>
                </c:ext>
                <c:ext xmlns:c15="http://schemas.microsoft.com/office/drawing/2012/chart" uri="{CE6537A1-D6FC-4f65-9D91-7224C49458BB}"/>
              </c:extLst>
            </c:dLbl>
            <c:dLbl>
              <c:idx val="1"/>
              <c:layout>
                <c:manualLayout>
                  <c:x val="2.7777777777777779E-3"/>
                  <c:y val="-0.11574074074074078"/>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CEC3-43E3-8479-F0738ED8874E}"/>
                </c:ext>
                <c:ext xmlns:c15="http://schemas.microsoft.com/office/drawing/2012/chart" uri="{CE6537A1-D6FC-4f65-9D91-7224C49458BB}"/>
              </c:extLst>
            </c:dLbl>
            <c:dLbl>
              <c:idx val="2"/>
              <c:layout>
                <c:manualLayout>
                  <c:x val="0"/>
                  <c:y val="-0.111111111111111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EC3-43E3-8479-F0738ED8874E}"/>
                </c:ext>
                <c:ext xmlns:c15="http://schemas.microsoft.com/office/drawing/2012/chart" uri="{CE6537A1-D6FC-4f65-9D91-7224C49458BB}"/>
              </c:extLst>
            </c:dLbl>
            <c:dLbl>
              <c:idx val="3"/>
              <c:layout>
                <c:manualLayout>
                  <c:x val="2.7777777777777267E-3"/>
                  <c:y val="-0.11574074074074074"/>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CEC3-43E3-8479-F0738ED8874E}"/>
                </c:ext>
                <c:ext xmlns:c15="http://schemas.microsoft.com/office/drawing/2012/chart" uri="{CE6537A1-D6FC-4f65-9D91-7224C49458BB}"/>
              </c:extLst>
            </c:dLbl>
            <c:dLbl>
              <c:idx val="4"/>
              <c:layout>
                <c:manualLayout>
                  <c:x val="0"/>
                  <c:y val="-9.2592592592592629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4-CEC3-43E3-8479-F0738ED8874E}"/>
                </c:ext>
                <c:ext xmlns:c15="http://schemas.microsoft.com/office/drawing/2012/chart" uri="{CE6537A1-D6FC-4f65-9D91-7224C49458BB}"/>
              </c:extLst>
            </c:dLbl>
            <c:dLbl>
              <c:idx val="5"/>
              <c:layout>
                <c:manualLayout>
                  <c:x val="5.5555555555555558E-3"/>
                  <c:y val="-9.7222222222222265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5-CEC3-43E3-8479-F0738ED8874E}"/>
                </c:ext>
                <c:ext xmlns:c15="http://schemas.microsoft.com/office/drawing/2012/chart" uri="{CE6537A1-D6FC-4f65-9D91-7224C49458BB}"/>
              </c:extLst>
            </c:dLbl>
            <c:dLbl>
              <c:idx val="6"/>
              <c:layout>
                <c:manualLayout>
                  <c:x val="5.0531652826672283E-3"/>
                  <c:y val="-0.21759259259259259"/>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6-CEC3-43E3-8479-F0738ED8874E}"/>
                </c:ext>
                <c:ext xmlns:c15="http://schemas.microsoft.com/office/drawing/2012/chart" uri="{CE6537A1-D6FC-4f65-9D91-7224C49458BB}"/>
              </c:extLst>
            </c:dLbl>
            <c:dLbl>
              <c:idx val="7"/>
              <c:layout>
                <c:manualLayout>
                  <c:x val="1.3888888888888888E-2"/>
                  <c:y val="-0.25"/>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7-CEC3-43E3-8479-F0738ED8874E}"/>
                </c:ext>
                <c:ext xmlns:c15="http://schemas.microsoft.com/office/drawing/2012/chart" uri="{CE6537A1-D6FC-4f65-9D91-7224C49458BB}"/>
              </c:extLst>
            </c:dLbl>
            <c:dLbl>
              <c:idx val="8"/>
              <c:layout>
                <c:manualLayout>
                  <c:x val="2.4999999999999897E-2"/>
                  <c:y val="-0.12962962962962968"/>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8-CEC3-43E3-8479-F0738ED8874E}"/>
                </c:ext>
                <c:ext xmlns:c15="http://schemas.microsoft.com/office/drawing/2012/chart" uri="{CE6537A1-D6FC-4f65-9D91-7224C49458BB}"/>
              </c:extLst>
            </c:dLbl>
            <c:dLbl>
              <c:idx val="9"/>
              <c:layout>
                <c:manualLayout>
                  <c:x val="8.3333333333333332E-3"/>
                  <c:y val="-0.1388888888888889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9-CEC3-43E3-8479-F0738ED8874E}"/>
                </c:ext>
                <c:ext xmlns:c15="http://schemas.microsoft.com/office/drawing/2012/chart" uri="{CE6537A1-D6FC-4f65-9D91-7224C49458BB}"/>
              </c:extLst>
            </c:dLbl>
            <c:dLbl>
              <c:idx val="10"/>
              <c:layout>
                <c:manualLayout>
                  <c:x val="-1.0185067526415994E-16"/>
                  <c:y val="-0.1111111111111111"/>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A-CEC3-43E3-8479-F0738ED8874E}"/>
                </c:ext>
                <c:ext xmlns:c15="http://schemas.microsoft.com/office/drawing/2012/chart" uri="{CE6537A1-D6FC-4f65-9D91-7224C49458BB}"/>
              </c:extLst>
            </c:dLbl>
            <c:dLbl>
              <c:idx val="11"/>
              <c:layout>
                <c:manualLayout>
                  <c:x val="-1.0185067526415994E-16"/>
                  <c:y val="-9.2592592592592671E-2"/>
                </c:manualLayout>
              </c:layout>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B-CEC3-43E3-8479-F0738ED8874E}"/>
                </c:ext>
                <c:ext xmlns:c15="http://schemas.microsoft.com/office/drawing/2012/chart" uri="{CE6537A1-D6FC-4f65-9D91-7224C49458BB}"/>
              </c:extLst>
            </c:dLbl>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'4.3.3. PRECIOS PROMEDIO SIPSA 1'!$B$20:$B$31</c:f>
              <c:strCache>
                <c:ptCount val="12"/>
                <c:pt idx="0">
                  <c:v>Yuca</c:v>
                </c:pt>
                <c:pt idx="1">
                  <c:v>Maíz</c:v>
                </c:pt>
                <c:pt idx="2">
                  <c:v>Tomate de mesa</c:v>
                </c:pt>
                <c:pt idx="3">
                  <c:v>Caña panelera</c:v>
                </c:pt>
                <c:pt idx="4">
                  <c:v>Ají</c:v>
                </c:pt>
                <c:pt idx="5">
                  <c:v>Aguacate</c:v>
                </c:pt>
                <c:pt idx="6">
                  <c:v>Café</c:v>
                </c:pt>
                <c:pt idx="7">
                  <c:v>Flores y follajes</c:v>
                </c:pt>
                <c:pt idx="8">
                  <c:v>Piscicultura (Tilapia)</c:v>
                </c:pt>
                <c:pt idx="9">
                  <c:v>Porcicultura</c:v>
                </c:pt>
                <c:pt idx="10">
                  <c:v>Ganadería de carne</c:v>
                </c:pt>
                <c:pt idx="11">
                  <c:v>Ganadería de leche</c:v>
                </c:pt>
              </c:strCache>
            </c:strRef>
          </c:cat>
          <c:val>
            <c:numRef>
              <c:f>'4.3.3. PRECIOS PROMEDIO SIPSA 1'!$C$20:$C$31</c:f>
              <c:numCache>
                <c:formatCode>_-"$"* #,##0_-;\-"$"* #,##0_-;_-"$"* "-"??_-;_-@_-</c:formatCode>
                <c:ptCount val="12"/>
                <c:pt idx="0">
                  <c:v>1573</c:v>
                </c:pt>
                <c:pt idx="1">
                  <c:v>1626</c:v>
                </c:pt>
                <c:pt idx="2">
                  <c:v>2115</c:v>
                </c:pt>
                <c:pt idx="3">
                  <c:v>2792</c:v>
                </c:pt>
                <c:pt idx="4">
                  <c:v>3388</c:v>
                </c:pt>
                <c:pt idx="5">
                  <c:v>4537</c:v>
                </c:pt>
                <c:pt idx="6">
                  <c:v>9996</c:v>
                </c:pt>
                <c:pt idx="7">
                  <c:v>22641</c:v>
                </c:pt>
                <c:pt idx="8">
                  <c:v>9953</c:v>
                </c:pt>
                <c:pt idx="9">
                  <c:v>7230</c:v>
                </c:pt>
                <c:pt idx="10">
                  <c:v>5482</c:v>
                </c:pt>
                <c:pt idx="11">
                  <c:v>1296</c:v>
                </c:pt>
              </c:numCache>
            </c:numRef>
          </c:val>
          <c:extLst xmlns:c16r2="http://schemas.microsoft.com/office/drawing/2015/06/chart">
            <c:ext xmlns:c16="http://schemas.microsoft.com/office/drawing/2014/chart" uri="{C3380CC4-5D6E-409C-BE32-E72D297353CC}">
              <c16:uniqueId val="{0000000C-CEC3-43E3-8479-F0738ED8874E}"/>
            </c:ext>
          </c:extLst>
        </c:ser>
        <c:dLbls>
          <c:showLegendKey val="0"/>
          <c:showVal val="1"/>
          <c:showCatName val="0"/>
          <c:showSerName val="0"/>
          <c:showPercent val="0"/>
          <c:showBubbleSize val="0"/>
        </c:dLbls>
        <c:gapWidth val="150"/>
        <c:shape val="box"/>
        <c:axId val="264612352"/>
        <c:axId val="264611568"/>
        <c:axId val="0"/>
      </c:bar3DChart>
      <c:catAx>
        <c:axId val="264612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Línea Productiva</a:t>
                </a:r>
              </a:p>
            </c:rich>
          </c:tx>
          <c:layout>
            <c:manualLayout>
              <c:xMode val="edge"/>
              <c:yMode val="edge"/>
              <c:x val="0.4098643919510061"/>
              <c:y val="0.91352216389617946"/>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4611568"/>
        <c:crosses val="autoZero"/>
        <c:auto val="1"/>
        <c:lblAlgn val="ctr"/>
        <c:lblOffset val="100"/>
        <c:noMultiLvlLbl val="0"/>
      </c:catAx>
      <c:valAx>
        <c:axId val="2646115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Precio</a:t>
                </a:r>
                <a:r>
                  <a:rPr lang="es-CO" baseline="0"/>
                  <a:t> Promedio</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461235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'4.3.4. VARIACION $ PLAZAS MAYOR'!$B$20</c:f>
              <c:strCache>
                <c:ptCount val="1"/>
                <c:pt idx="0">
                  <c:v>Aguacate</c:v>
                </c:pt>
              </c:strCache>
            </c:strRef>
          </c:tx>
          <c:spPr>
            <a:ln w="28575" cap="rnd">
              <a:solidFill>
                <a:schemeClr val="accent1"/>
              </a:solidFill>
              <a:round/>
            </a:ln>
            <a:effectLst/>
          </c:spPr>
          <c:marker>
            <c:symbol val="none"/>
          </c:marker>
          <c:cat>
            <c:numRef>
              <c:f>'4.3.4. VARIACION $ PLAZAS MAYOR'!$C$19:$F$19</c:f>
              <c:numCache>
                <c:formatCode>General</c:formatCode>
                <c:ptCount val="4"/>
                <c:pt idx="0">
                  <c:v>2019</c:v>
                </c:pt>
                <c:pt idx="1">
                  <c:v>2020</c:v>
                </c:pt>
                <c:pt idx="2">
                  <c:v>2021</c:v>
                </c:pt>
                <c:pt idx="3">
                  <c:v>2022</c:v>
                </c:pt>
              </c:numCache>
            </c:numRef>
          </c:cat>
          <c:val>
            <c:numRef>
              <c:f>'4.3.4. VARIACION $ PLAZAS MAYOR'!$C$20:$F$20</c:f>
              <c:numCache>
                <c:formatCode>0</c:formatCode>
                <c:ptCount val="4"/>
                <c:pt idx="0">
                  <c:v>4.1313269493844018</c:v>
                </c:pt>
                <c:pt idx="1">
                  <c:v>4.5717288491854902</c:v>
                </c:pt>
                <c:pt idx="2">
                  <c:v>15.954773869346738</c:v>
                </c:pt>
                <c:pt idx="3">
                  <c:v>43.64030335861321</c:v>
                </c:pt>
              </c:numCache>
            </c:numRef>
          </c:val>
          <c:smooth val="0"/>
          <c:extLst xmlns:c16r2="http://schemas.microsoft.com/office/drawing/2015/06/chart">
            <c:ext xmlns:c16="http://schemas.microsoft.com/office/drawing/2014/chart" uri="{C3380CC4-5D6E-409C-BE32-E72D297353CC}">
              <c16:uniqueId val="{00000000-B2CE-42A0-9DEF-FA0169A77719}"/>
            </c:ext>
          </c:extLst>
        </c:ser>
        <c:ser>
          <c:idx val="1"/>
          <c:order val="1"/>
          <c:tx>
            <c:strRef>
              <c:f>'4.3.4. VARIACION $ PLAZAS MAYOR'!$B$21</c:f>
              <c:strCache>
                <c:ptCount val="1"/>
                <c:pt idx="0">
                  <c:v>Ají</c:v>
                </c:pt>
              </c:strCache>
            </c:strRef>
          </c:tx>
          <c:spPr>
            <a:ln w="28575" cap="rnd">
              <a:solidFill>
                <a:schemeClr val="accent2"/>
              </a:solidFill>
              <a:round/>
            </a:ln>
            <a:effectLst/>
          </c:spPr>
          <c:marker>
            <c:symbol val="none"/>
          </c:marker>
          <c:cat>
            <c:numRef>
              <c:f>'4.3.4. VARIACION $ PLAZAS MAYOR'!$C$19:$F$19</c:f>
              <c:numCache>
                <c:formatCode>General</c:formatCode>
                <c:ptCount val="4"/>
                <c:pt idx="0">
                  <c:v>2019</c:v>
                </c:pt>
                <c:pt idx="1">
                  <c:v>2020</c:v>
                </c:pt>
                <c:pt idx="2">
                  <c:v>2021</c:v>
                </c:pt>
                <c:pt idx="3">
                  <c:v>2022</c:v>
                </c:pt>
              </c:numCache>
            </c:numRef>
          </c:cat>
          <c:val>
            <c:numRef>
              <c:f>'4.3.4. VARIACION $ PLAZAS MAYOR'!$C$21:$F$21</c:f>
              <c:numCache>
                <c:formatCode>0</c:formatCode>
                <c:ptCount val="4"/>
                <c:pt idx="0">
                  <c:v>12.799005902454169</c:v>
                </c:pt>
                <c:pt idx="1">
                  <c:v>-19.82924814100798</c:v>
                </c:pt>
                <c:pt idx="2">
                  <c:v>16.214359326691863</c:v>
                </c:pt>
                <c:pt idx="3">
                  <c:v>12.178539757611588</c:v>
                </c:pt>
              </c:numCache>
            </c:numRef>
          </c:val>
          <c:smooth val="0"/>
          <c:extLst xmlns:c16r2="http://schemas.microsoft.com/office/drawing/2015/06/chart">
            <c:ext xmlns:c16="http://schemas.microsoft.com/office/drawing/2014/chart" uri="{C3380CC4-5D6E-409C-BE32-E72D297353CC}">
              <c16:uniqueId val="{00000001-B2CE-42A0-9DEF-FA0169A77719}"/>
            </c:ext>
          </c:extLst>
        </c:ser>
        <c:ser>
          <c:idx val="2"/>
          <c:order val="2"/>
          <c:tx>
            <c:strRef>
              <c:f>'4.3.4. VARIACION $ PLAZAS MAYOR'!$B$22</c:f>
              <c:strCache>
                <c:ptCount val="1"/>
                <c:pt idx="0">
                  <c:v>Café</c:v>
                </c:pt>
              </c:strCache>
            </c:strRef>
          </c:tx>
          <c:spPr>
            <a:ln w="28575" cap="rnd">
              <a:solidFill>
                <a:schemeClr val="accent3"/>
              </a:solidFill>
              <a:round/>
            </a:ln>
            <a:effectLst/>
          </c:spPr>
          <c:marker>
            <c:symbol val="none"/>
          </c:marker>
          <c:cat>
            <c:numRef>
              <c:f>'4.3.4. VARIACION $ PLAZAS MAYOR'!$C$19:$F$19</c:f>
              <c:numCache>
                <c:formatCode>General</c:formatCode>
                <c:ptCount val="4"/>
                <c:pt idx="0">
                  <c:v>2019</c:v>
                </c:pt>
                <c:pt idx="1">
                  <c:v>2020</c:v>
                </c:pt>
                <c:pt idx="2">
                  <c:v>2021</c:v>
                </c:pt>
                <c:pt idx="3">
                  <c:v>2022</c:v>
                </c:pt>
              </c:numCache>
            </c:numRef>
          </c:cat>
          <c:val>
            <c:numRef>
              <c:f>'4.3.4. VARIACION $ PLAZAS MAYOR'!$C$22:$F$22</c:f>
              <c:numCache>
                <c:formatCode>0</c:formatCode>
                <c:ptCount val="4"/>
                <c:pt idx="0">
                  <c:v>6.2584345479082373</c:v>
                </c:pt>
                <c:pt idx="1">
                  <c:v>33.116367677409102</c:v>
                </c:pt>
                <c:pt idx="2">
                  <c:v>44.997018485390583</c:v>
                </c:pt>
                <c:pt idx="3">
                  <c:v>41.536436913966099</c:v>
                </c:pt>
              </c:numCache>
            </c:numRef>
          </c:val>
          <c:smooth val="0"/>
          <c:extLst xmlns:c16r2="http://schemas.microsoft.com/office/drawing/2015/06/chart">
            <c:ext xmlns:c16="http://schemas.microsoft.com/office/drawing/2014/chart" uri="{C3380CC4-5D6E-409C-BE32-E72D297353CC}">
              <c16:uniqueId val="{00000002-B2CE-42A0-9DEF-FA0169A77719}"/>
            </c:ext>
          </c:extLst>
        </c:ser>
        <c:ser>
          <c:idx val="3"/>
          <c:order val="3"/>
          <c:tx>
            <c:strRef>
              <c:f>'4.3.4. VARIACION $ PLAZAS MAYOR'!$B$23</c:f>
              <c:strCache>
                <c:ptCount val="1"/>
                <c:pt idx="0">
                  <c:v>Caña panelera</c:v>
                </c:pt>
              </c:strCache>
            </c:strRef>
          </c:tx>
          <c:spPr>
            <a:ln w="28575" cap="rnd">
              <a:solidFill>
                <a:schemeClr val="accent4"/>
              </a:solidFill>
              <a:round/>
            </a:ln>
            <a:effectLst/>
          </c:spPr>
          <c:marker>
            <c:symbol val="none"/>
          </c:marker>
          <c:cat>
            <c:numRef>
              <c:f>'4.3.4. VARIACION $ PLAZAS MAYOR'!$C$19:$F$19</c:f>
              <c:numCache>
                <c:formatCode>General</c:formatCode>
                <c:ptCount val="4"/>
                <c:pt idx="0">
                  <c:v>2019</c:v>
                </c:pt>
                <c:pt idx="1">
                  <c:v>2020</c:v>
                </c:pt>
                <c:pt idx="2">
                  <c:v>2021</c:v>
                </c:pt>
                <c:pt idx="3">
                  <c:v>2022</c:v>
                </c:pt>
              </c:numCache>
            </c:numRef>
          </c:cat>
          <c:val>
            <c:numRef>
              <c:f>'4.3.4. VARIACION $ PLAZAS MAYOR'!$C$23:$F$23</c:f>
              <c:numCache>
                <c:formatCode>0</c:formatCode>
                <c:ptCount val="4"/>
                <c:pt idx="0">
                  <c:v>-0.88743577767398563</c:v>
                </c:pt>
                <c:pt idx="1">
                  <c:v>39.019792648444849</c:v>
                </c:pt>
                <c:pt idx="2">
                  <c:v>20.881355932203391</c:v>
                </c:pt>
                <c:pt idx="3">
                  <c:v>-10.740325294447558</c:v>
                </c:pt>
              </c:numCache>
            </c:numRef>
          </c:val>
          <c:smooth val="0"/>
          <c:extLst xmlns:c16r2="http://schemas.microsoft.com/office/drawing/2015/06/chart">
            <c:ext xmlns:c16="http://schemas.microsoft.com/office/drawing/2014/chart" uri="{C3380CC4-5D6E-409C-BE32-E72D297353CC}">
              <c16:uniqueId val="{00000003-B2CE-42A0-9DEF-FA0169A77719}"/>
            </c:ext>
          </c:extLst>
        </c:ser>
        <c:ser>
          <c:idx val="4"/>
          <c:order val="4"/>
          <c:tx>
            <c:strRef>
              <c:f>'4.3.4. VARIACION $ PLAZAS MAYOR'!$B$24</c:f>
              <c:strCache>
                <c:ptCount val="1"/>
                <c:pt idx="0">
                  <c:v>Flores y follajes</c:v>
                </c:pt>
              </c:strCache>
            </c:strRef>
          </c:tx>
          <c:spPr>
            <a:ln w="28575" cap="rnd">
              <a:solidFill>
                <a:schemeClr val="accent5"/>
              </a:solidFill>
              <a:round/>
            </a:ln>
            <a:effectLst/>
          </c:spPr>
          <c:marker>
            <c:symbol val="none"/>
          </c:marker>
          <c:cat>
            <c:numRef>
              <c:f>'4.3.4. VARIACION $ PLAZAS MAYOR'!$C$19:$F$19</c:f>
              <c:numCache>
                <c:formatCode>General</c:formatCode>
                <c:ptCount val="4"/>
                <c:pt idx="0">
                  <c:v>2019</c:v>
                </c:pt>
                <c:pt idx="1">
                  <c:v>2020</c:v>
                </c:pt>
                <c:pt idx="2">
                  <c:v>2021</c:v>
                </c:pt>
                <c:pt idx="3">
                  <c:v>2022</c:v>
                </c:pt>
              </c:numCache>
            </c:numRef>
          </c:cat>
          <c:val>
            <c:numRef>
              <c:f>'4.3.4. VARIACION $ PLAZAS MAYOR'!$C$24:$F$24</c:f>
              <c:numCache>
                <c:formatCode>0</c:formatCode>
                <c:ptCount val="4"/>
                <c:pt idx="0">
                  <c:v>0</c:v>
                </c:pt>
                <c:pt idx="1">
                  <c:v>0</c:v>
                </c:pt>
                <c:pt idx="2">
                  <c:v>-8.3881506335259814E-2</c:v>
                </c:pt>
                <c:pt idx="3">
                  <c:v>-100</c:v>
                </c:pt>
              </c:numCache>
            </c:numRef>
          </c:val>
          <c:smooth val="0"/>
          <c:extLst xmlns:c16r2="http://schemas.microsoft.com/office/drawing/2015/06/chart">
            <c:ext xmlns:c16="http://schemas.microsoft.com/office/drawing/2014/chart" uri="{C3380CC4-5D6E-409C-BE32-E72D297353CC}">
              <c16:uniqueId val="{00000004-B2CE-42A0-9DEF-FA0169A77719}"/>
            </c:ext>
          </c:extLst>
        </c:ser>
        <c:ser>
          <c:idx val="5"/>
          <c:order val="5"/>
          <c:tx>
            <c:strRef>
              <c:f>'4.3.4. VARIACION $ PLAZAS MAYOR'!$B$25</c:f>
              <c:strCache>
                <c:ptCount val="1"/>
                <c:pt idx="0">
                  <c:v>Maíz</c:v>
                </c:pt>
              </c:strCache>
            </c:strRef>
          </c:tx>
          <c:spPr>
            <a:ln w="28575" cap="rnd">
              <a:solidFill>
                <a:schemeClr val="accent6"/>
              </a:solidFill>
              <a:round/>
            </a:ln>
            <a:effectLst/>
          </c:spPr>
          <c:marker>
            <c:symbol val="none"/>
          </c:marker>
          <c:cat>
            <c:numRef>
              <c:f>'4.3.4. VARIACION $ PLAZAS MAYOR'!$C$19:$F$19</c:f>
              <c:numCache>
                <c:formatCode>General</c:formatCode>
                <c:ptCount val="4"/>
                <c:pt idx="0">
                  <c:v>2019</c:v>
                </c:pt>
                <c:pt idx="1">
                  <c:v>2020</c:v>
                </c:pt>
                <c:pt idx="2">
                  <c:v>2021</c:v>
                </c:pt>
                <c:pt idx="3">
                  <c:v>2022</c:v>
                </c:pt>
              </c:numCache>
            </c:numRef>
          </c:cat>
          <c:val>
            <c:numRef>
              <c:f>'4.3.4. VARIACION $ PLAZAS MAYOR'!$C$25:$F$25</c:f>
              <c:numCache>
                <c:formatCode>0</c:formatCode>
                <c:ptCount val="4"/>
                <c:pt idx="0">
                  <c:v>9.5022624434389229</c:v>
                </c:pt>
                <c:pt idx="1">
                  <c:v>2.4104683195592287</c:v>
                </c:pt>
                <c:pt idx="2">
                  <c:v>19.1661062542031</c:v>
                </c:pt>
                <c:pt idx="3">
                  <c:v>18.058690744920995</c:v>
                </c:pt>
              </c:numCache>
            </c:numRef>
          </c:val>
          <c:smooth val="0"/>
          <c:extLst xmlns:c16r2="http://schemas.microsoft.com/office/drawing/2015/06/chart">
            <c:ext xmlns:c16="http://schemas.microsoft.com/office/drawing/2014/chart" uri="{C3380CC4-5D6E-409C-BE32-E72D297353CC}">
              <c16:uniqueId val="{00000005-B2CE-42A0-9DEF-FA0169A77719}"/>
            </c:ext>
          </c:extLst>
        </c:ser>
        <c:ser>
          <c:idx val="6"/>
          <c:order val="6"/>
          <c:tx>
            <c:strRef>
              <c:f>'4.3.4. VARIACION $ PLAZAS MAYOR'!$B$26</c:f>
              <c:strCache>
                <c:ptCount val="1"/>
                <c:pt idx="0">
                  <c:v>Tomate de mesa</c:v>
                </c:pt>
              </c:strCache>
            </c:strRef>
          </c:tx>
          <c:spPr>
            <a:ln w="28575" cap="rnd">
              <a:solidFill>
                <a:schemeClr val="accent1">
                  <a:lumMod val="60000"/>
                </a:schemeClr>
              </a:solidFill>
              <a:round/>
            </a:ln>
            <a:effectLst/>
          </c:spPr>
          <c:marker>
            <c:symbol val="none"/>
          </c:marker>
          <c:cat>
            <c:numRef>
              <c:f>'4.3.4. VARIACION $ PLAZAS MAYOR'!$C$19:$F$19</c:f>
              <c:numCache>
                <c:formatCode>General</c:formatCode>
                <c:ptCount val="4"/>
                <c:pt idx="0">
                  <c:v>2019</c:v>
                </c:pt>
                <c:pt idx="1">
                  <c:v>2020</c:v>
                </c:pt>
                <c:pt idx="2">
                  <c:v>2021</c:v>
                </c:pt>
                <c:pt idx="3">
                  <c:v>2022</c:v>
                </c:pt>
              </c:numCache>
            </c:numRef>
          </c:cat>
          <c:val>
            <c:numRef>
              <c:f>'4.3.4. VARIACION $ PLAZAS MAYOR'!$C$26:$F$26</c:f>
              <c:numCache>
                <c:formatCode>0</c:formatCode>
                <c:ptCount val="4"/>
                <c:pt idx="0">
                  <c:v>11.085972850678743</c:v>
                </c:pt>
                <c:pt idx="1">
                  <c:v>-2.4949083503055078</c:v>
                </c:pt>
                <c:pt idx="2">
                  <c:v>18.224543080939952</c:v>
                </c:pt>
                <c:pt idx="3">
                  <c:v>17.667844522968196</c:v>
                </c:pt>
              </c:numCache>
            </c:numRef>
          </c:val>
          <c:smooth val="0"/>
          <c:extLst xmlns:c16r2="http://schemas.microsoft.com/office/drawing/2015/06/chart">
            <c:ext xmlns:c16="http://schemas.microsoft.com/office/drawing/2014/chart" uri="{C3380CC4-5D6E-409C-BE32-E72D297353CC}">
              <c16:uniqueId val="{00000006-B2CE-42A0-9DEF-FA0169A77719}"/>
            </c:ext>
          </c:extLst>
        </c:ser>
        <c:ser>
          <c:idx val="7"/>
          <c:order val="7"/>
          <c:tx>
            <c:strRef>
              <c:f>'4.3.4. VARIACION $ PLAZAS MAYOR'!$B$27</c:f>
              <c:strCache>
                <c:ptCount val="1"/>
                <c:pt idx="0">
                  <c:v>Yuca</c:v>
                </c:pt>
              </c:strCache>
            </c:strRef>
          </c:tx>
          <c:spPr>
            <a:ln w="28575" cap="rnd">
              <a:solidFill>
                <a:schemeClr val="accent2">
                  <a:lumMod val="60000"/>
                </a:schemeClr>
              </a:solidFill>
              <a:round/>
            </a:ln>
            <a:effectLst/>
          </c:spPr>
          <c:marker>
            <c:symbol val="none"/>
          </c:marker>
          <c:cat>
            <c:numRef>
              <c:f>'4.3.4. VARIACION $ PLAZAS MAYOR'!$C$19:$F$19</c:f>
              <c:numCache>
                <c:formatCode>General</c:formatCode>
                <c:ptCount val="4"/>
                <c:pt idx="0">
                  <c:v>2019</c:v>
                </c:pt>
                <c:pt idx="1">
                  <c:v>2020</c:v>
                </c:pt>
                <c:pt idx="2">
                  <c:v>2021</c:v>
                </c:pt>
                <c:pt idx="3">
                  <c:v>2022</c:v>
                </c:pt>
              </c:numCache>
            </c:numRef>
          </c:cat>
          <c:val>
            <c:numRef>
              <c:f>'4.3.4. VARIACION $ PLAZAS MAYOR'!$C$27:$F$27</c:f>
              <c:numCache>
                <c:formatCode>0</c:formatCode>
                <c:ptCount val="4"/>
                <c:pt idx="0">
                  <c:v>21.537162162162176</c:v>
                </c:pt>
                <c:pt idx="1">
                  <c:v>-41.626129256428079</c:v>
                </c:pt>
                <c:pt idx="2">
                  <c:v>19.523809523809518</c:v>
                </c:pt>
                <c:pt idx="3">
                  <c:v>238.54581673306774</c:v>
                </c:pt>
              </c:numCache>
            </c:numRef>
          </c:val>
          <c:smooth val="0"/>
          <c:extLst xmlns:c16r2="http://schemas.microsoft.com/office/drawing/2015/06/chart">
            <c:ext xmlns:c16="http://schemas.microsoft.com/office/drawing/2014/chart" uri="{C3380CC4-5D6E-409C-BE32-E72D297353CC}">
              <c16:uniqueId val="{00000007-B2CE-42A0-9DEF-FA0169A77719}"/>
            </c:ext>
          </c:extLst>
        </c:ser>
        <c:ser>
          <c:idx val="8"/>
          <c:order val="8"/>
          <c:tx>
            <c:strRef>
              <c:f>'4.3.4. VARIACION $ PLAZAS MAYOR'!$B$28</c:f>
              <c:strCache>
                <c:ptCount val="1"/>
                <c:pt idx="0">
                  <c:v>Ganadería de leche</c:v>
                </c:pt>
              </c:strCache>
            </c:strRef>
          </c:tx>
          <c:spPr>
            <a:ln w="28575" cap="rnd">
              <a:solidFill>
                <a:schemeClr val="accent3">
                  <a:lumMod val="60000"/>
                </a:schemeClr>
              </a:solidFill>
              <a:round/>
            </a:ln>
            <a:effectLst/>
          </c:spPr>
          <c:marker>
            <c:symbol val="none"/>
          </c:marker>
          <c:cat>
            <c:numRef>
              <c:f>'4.3.4. VARIACION $ PLAZAS MAYOR'!$C$19:$F$19</c:f>
              <c:numCache>
                <c:formatCode>General</c:formatCode>
                <c:ptCount val="4"/>
                <c:pt idx="0">
                  <c:v>2019</c:v>
                </c:pt>
                <c:pt idx="1">
                  <c:v>2020</c:v>
                </c:pt>
                <c:pt idx="2">
                  <c:v>2021</c:v>
                </c:pt>
                <c:pt idx="3">
                  <c:v>2022</c:v>
                </c:pt>
              </c:numCache>
            </c:numRef>
          </c:cat>
          <c:val>
            <c:numRef>
              <c:f>'4.3.4. VARIACION $ PLAZAS MAYOR'!$C$28:$F$28</c:f>
              <c:numCache>
                <c:formatCode>0</c:formatCode>
                <c:ptCount val="4"/>
                <c:pt idx="0">
                  <c:v>4.4247787610619582</c:v>
                </c:pt>
                <c:pt idx="1">
                  <c:v>5.367231638418076</c:v>
                </c:pt>
                <c:pt idx="2">
                  <c:v>18.319928507596074</c:v>
                </c:pt>
                <c:pt idx="3">
                  <c:v>47.9607250755287</c:v>
                </c:pt>
              </c:numCache>
            </c:numRef>
          </c:val>
          <c:smooth val="0"/>
          <c:extLst xmlns:c16r2="http://schemas.microsoft.com/office/drawing/2015/06/chart">
            <c:ext xmlns:c16="http://schemas.microsoft.com/office/drawing/2014/chart" uri="{C3380CC4-5D6E-409C-BE32-E72D297353CC}">
              <c16:uniqueId val="{00000008-B2CE-42A0-9DEF-FA0169A77719}"/>
            </c:ext>
          </c:extLst>
        </c:ser>
        <c:ser>
          <c:idx val="9"/>
          <c:order val="9"/>
          <c:tx>
            <c:strRef>
              <c:f>'4.3.4. VARIACION $ PLAZAS MAYOR'!$B$29</c:f>
              <c:strCache>
                <c:ptCount val="1"/>
                <c:pt idx="0">
                  <c:v>Ganadería de carne</c:v>
                </c:pt>
              </c:strCache>
            </c:strRef>
          </c:tx>
          <c:spPr>
            <a:ln w="28575" cap="rnd">
              <a:solidFill>
                <a:schemeClr val="accent4">
                  <a:lumMod val="60000"/>
                </a:schemeClr>
              </a:solidFill>
              <a:round/>
            </a:ln>
            <a:effectLst/>
          </c:spPr>
          <c:marker>
            <c:symbol val="none"/>
          </c:marker>
          <c:cat>
            <c:numRef>
              <c:f>'4.3.4. VARIACION $ PLAZAS MAYOR'!$C$19:$F$19</c:f>
              <c:numCache>
                <c:formatCode>General</c:formatCode>
                <c:ptCount val="4"/>
                <c:pt idx="0">
                  <c:v>2019</c:v>
                </c:pt>
                <c:pt idx="1">
                  <c:v>2020</c:v>
                </c:pt>
                <c:pt idx="2">
                  <c:v>2021</c:v>
                </c:pt>
                <c:pt idx="3">
                  <c:v>2022</c:v>
                </c:pt>
              </c:numCache>
            </c:numRef>
          </c:cat>
          <c:val>
            <c:numRef>
              <c:f>'4.3.4. VARIACION $ PLAZAS MAYOR'!$C$29:$F$29</c:f>
              <c:numCache>
                <c:formatCode>0</c:formatCode>
                <c:ptCount val="4"/>
                <c:pt idx="0">
                  <c:v>-3.2606300947345233</c:v>
                </c:pt>
                <c:pt idx="1">
                  <c:v>6.3766795718515112</c:v>
                </c:pt>
                <c:pt idx="2">
                  <c:v>27.617212588310849</c:v>
                </c:pt>
                <c:pt idx="3">
                  <c:v>31.689313873511139</c:v>
                </c:pt>
              </c:numCache>
            </c:numRef>
          </c:val>
          <c:smooth val="0"/>
          <c:extLst xmlns:c16r2="http://schemas.microsoft.com/office/drawing/2015/06/chart">
            <c:ext xmlns:c16="http://schemas.microsoft.com/office/drawing/2014/chart" uri="{C3380CC4-5D6E-409C-BE32-E72D297353CC}">
              <c16:uniqueId val="{00000009-B2CE-42A0-9DEF-FA0169A77719}"/>
            </c:ext>
          </c:extLst>
        </c:ser>
        <c:ser>
          <c:idx val="10"/>
          <c:order val="10"/>
          <c:tx>
            <c:strRef>
              <c:f>'4.3.4. VARIACION $ PLAZAS MAYOR'!$B$30</c:f>
              <c:strCache>
                <c:ptCount val="1"/>
                <c:pt idx="0">
                  <c:v>Porcicultura</c:v>
                </c:pt>
              </c:strCache>
            </c:strRef>
          </c:tx>
          <c:spPr>
            <a:ln w="28575" cap="rnd">
              <a:solidFill>
                <a:schemeClr val="accent5">
                  <a:lumMod val="60000"/>
                </a:schemeClr>
              </a:solidFill>
              <a:round/>
            </a:ln>
            <a:effectLst/>
          </c:spPr>
          <c:marker>
            <c:symbol val="none"/>
          </c:marker>
          <c:cat>
            <c:numRef>
              <c:f>'4.3.4. VARIACION $ PLAZAS MAYOR'!$C$19:$F$19</c:f>
              <c:numCache>
                <c:formatCode>General</c:formatCode>
                <c:ptCount val="4"/>
                <c:pt idx="0">
                  <c:v>2019</c:v>
                </c:pt>
                <c:pt idx="1">
                  <c:v>2020</c:v>
                </c:pt>
                <c:pt idx="2">
                  <c:v>2021</c:v>
                </c:pt>
                <c:pt idx="3">
                  <c:v>2022</c:v>
                </c:pt>
              </c:numCache>
            </c:numRef>
          </c:cat>
          <c:val>
            <c:numRef>
              <c:f>'4.3.4. VARIACION $ PLAZAS MAYOR'!$C$30:$F$30</c:f>
              <c:numCache>
                <c:formatCode>0</c:formatCode>
                <c:ptCount val="4"/>
                <c:pt idx="0">
                  <c:v>2.0302095176222252</c:v>
                </c:pt>
                <c:pt idx="1">
                  <c:v>4.234320280165548</c:v>
                </c:pt>
                <c:pt idx="2">
                  <c:v>30.665852168601106</c:v>
                </c:pt>
                <c:pt idx="3">
                  <c:v>0.60776063581111828</c:v>
                </c:pt>
              </c:numCache>
            </c:numRef>
          </c:val>
          <c:smooth val="0"/>
          <c:extLst xmlns:c16r2="http://schemas.microsoft.com/office/drawing/2015/06/chart">
            <c:ext xmlns:c16="http://schemas.microsoft.com/office/drawing/2014/chart" uri="{C3380CC4-5D6E-409C-BE32-E72D297353CC}">
              <c16:uniqueId val="{0000000A-B2CE-42A0-9DEF-FA0169A77719}"/>
            </c:ext>
          </c:extLst>
        </c:ser>
        <c:ser>
          <c:idx val="11"/>
          <c:order val="11"/>
          <c:tx>
            <c:strRef>
              <c:f>'4.3.4. VARIACION $ PLAZAS MAYOR'!$B$31</c:f>
              <c:strCache>
                <c:ptCount val="1"/>
                <c:pt idx="0">
                  <c:v>Piscicultura (Tilapia)</c:v>
                </c:pt>
              </c:strCache>
            </c:strRef>
          </c:tx>
          <c:spPr>
            <a:ln w="28575" cap="rnd">
              <a:solidFill>
                <a:schemeClr val="accent6">
                  <a:lumMod val="60000"/>
                </a:schemeClr>
              </a:solidFill>
              <a:round/>
            </a:ln>
            <a:effectLst/>
          </c:spPr>
          <c:marker>
            <c:symbol val="none"/>
          </c:marker>
          <c:cat>
            <c:numRef>
              <c:f>'4.3.4. VARIACION $ PLAZAS MAYOR'!$C$19:$F$19</c:f>
              <c:numCache>
                <c:formatCode>General</c:formatCode>
                <c:ptCount val="4"/>
                <c:pt idx="0">
                  <c:v>2019</c:v>
                </c:pt>
                <c:pt idx="1">
                  <c:v>2020</c:v>
                </c:pt>
                <c:pt idx="2">
                  <c:v>2021</c:v>
                </c:pt>
                <c:pt idx="3">
                  <c:v>2022</c:v>
                </c:pt>
              </c:numCache>
            </c:numRef>
          </c:cat>
          <c:val>
            <c:numRef>
              <c:f>'4.3.4. VARIACION $ PLAZAS MAYOR'!$C$31:$F$31</c:f>
              <c:numCache>
                <c:formatCode>0</c:formatCode>
                <c:ptCount val="4"/>
                <c:pt idx="0">
                  <c:v>7.4985422740524825</c:v>
                </c:pt>
                <c:pt idx="1">
                  <c:v>0.77023215448035387</c:v>
                </c:pt>
                <c:pt idx="2">
                  <c:v>12.929271180966737</c:v>
                </c:pt>
                <c:pt idx="3">
                  <c:v>16.215443279313632</c:v>
                </c:pt>
              </c:numCache>
            </c:numRef>
          </c:val>
          <c:smooth val="0"/>
          <c:extLst xmlns:c16r2="http://schemas.microsoft.com/office/drawing/2015/06/chart">
            <c:ext xmlns:c16="http://schemas.microsoft.com/office/drawing/2014/chart" uri="{C3380CC4-5D6E-409C-BE32-E72D297353CC}">
              <c16:uniqueId val="{0000000B-B2CE-42A0-9DEF-FA0169A77719}"/>
            </c:ext>
          </c:extLst>
        </c:ser>
        <c:dLbls>
          <c:showLegendKey val="0"/>
          <c:showVal val="0"/>
          <c:showCatName val="0"/>
          <c:showSerName val="0"/>
          <c:showPercent val="0"/>
          <c:showBubbleSize val="0"/>
        </c:dLbls>
        <c:smooth val="0"/>
        <c:axId val="264613136"/>
        <c:axId val="264613528"/>
      </c:lineChart>
      <c:catAx>
        <c:axId val="264613136"/>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4613528"/>
        <c:crosses val="autoZero"/>
        <c:auto val="1"/>
        <c:lblAlgn val="ctr"/>
        <c:lblOffset val="100"/>
        <c:noMultiLvlLbl val="0"/>
      </c:catAx>
      <c:valAx>
        <c:axId val="264613528"/>
        <c:scaling>
          <c:orientation val="minMax"/>
          <c:max val="25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646131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32">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ap="none" spc="0" normalizeH="0" baseline="0"/>
  </cs:categoryAxis>
  <cs:chartArea>
    <cs:lnRef idx="0"/>
    <cs:fillRef idx="0"/>
    <cs:effectRef idx="0"/>
    <cs:fontRef idx="minor">
      <a:schemeClr val="dk1"/>
    </cs:fontRef>
    <cs:spPr>
      <a:solidFill>
        <a:schemeClr val="lt1"/>
      </a:solid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spPr>
      <a:pattFill prst="ltDnDiag">
        <a:fgClr>
          <a:schemeClr val="dk1">
            <a:lumMod val="15000"/>
            <a:lumOff val="85000"/>
          </a:schemeClr>
        </a:fgClr>
        <a:bgClr>
          <a:schemeClr val="lt1"/>
        </a:bgClr>
      </a:pattFill>
    </cs:spPr>
  </cs:floor>
  <cs:gridlineMajor>
    <cs:lnRef idx="0"/>
    <cs:fillRef idx="0"/>
    <cs:effectRef idx="0"/>
    <cs:fontRef idx="minor">
      <a:schemeClr val="dk1"/>
    </cs:fontRef>
    <cs:spPr>
      <a:ln w="9525" cap="flat" cmpd="sng" algn="ctr">
        <a:solidFill>
          <a:schemeClr val="dk1">
            <a:lumMod val="15000"/>
            <a:lumOff val="85000"/>
            <a:alpha val="54000"/>
          </a:schemeClr>
        </a:solidFill>
        <a:round/>
      </a:ln>
    </cs:spPr>
  </cs:gridlineMajor>
  <cs:gridlineMinor>
    <cs:lnRef idx="0"/>
    <cs:fillRef idx="0"/>
    <cs:effectRef idx="0"/>
    <cs:fontRef idx="minor">
      <a:schemeClr val="dk1"/>
    </cs:fontRef>
    <cs:spPr>
      <a:ln w="9525" cap="flat" cmpd="sng" algn="ctr">
        <a:solidFill>
          <a:schemeClr val="dk1">
            <a:lumMod val="15000"/>
            <a:lumOff val="85000"/>
            <a:alpha val="51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spPr>
      <a:pattFill prst="ltDnDiag">
        <a:fgClr>
          <a:schemeClr val="dk1">
            <a:lumMod val="15000"/>
            <a:lumOff val="85000"/>
          </a:schemeClr>
        </a:fgClr>
        <a:bgClr>
          <a:schemeClr val="lt1"/>
        </a:bgClr>
      </a:pattFill>
    </cs:spPr>
  </cs:plotArea>
  <cs:plotArea3D>
    <cs:lnRef idx="0"/>
    <cs:fillRef idx="0"/>
    <cs:effectRef idx="0"/>
    <cs:fontRef idx="minor">
      <a:schemeClr val="dk1"/>
    </cs:fontRef>
    <cs:spPr>
      <a:solidFill>
        <a:schemeClr val="lt1"/>
      </a:solidFill>
    </cs:spPr>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cap="none"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spPr>
      <a:pattFill prst="ltDnDiag">
        <a:fgClr>
          <a:schemeClr val="dk1">
            <a:lumMod val="15000"/>
            <a:lumOff val="85000"/>
          </a:schemeClr>
        </a:fgClr>
        <a:bgClr>
          <a:schemeClr val="lt1"/>
        </a:bgClr>
      </a:pattFill>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4</xdr:col>
      <xdr:colOff>771525</xdr:colOff>
      <xdr:row>22</xdr:row>
      <xdr:rowOff>90487</xdr:rowOff>
    </xdr:from>
    <xdr:to>
      <xdr:col>9</xdr:col>
      <xdr:colOff>352425</xdr:colOff>
      <xdr:row>34</xdr:row>
      <xdr:rowOff>180975</xdr:rowOff>
    </xdr:to>
    <xdr:graphicFrame macro="">
      <xdr:nvGraphicFramePr>
        <xdr:cNvPr id="6" name="Gráfico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914400</xdr:colOff>
      <xdr:row>37</xdr:row>
      <xdr:rowOff>166687</xdr:rowOff>
    </xdr:from>
    <xdr:to>
      <xdr:col>10</xdr:col>
      <xdr:colOff>47625</xdr:colOff>
      <xdr:row>51</xdr:row>
      <xdr:rowOff>4762</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690562</xdr:colOff>
      <xdr:row>1</xdr:row>
      <xdr:rowOff>152401</xdr:rowOff>
    </xdr:from>
    <xdr:to>
      <xdr:col>11</xdr:col>
      <xdr:colOff>457200</xdr:colOff>
      <xdr:row>13</xdr:row>
      <xdr:rowOff>128588</xdr:rowOff>
    </xdr:to>
    <xdr:graphicFrame macro="">
      <xdr:nvGraphicFramePr>
        <xdr:cNvPr id="3" name="Gráfico 2">
          <a:extLst>
            <a:ext uri="{FF2B5EF4-FFF2-40B4-BE49-F238E27FC236}">
              <a16:creationId xmlns=""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3</xdr:col>
      <xdr:colOff>12747</xdr:colOff>
      <xdr:row>20</xdr:row>
      <xdr:rowOff>115167</xdr:rowOff>
    </xdr:from>
    <xdr:to>
      <xdr:col>13</xdr:col>
      <xdr:colOff>341216</xdr:colOff>
      <xdr:row>39</xdr:row>
      <xdr:rowOff>46567</xdr:rowOff>
    </xdr:to>
    <xdr:sp macro="" textlink="">
      <xdr:nvSpPr>
        <xdr:cNvPr id="2" name="Rectángulo 1">
          <a:extLst>
            <a:ext uri="{FF2B5EF4-FFF2-40B4-BE49-F238E27FC236}">
              <a16:creationId xmlns="" xmlns:a16="http://schemas.microsoft.com/office/drawing/2014/main" id="{6F187B98-5B29-4418-88F6-6DDE547672A1}"/>
            </a:ext>
          </a:extLst>
        </xdr:cNvPr>
        <xdr:cNvSpPr>
          <a:spLocks noTextEdit="1"/>
        </xdr:cNvSpPr>
      </xdr:nvSpPr>
      <xdr:spPr>
        <a:xfrm>
          <a:off x="5080047" y="4582392"/>
          <a:ext cx="12872894" cy="3550900"/>
        </a:xfrm>
        <a:prstGeom prst="rect">
          <a:avLst/>
        </a:prstGeom>
        <a:solidFill>
          <a:prstClr val="white"/>
        </a:solidFill>
        <a:ln w="1">
          <a:solidFill>
            <a:prstClr val="green"/>
          </a:solidFill>
        </a:ln>
      </xdr:spPr>
      <xdr:txBody>
        <a:bodyPr vertOverflow="clip" horzOverflow="clip"/>
        <a:lstStyle/>
        <a:p>
          <a:r>
            <a:rPr lang="es-CO" sz="1100"/>
            <a:t>Este gráfico no está disponible en su versión de Excel.
Si edita esta forma o guarda el libro en un formato de archivo diferente, el gráfico no se podrá utilizar.</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714375</xdr:colOff>
      <xdr:row>2</xdr:row>
      <xdr:rowOff>66675</xdr:rowOff>
    </xdr:from>
    <xdr:to>
      <xdr:col>15</xdr:col>
      <xdr:colOff>9525</xdr:colOff>
      <xdr:row>18</xdr:row>
      <xdr:rowOff>76200</xdr:rowOff>
    </xdr:to>
    <xdr:graphicFrame macro="">
      <xdr:nvGraphicFramePr>
        <xdr:cNvPr id="2" name="Gráfico 1">
          <a:extLst>
            <a:ext uri="{FF2B5EF4-FFF2-40B4-BE49-F238E27FC236}">
              <a16:creationId xmlns="" xmlns:a16="http://schemas.microsoft.com/office/drawing/2014/main" id="{EC1B52B3-93F8-4D84-8A63-B2AB2C5AD0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5</xdr:col>
      <xdr:colOff>447675</xdr:colOff>
      <xdr:row>16</xdr:row>
      <xdr:rowOff>61912</xdr:rowOff>
    </xdr:from>
    <xdr:to>
      <xdr:col>11</xdr:col>
      <xdr:colOff>447675</xdr:colOff>
      <xdr:row>29</xdr:row>
      <xdr:rowOff>138112</xdr:rowOff>
    </xdr:to>
    <xdr:graphicFrame macro="">
      <xdr:nvGraphicFramePr>
        <xdr:cNvPr id="3" name="Gráfico 2">
          <a:extLst>
            <a:ext uri="{FF2B5EF4-FFF2-40B4-BE49-F238E27FC236}">
              <a16:creationId xmlns="" xmlns:a16="http://schemas.microsoft.com/office/drawing/2014/main" id="{00000000-0008-0000-0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600075</xdr:colOff>
      <xdr:row>16</xdr:row>
      <xdr:rowOff>61912</xdr:rowOff>
    </xdr:from>
    <xdr:to>
      <xdr:col>13</xdr:col>
      <xdr:colOff>85725</xdr:colOff>
      <xdr:row>30</xdr:row>
      <xdr:rowOff>138112</xdr:rowOff>
    </xdr:to>
    <xdr:graphicFrame macro="">
      <xdr:nvGraphicFramePr>
        <xdr:cNvPr id="4" name="Gráfico 3">
          <a:extLst>
            <a:ext uri="{FF2B5EF4-FFF2-40B4-BE49-F238E27FC236}">
              <a16:creationId xmlns=""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152400</xdr:colOff>
      <xdr:row>14</xdr:row>
      <xdr:rowOff>157161</xdr:rowOff>
    </xdr:from>
    <xdr:to>
      <xdr:col>14</xdr:col>
      <xdr:colOff>723900</xdr:colOff>
      <xdr:row>32</xdr:row>
      <xdr:rowOff>171450</xdr:rowOff>
    </xdr:to>
    <xdr:graphicFrame macro="">
      <xdr:nvGraphicFramePr>
        <xdr:cNvPr id="2" name="Gráfico 1">
          <a:extLst>
            <a:ext uri="{FF2B5EF4-FFF2-40B4-BE49-F238E27FC236}">
              <a16:creationId xmlns="" xmlns:a16="http://schemas.microsoft.com/office/drawing/2014/main" id="{F56779C4-C1F7-2F70-9F8F-5D25621A264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231226_%20IT_Gr&#225;ficas_Piendam&#243;_Cauc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 ÁREA COSECHADA PROMEDIO"/>
      <sheetName val="Inventario pecuario"/>
      <sheetName val="4.1.1. OAF "/>
      <sheetName val="4.1.2. COMERCIALIZACIÓN OAF"/>
      <sheetName val="4.1.3. CONDICIONES COMERCIALES"/>
      <sheetName val="4.1.4. PUNTOS COMERCIALIZACION"/>
      <sheetName val="4.2.1PARTICIPACION PLAZAS -MY"/>
      <sheetName val="4.2.2 HISTORICO KG PLAZAS M"/>
      <sheetName val="4.2.3.% PART PRODUCTO"/>
      <sheetName val="4.2.4. AGENTES COMERCIALES 1 "/>
      <sheetName val="4.2.5. AGENTES COMERCIALES"/>
      <sheetName val="4.3.1. % MERCADO FLETE PRODUCTO"/>
      <sheetName val="4.3.2PRECIOS PAG PRODUCTOR"/>
      <sheetName val="4.3.3. PRECIOS PROMEDIO SIPSA 1"/>
      <sheetName val="4.3.4. VARIACION $ PLAZAS MAYOR"/>
    </sheetNames>
    <sheetDataSet>
      <sheetData sheetId="0">
        <row r="23">
          <cell r="D23" t="str">
            <v>Área Cosechada promedio </v>
          </cell>
        </row>
        <row r="24">
          <cell r="C24"/>
          <cell r="D24"/>
        </row>
        <row r="25">
          <cell r="C25" t="str">
            <v>Café </v>
          </cell>
          <cell r="D25">
            <v>6324</v>
          </cell>
        </row>
        <row r="26">
          <cell r="C26" t="str">
            <v>Caña panelera </v>
          </cell>
          <cell r="D26">
            <v>148</v>
          </cell>
        </row>
        <row r="27">
          <cell r="C27" t="str">
            <v>Maíz </v>
          </cell>
          <cell r="D27">
            <v>74</v>
          </cell>
        </row>
        <row r="28">
          <cell r="C28" t="str">
            <v>Aguacate </v>
          </cell>
          <cell r="D28">
            <v>56</v>
          </cell>
        </row>
        <row r="29">
          <cell r="C29" t="str">
            <v>Plátano</v>
          </cell>
          <cell r="D29">
            <v>46</v>
          </cell>
        </row>
        <row r="30">
          <cell r="C30" t="str">
            <v>Yuca </v>
          </cell>
          <cell r="D30">
            <v>29</v>
          </cell>
        </row>
        <row r="31">
          <cell r="C31" t="str">
            <v>Ají</v>
          </cell>
          <cell r="D31">
            <v>26</v>
          </cell>
        </row>
        <row r="32">
          <cell r="C32" t="str">
            <v>Flores y follajes</v>
          </cell>
          <cell r="D32">
            <v>16</v>
          </cell>
        </row>
        <row r="33">
          <cell r="C33" t="str">
            <v>Tomate_mesa </v>
          </cell>
          <cell r="D33">
            <v>4</v>
          </cell>
        </row>
        <row r="40">
          <cell r="D40" t="str">
            <v>Producción promedio </v>
          </cell>
        </row>
        <row r="41">
          <cell r="C41"/>
          <cell r="D41"/>
        </row>
        <row r="42">
          <cell r="C42" t="str">
            <v>Caña panelera </v>
          </cell>
          <cell r="D42">
            <v>7957</v>
          </cell>
        </row>
        <row r="43">
          <cell r="C43" t="str">
            <v>Café </v>
          </cell>
          <cell r="D43">
            <v>7514</v>
          </cell>
        </row>
        <row r="44">
          <cell r="C44" t="str">
            <v>Yuca </v>
          </cell>
          <cell r="D44">
            <v>465</v>
          </cell>
        </row>
        <row r="45">
          <cell r="C45" t="str">
            <v>Plátano</v>
          </cell>
          <cell r="D45">
            <v>430</v>
          </cell>
        </row>
        <row r="46">
          <cell r="C46" t="str">
            <v>Aguacate </v>
          </cell>
          <cell r="D46">
            <v>352</v>
          </cell>
        </row>
        <row r="47">
          <cell r="C47" t="str">
            <v>Tomate_mesa </v>
          </cell>
          <cell r="D47">
            <v>307</v>
          </cell>
        </row>
        <row r="48">
          <cell r="C48" t="str">
            <v>Ají</v>
          </cell>
          <cell r="D48">
            <v>174</v>
          </cell>
        </row>
        <row r="49">
          <cell r="C49" t="str">
            <v>Maíz </v>
          </cell>
          <cell r="D49">
            <v>109</v>
          </cell>
        </row>
        <row r="50">
          <cell r="C50" t="str">
            <v>Flores y follajes</v>
          </cell>
          <cell r="D50">
            <v>96</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2:I49"/>
  <sheetViews>
    <sheetView topLeftCell="A28" zoomScaleNormal="100" workbookViewId="0">
      <selection activeCell="A2" sqref="A2:XFD64"/>
    </sheetView>
  </sheetViews>
  <sheetFormatPr baseColWidth="10" defaultRowHeight="15" x14ac:dyDescent="0.25"/>
  <cols>
    <col min="2" max="2" width="18" customWidth="1"/>
    <col min="3" max="3" width="19.7109375" customWidth="1"/>
    <col min="5" max="5" width="15.5703125" customWidth="1"/>
    <col min="6" max="6" width="15.28515625" customWidth="1"/>
    <col min="11" max="12" width="15.28515625" customWidth="1"/>
    <col min="13" max="13" width="17.140625" customWidth="1"/>
    <col min="14" max="14" width="18.28515625" customWidth="1"/>
    <col min="15" max="15" width="15.5703125" customWidth="1"/>
    <col min="16" max="16" width="22.140625" customWidth="1"/>
  </cols>
  <sheetData>
    <row r="2" spans="2:9" ht="60.75" customHeight="1" thickBot="1" x14ac:dyDescent="0.3">
      <c r="B2" s="122" t="s">
        <v>125</v>
      </c>
      <c r="C2" s="118" t="s">
        <v>126</v>
      </c>
      <c r="D2" s="118" t="s">
        <v>127</v>
      </c>
      <c r="E2" s="100" t="s">
        <v>128</v>
      </c>
      <c r="F2" s="118" t="s">
        <v>129</v>
      </c>
      <c r="G2" s="100" t="s">
        <v>130</v>
      </c>
      <c r="H2" s="118" t="s">
        <v>131</v>
      </c>
      <c r="I2" s="101" t="s">
        <v>132</v>
      </c>
    </row>
    <row r="3" spans="2:9" ht="15.75" thickBot="1" x14ac:dyDescent="0.3">
      <c r="B3" s="123"/>
      <c r="C3" s="119"/>
      <c r="D3" s="119"/>
      <c r="E3" s="102" t="s">
        <v>133</v>
      </c>
      <c r="F3" s="119"/>
      <c r="G3" s="102" t="s">
        <v>134</v>
      </c>
      <c r="H3" s="119"/>
      <c r="I3" s="103" t="s">
        <v>135</v>
      </c>
    </row>
    <row r="4" spans="2:9" ht="15.75" thickBot="1" x14ac:dyDescent="0.3">
      <c r="B4" s="104" t="s">
        <v>136</v>
      </c>
      <c r="C4" s="105" t="s">
        <v>37</v>
      </c>
      <c r="D4" s="106" t="s">
        <v>137</v>
      </c>
      <c r="E4" s="106" t="s">
        <v>138</v>
      </c>
      <c r="F4" s="106" t="s">
        <v>139</v>
      </c>
      <c r="G4" s="106" t="s">
        <v>140</v>
      </c>
      <c r="H4" s="106" t="s">
        <v>141</v>
      </c>
      <c r="I4" s="107" t="s">
        <v>142</v>
      </c>
    </row>
    <row r="5" spans="2:9" ht="15.75" thickBot="1" x14ac:dyDescent="0.3">
      <c r="B5" s="104" t="s">
        <v>143</v>
      </c>
      <c r="C5" s="105" t="s">
        <v>144</v>
      </c>
      <c r="D5" s="106" t="s">
        <v>145</v>
      </c>
      <c r="E5" s="106" t="s">
        <v>146</v>
      </c>
      <c r="F5" s="106" t="s">
        <v>147</v>
      </c>
      <c r="G5" s="106" t="s">
        <v>148</v>
      </c>
      <c r="H5" s="106" t="s">
        <v>149</v>
      </c>
      <c r="I5" s="107" t="s">
        <v>150</v>
      </c>
    </row>
    <row r="6" spans="2:9" ht="15.75" thickBot="1" x14ac:dyDescent="0.3">
      <c r="B6" s="104" t="s">
        <v>151</v>
      </c>
      <c r="C6" s="105" t="s">
        <v>152</v>
      </c>
      <c r="D6" s="106" t="s">
        <v>153</v>
      </c>
      <c r="E6" s="106" t="s">
        <v>154</v>
      </c>
      <c r="F6" s="106" t="s">
        <v>155</v>
      </c>
      <c r="G6" s="106" t="s">
        <v>156</v>
      </c>
      <c r="H6" s="106" t="s">
        <v>157</v>
      </c>
      <c r="I6" s="107" t="s">
        <v>158</v>
      </c>
    </row>
    <row r="7" spans="2:9" ht="15.75" thickBot="1" x14ac:dyDescent="0.3">
      <c r="B7" s="104" t="s">
        <v>159</v>
      </c>
      <c r="C7" s="105" t="s">
        <v>52</v>
      </c>
      <c r="D7" s="106" t="s">
        <v>160</v>
      </c>
      <c r="E7" s="106" t="s">
        <v>161</v>
      </c>
      <c r="F7" s="106" t="s">
        <v>47</v>
      </c>
      <c r="G7" s="106" t="s">
        <v>162</v>
      </c>
      <c r="H7" s="106" t="s">
        <v>163</v>
      </c>
      <c r="I7" s="107" t="s">
        <v>164</v>
      </c>
    </row>
    <row r="8" spans="2:9" ht="15.75" thickBot="1" x14ac:dyDescent="0.3">
      <c r="B8" s="104" t="s">
        <v>165</v>
      </c>
      <c r="C8" s="105" t="s">
        <v>46</v>
      </c>
      <c r="D8" s="106" t="s">
        <v>166</v>
      </c>
      <c r="E8" s="106" t="s">
        <v>167</v>
      </c>
      <c r="F8" s="106" t="s">
        <v>168</v>
      </c>
      <c r="G8" s="106" t="s">
        <v>169</v>
      </c>
      <c r="H8" s="106" t="s">
        <v>170</v>
      </c>
      <c r="I8" s="107" t="s">
        <v>171</v>
      </c>
    </row>
    <row r="9" spans="2:9" ht="15.75" thickBot="1" x14ac:dyDescent="0.3">
      <c r="B9" s="104" t="s">
        <v>172</v>
      </c>
      <c r="C9" s="105" t="s">
        <v>173</v>
      </c>
      <c r="D9" s="106" t="s">
        <v>174</v>
      </c>
      <c r="E9" s="106" t="s">
        <v>175</v>
      </c>
      <c r="F9" s="106" t="s">
        <v>176</v>
      </c>
      <c r="G9" s="106" t="s">
        <v>177</v>
      </c>
      <c r="H9" s="106" t="s">
        <v>178</v>
      </c>
      <c r="I9" s="107" t="s">
        <v>179</v>
      </c>
    </row>
    <row r="10" spans="2:9" ht="15.75" thickBot="1" x14ac:dyDescent="0.3">
      <c r="B10" s="104" t="s">
        <v>180</v>
      </c>
      <c r="C10" s="105" t="s">
        <v>50</v>
      </c>
      <c r="D10" s="106" t="s">
        <v>181</v>
      </c>
      <c r="E10" s="106" t="s">
        <v>182</v>
      </c>
      <c r="F10" s="106" t="s">
        <v>183</v>
      </c>
      <c r="G10" s="106" t="s">
        <v>184</v>
      </c>
      <c r="H10" s="106" t="s">
        <v>185</v>
      </c>
      <c r="I10" s="107" t="s">
        <v>186</v>
      </c>
    </row>
    <row r="11" spans="2:9" ht="15.75" thickBot="1" x14ac:dyDescent="0.3">
      <c r="B11" s="104" t="s">
        <v>187</v>
      </c>
      <c r="C11" s="105" t="s">
        <v>188</v>
      </c>
      <c r="D11" s="106" t="s">
        <v>189</v>
      </c>
      <c r="E11" s="106" t="s">
        <v>190</v>
      </c>
      <c r="F11" s="106" t="s">
        <v>191</v>
      </c>
      <c r="G11" s="106" t="s">
        <v>192</v>
      </c>
      <c r="H11" s="106" t="s">
        <v>193</v>
      </c>
      <c r="I11" s="107" t="s">
        <v>51</v>
      </c>
    </row>
    <row r="12" spans="2:9" ht="15.75" thickBot="1" x14ac:dyDescent="0.3">
      <c r="B12" s="108" t="s">
        <v>194</v>
      </c>
      <c r="C12" s="109" t="s">
        <v>195</v>
      </c>
      <c r="D12" s="110" t="s">
        <v>196</v>
      </c>
      <c r="E12" s="110" t="s">
        <v>197</v>
      </c>
      <c r="F12" s="110" t="s">
        <v>49</v>
      </c>
      <c r="G12" s="110" t="s">
        <v>198</v>
      </c>
      <c r="H12" s="110" t="s">
        <v>199</v>
      </c>
      <c r="I12" s="111" t="s">
        <v>191</v>
      </c>
    </row>
    <row r="13" spans="2:9" ht="15.75" thickBot="1" x14ac:dyDescent="0.3">
      <c r="B13" s="108" t="s">
        <v>200</v>
      </c>
      <c r="C13" s="109" t="s">
        <v>201</v>
      </c>
      <c r="D13" s="112" t="s">
        <v>202</v>
      </c>
      <c r="E13" s="112" t="s">
        <v>202</v>
      </c>
      <c r="F13" s="112" t="s">
        <v>202</v>
      </c>
      <c r="G13" s="112" t="s">
        <v>202</v>
      </c>
      <c r="H13" s="112" t="s">
        <v>202</v>
      </c>
      <c r="I13" s="113" t="s">
        <v>202</v>
      </c>
    </row>
    <row r="14" spans="2:9" ht="15.75" thickBot="1" x14ac:dyDescent="0.3">
      <c r="B14" s="108" t="s">
        <v>203</v>
      </c>
      <c r="C14" s="109" t="s">
        <v>204</v>
      </c>
      <c r="D14" s="112" t="s">
        <v>202</v>
      </c>
      <c r="E14" s="112" t="s">
        <v>202</v>
      </c>
      <c r="F14" s="112" t="s">
        <v>202</v>
      </c>
      <c r="G14" s="112" t="s">
        <v>202</v>
      </c>
      <c r="H14" s="112" t="s">
        <v>202</v>
      </c>
      <c r="I14" s="113" t="s">
        <v>202</v>
      </c>
    </row>
    <row r="15" spans="2:9" x14ac:dyDescent="0.25">
      <c r="B15" s="120" t="s">
        <v>205</v>
      </c>
      <c r="C15" s="121"/>
      <c r="D15" s="114" t="s">
        <v>206</v>
      </c>
      <c r="E15" s="114" t="s">
        <v>207</v>
      </c>
      <c r="F15" s="114" t="s">
        <v>208</v>
      </c>
      <c r="G15" s="114" t="s">
        <v>209</v>
      </c>
      <c r="H15" s="114" t="s">
        <v>210</v>
      </c>
      <c r="I15" s="115" t="s">
        <v>211</v>
      </c>
    </row>
    <row r="22" spans="3:4" ht="39" customHeight="1" x14ac:dyDescent="0.25">
      <c r="C22" s="118" t="s">
        <v>126</v>
      </c>
      <c r="D22" s="118" t="s">
        <v>212</v>
      </c>
    </row>
    <row r="23" spans="3:4" ht="15.75" thickBot="1" x14ac:dyDescent="0.3">
      <c r="C23" s="119"/>
      <c r="D23" s="119"/>
    </row>
    <row r="24" spans="3:4" ht="15.75" thickBot="1" x14ac:dyDescent="0.3">
      <c r="C24" s="105" t="s">
        <v>37</v>
      </c>
      <c r="D24" s="106">
        <v>6324</v>
      </c>
    </row>
    <row r="25" spans="3:4" s="116" customFormat="1" ht="15.75" thickBot="1" x14ac:dyDescent="0.3">
      <c r="C25" s="105" t="s">
        <v>48</v>
      </c>
      <c r="D25" s="106">
        <v>148</v>
      </c>
    </row>
    <row r="26" spans="3:4" s="116" customFormat="1" ht="15.75" thickBot="1" x14ac:dyDescent="0.3">
      <c r="C26" s="105" t="s">
        <v>50</v>
      </c>
      <c r="D26" s="106">
        <v>74</v>
      </c>
    </row>
    <row r="27" spans="3:4" s="116" customFormat="1" ht="15.75" thickBot="1" x14ac:dyDescent="0.3">
      <c r="C27" s="105" t="s">
        <v>46</v>
      </c>
      <c r="D27" s="106">
        <v>56</v>
      </c>
    </row>
    <row r="28" spans="3:4" ht="15.75" thickBot="1" x14ac:dyDescent="0.3">
      <c r="C28" s="105" t="s">
        <v>1</v>
      </c>
      <c r="D28" s="106">
        <v>46</v>
      </c>
    </row>
    <row r="29" spans="3:4" ht="15.75" thickBot="1" x14ac:dyDescent="0.3">
      <c r="C29" s="105" t="s">
        <v>52</v>
      </c>
      <c r="D29" s="106">
        <v>29</v>
      </c>
    </row>
    <row r="30" spans="3:4" ht="15.75" thickBot="1" x14ac:dyDescent="0.3">
      <c r="C30" s="105" t="s">
        <v>67</v>
      </c>
      <c r="D30" s="106">
        <v>26</v>
      </c>
    </row>
    <row r="31" spans="3:4" ht="15.75" thickBot="1" x14ac:dyDescent="0.3">
      <c r="C31" s="105" t="s">
        <v>68</v>
      </c>
      <c r="D31" s="106">
        <v>16</v>
      </c>
    </row>
    <row r="32" spans="3:4" ht="15.75" thickBot="1" x14ac:dyDescent="0.3">
      <c r="C32" s="105" t="s">
        <v>173</v>
      </c>
      <c r="D32" s="106">
        <v>4</v>
      </c>
    </row>
    <row r="35" spans="3:4" x14ac:dyDescent="0.25">
      <c r="C35" s="117"/>
    </row>
    <row r="39" spans="3:4" ht="26.25" customHeight="1" x14ac:dyDescent="0.25">
      <c r="C39" s="118" t="s">
        <v>126</v>
      </c>
      <c r="D39" s="118" t="s">
        <v>213</v>
      </c>
    </row>
    <row r="40" spans="3:4" ht="15.75" thickBot="1" x14ac:dyDescent="0.3">
      <c r="C40" s="119"/>
      <c r="D40" s="119"/>
    </row>
    <row r="41" spans="3:4" ht="15.75" thickBot="1" x14ac:dyDescent="0.3">
      <c r="C41" s="105" t="s">
        <v>48</v>
      </c>
      <c r="D41" s="106">
        <v>7957</v>
      </c>
    </row>
    <row r="42" spans="3:4" ht="15.75" thickBot="1" x14ac:dyDescent="0.3">
      <c r="C42" s="105" t="s">
        <v>37</v>
      </c>
      <c r="D42" s="106">
        <v>7514</v>
      </c>
    </row>
    <row r="43" spans="3:4" ht="15.75" thickBot="1" x14ac:dyDescent="0.3">
      <c r="C43" s="105" t="s">
        <v>52</v>
      </c>
      <c r="D43" s="106">
        <v>465</v>
      </c>
    </row>
    <row r="44" spans="3:4" ht="15.75" thickBot="1" x14ac:dyDescent="0.3">
      <c r="C44" s="105" t="s">
        <v>1</v>
      </c>
      <c r="D44" s="106">
        <v>430</v>
      </c>
    </row>
    <row r="45" spans="3:4" ht="15.75" thickBot="1" x14ac:dyDescent="0.3">
      <c r="C45" s="105" t="s">
        <v>46</v>
      </c>
      <c r="D45" s="106">
        <v>352</v>
      </c>
    </row>
    <row r="46" spans="3:4" ht="15.75" thickBot="1" x14ac:dyDescent="0.3">
      <c r="C46" s="105" t="s">
        <v>173</v>
      </c>
      <c r="D46" s="106">
        <v>307</v>
      </c>
    </row>
    <row r="47" spans="3:4" ht="15.75" thickBot="1" x14ac:dyDescent="0.3">
      <c r="C47" s="105" t="s">
        <v>67</v>
      </c>
      <c r="D47" s="106">
        <v>174</v>
      </c>
    </row>
    <row r="48" spans="3:4" ht="15.75" thickBot="1" x14ac:dyDescent="0.3">
      <c r="C48" s="105" t="s">
        <v>50</v>
      </c>
      <c r="D48" s="106">
        <v>109</v>
      </c>
    </row>
    <row r="49" spans="3:4" ht="15.75" thickBot="1" x14ac:dyDescent="0.3">
      <c r="C49" s="105" t="s">
        <v>68</v>
      </c>
      <c r="D49" s="106">
        <v>96</v>
      </c>
    </row>
  </sheetData>
  <mergeCells count="10">
    <mergeCell ref="H2:H3"/>
    <mergeCell ref="B15:C15"/>
    <mergeCell ref="C22:C23"/>
    <mergeCell ref="D22:D23"/>
    <mergeCell ref="C39:C40"/>
    <mergeCell ref="D39:D40"/>
    <mergeCell ref="B2:B3"/>
    <mergeCell ref="C2:C3"/>
    <mergeCell ref="D2:D3"/>
    <mergeCell ref="F2:F3"/>
  </mergeCell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12"/>
  <sheetViews>
    <sheetView tabSelected="1" workbookViewId="0">
      <selection activeCell="A13" sqref="A13:XFD13"/>
    </sheetView>
  </sheetViews>
  <sheetFormatPr baseColWidth="10" defaultRowHeight="15" x14ac:dyDescent="0.25"/>
  <cols>
    <col min="2" max="2" width="14.85546875" customWidth="1"/>
  </cols>
  <sheetData>
    <row r="3" spans="2:4" ht="33.75" x14ac:dyDescent="0.25">
      <c r="B3" s="57" t="s">
        <v>53</v>
      </c>
      <c r="C3" s="57" t="s">
        <v>54</v>
      </c>
      <c r="D3" s="57" t="s">
        <v>55</v>
      </c>
    </row>
    <row r="4" spans="2:4" ht="22.5" x14ac:dyDescent="0.25">
      <c r="B4" s="58" t="s">
        <v>56</v>
      </c>
      <c r="C4" s="56">
        <v>3489</v>
      </c>
      <c r="D4" s="56" t="s">
        <v>57</v>
      </c>
    </row>
    <row r="5" spans="2:4" x14ac:dyDescent="0.25">
      <c r="B5" s="58" t="s">
        <v>58</v>
      </c>
      <c r="C5" s="56">
        <v>18570</v>
      </c>
      <c r="D5" s="56" t="s">
        <v>59</v>
      </c>
    </row>
    <row r="6" spans="2:4" x14ac:dyDescent="0.25">
      <c r="B6" s="58" t="s">
        <v>60</v>
      </c>
      <c r="C6" s="56">
        <v>2624</v>
      </c>
      <c r="D6" s="56" t="s">
        <v>61</v>
      </c>
    </row>
    <row r="9" spans="2:4" x14ac:dyDescent="0.25">
      <c r="B9" t="s">
        <v>62</v>
      </c>
      <c r="C9" t="s">
        <v>63</v>
      </c>
      <c r="D9" t="s">
        <v>64</v>
      </c>
    </row>
    <row r="10" spans="2:4" x14ac:dyDescent="0.25">
      <c r="B10" t="s">
        <v>65</v>
      </c>
      <c r="C10">
        <v>3489</v>
      </c>
      <c r="D10">
        <v>428</v>
      </c>
    </row>
    <row r="11" spans="2:4" x14ac:dyDescent="0.25">
      <c r="B11" t="s">
        <v>2</v>
      </c>
      <c r="C11">
        <v>18570</v>
      </c>
      <c r="D11">
        <v>323</v>
      </c>
    </row>
    <row r="12" spans="2:4" x14ac:dyDescent="0.25">
      <c r="B12" t="s">
        <v>66</v>
      </c>
      <c r="C12">
        <v>2624</v>
      </c>
      <c r="D12">
        <v>33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2:J37"/>
  <sheetViews>
    <sheetView zoomScale="80" zoomScaleNormal="80" workbookViewId="0">
      <selection activeCell="J16" sqref="J16"/>
    </sheetView>
  </sheetViews>
  <sheetFormatPr baseColWidth="10" defaultRowHeight="15" x14ac:dyDescent="0.25"/>
  <cols>
    <col min="1" max="1" width="46" style="8" bestFit="1" customWidth="1"/>
    <col min="2" max="2" width="23" style="4" bestFit="1" customWidth="1"/>
    <col min="3" max="3" width="16" style="4" customWidth="1"/>
    <col min="4" max="5" width="11.42578125" style="4"/>
    <col min="6" max="6" width="5.85546875" style="4" customWidth="1"/>
    <col min="7" max="7" width="18.28515625" style="4" customWidth="1"/>
    <col min="8" max="8" width="48.7109375" style="4" customWidth="1"/>
    <col min="9" max="9" width="15.5703125" style="4" customWidth="1"/>
    <col min="10" max="10" width="52.7109375" style="4" customWidth="1"/>
    <col min="11" max="16384" width="11.42578125" style="4"/>
  </cols>
  <sheetData>
    <row r="2" spans="1:10" x14ac:dyDescent="0.25">
      <c r="A2" s="14" t="s">
        <v>7</v>
      </c>
      <c r="B2" t="s">
        <v>75</v>
      </c>
      <c r="G2" s="124" t="s">
        <v>86</v>
      </c>
      <c r="H2" s="124"/>
      <c r="I2" s="124"/>
      <c r="J2" s="124"/>
    </row>
    <row r="3" spans="1:10" ht="15.75" x14ac:dyDescent="0.25">
      <c r="A3" s="14" t="s">
        <v>8</v>
      </c>
      <c r="B3" t="s">
        <v>9</v>
      </c>
      <c r="G3" s="5" t="s">
        <v>10</v>
      </c>
      <c r="H3" s="5" t="s">
        <v>11</v>
      </c>
      <c r="I3" s="6" t="s">
        <v>12</v>
      </c>
      <c r="J3" s="23" t="s">
        <v>13</v>
      </c>
    </row>
    <row r="4" spans="1:10" ht="15.75" x14ac:dyDescent="0.25">
      <c r="A4" t="s">
        <v>14</v>
      </c>
      <c r="B4" t="s">
        <v>9</v>
      </c>
      <c r="G4" s="7" t="s">
        <v>15</v>
      </c>
      <c r="H4" s="4" t="s">
        <v>74</v>
      </c>
      <c r="I4" s="21">
        <v>0.58069999999999999</v>
      </c>
      <c r="J4" s="24" t="s">
        <v>89</v>
      </c>
    </row>
    <row r="5" spans="1:10" ht="15.75" x14ac:dyDescent="0.25">
      <c r="C5" s="9"/>
      <c r="G5" s="7" t="s">
        <v>15</v>
      </c>
      <c r="H5" s="15" t="s">
        <v>78</v>
      </c>
      <c r="I5" s="22">
        <v>0.32240000000000002</v>
      </c>
      <c r="J5" s="25" t="s">
        <v>85</v>
      </c>
    </row>
    <row r="6" spans="1:10" ht="15.75" x14ac:dyDescent="0.25">
      <c r="A6" s="14" t="s">
        <v>16</v>
      </c>
      <c r="B6"/>
      <c r="C6" s="9"/>
      <c r="G6" s="7" t="s">
        <v>15</v>
      </c>
      <c r="H6" s="4" t="s">
        <v>72</v>
      </c>
      <c r="I6" s="21">
        <v>6.93E-2</v>
      </c>
      <c r="J6" s="24" t="s">
        <v>87</v>
      </c>
    </row>
    <row r="7" spans="1:10" ht="15.75" x14ac:dyDescent="0.25">
      <c r="A7" s="14" t="s">
        <v>17</v>
      </c>
      <c r="B7" t="s">
        <v>18</v>
      </c>
      <c r="C7" s="9"/>
      <c r="G7" s="7" t="s">
        <v>15</v>
      </c>
      <c r="H7" s="15" t="s">
        <v>77</v>
      </c>
      <c r="I7" s="22">
        <v>1.3599999999999999E-2</v>
      </c>
      <c r="J7" s="25" t="s">
        <v>83</v>
      </c>
    </row>
    <row r="8" spans="1:10" ht="15.75" x14ac:dyDescent="0.25">
      <c r="A8" s="10" t="s">
        <v>19</v>
      </c>
      <c r="B8" s="11">
        <v>14000</v>
      </c>
      <c r="C8" s="12">
        <f>B8/SUM($B$8:$B$19)</f>
        <v>1.3969825177616349E-2</v>
      </c>
      <c r="G8" s="7" t="s">
        <v>15</v>
      </c>
      <c r="H8" s="15" t="s">
        <v>19</v>
      </c>
      <c r="I8" s="21">
        <v>1.4E-2</v>
      </c>
      <c r="J8" s="24" t="s">
        <v>84</v>
      </c>
    </row>
    <row r="9" spans="1:10" ht="15.75" x14ac:dyDescent="0.25">
      <c r="A9" s="10" t="s">
        <v>72</v>
      </c>
      <c r="B9" s="11">
        <v>69535</v>
      </c>
      <c r="C9" s="12">
        <f t="shared" ref="C9:C13" si="0">B9/SUM($B$8:$B$19)</f>
        <v>6.9385128123253773E-2</v>
      </c>
      <c r="G9" s="60"/>
    </row>
    <row r="10" spans="1:10" ht="15.75" x14ac:dyDescent="0.25">
      <c r="A10" t="s">
        <v>73</v>
      </c>
      <c r="B10" s="11">
        <v>323075</v>
      </c>
      <c r="C10" s="12">
        <f t="shared" si="0"/>
        <v>0.32237866208988586</v>
      </c>
      <c r="G10" s="60"/>
      <c r="J10" s="61"/>
    </row>
    <row r="11" spans="1:10" ht="15.75" x14ac:dyDescent="0.25">
      <c r="A11" t="s">
        <v>74</v>
      </c>
      <c r="B11" s="11">
        <v>349560</v>
      </c>
      <c r="C11" s="12">
        <f t="shared" si="0"/>
        <v>0.34880657779196933</v>
      </c>
      <c r="G11" s="60"/>
      <c r="J11" s="61"/>
    </row>
    <row r="12" spans="1:10" ht="15.75" x14ac:dyDescent="0.25">
      <c r="A12" t="s">
        <v>20</v>
      </c>
      <c r="B12" s="11">
        <v>13590</v>
      </c>
      <c r="C12" s="12">
        <f t="shared" si="0"/>
        <v>1.3560708868843299E-2</v>
      </c>
      <c r="G12" s="60"/>
      <c r="H12" s="10"/>
      <c r="I12" s="62"/>
      <c r="J12" s="63"/>
    </row>
    <row r="13" spans="1:10" x14ac:dyDescent="0.25">
      <c r="A13" t="s">
        <v>76</v>
      </c>
      <c r="B13" s="11">
        <v>232400</v>
      </c>
      <c r="C13" s="12">
        <f t="shared" si="0"/>
        <v>0.23189909794843139</v>
      </c>
      <c r="J13"/>
    </row>
    <row r="14" spans="1:10" x14ac:dyDescent="0.25">
      <c r="A14"/>
      <c r="B14"/>
      <c r="D14" s="13"/>
      <c r="J14"/>
    </row>
    <row r="15" spans="1:10" x14ac:dyDescent="0.25">
      <c r="A15"/>
      <c r="B15"/>
      <c r="J15"/>
    </row>
    <row r="16" spans="1:10" x14ac:dyDescent="0.25">
      <c r="A16"/>
      <c r="B16"/>
      <c r="J16"/>
    </row>
    <row r="17" spans="1:2" x14ac:dyDescent="0.25">
      <c r="A17"/>
      <c r="B17"/>
    </row>
    <row r="18" spans="1:2" x14ac:dyDescent="0.25">
      <c r="A18"/>
      <c r="B18"/>
    </row>
    <row r="19" spans="1:2" x14ac:dyDescent="0.25">
      <c r="A19"/>
      <c r="B19"/>
    </row>
    <row r="20" spans="1:2" x14ac:dyDescent="0.25">
      <c r="A20"/>
      <c r="B20"/>
    </row>
    <row r="21" spans="1:2" x14ac:dyDescent="0.25">
      <c r="A21"/>
      <c r="B21"/>
    </row>
    <row r="22" spans="1:2" x14ac:dyDescent="0.25">
      <c r="A22"/>
      <c r="B22"/>
    </row>
    <row r="23" spans="1:2" x14ac:dyDescent="0.25">
      <c r="A23"/>
      <c r="B23"/>
    </row>
    <row r="24" spans="1:2" x14ac:dyDescent="0.25">
      <c r="A24"/>
      <c r="B24"/>
    </row>
    <row r="25" spans="1:2" x14ac:dyDescent="0.25">
      <c r="A25"/>
      <c r="B25"/>
    </row>
    <row r="26" spans="1:2" x14ac:dyDescent="0.25">
      <c r="A26"/>
      <c r="B26"/>
    </row>
    <row r="27" spans="1:2" x14ac:dyDescent="0.25">
      <c r="A27"/>
      <c r="B27"/>
    </row>
    <row r="28" spans="1:2" x14ac:dyDescent="0.25">
      <c r="A28"/>
      <c r="B28"/>
    </row>
    <row r="29" spans="1:2" x14ac:dyDescent="0.25">
      <c r="A29"/>
      <c r="B29"/>
    </row>
    <row r="30" spans="1:2" x14ac:dyDescent="0.25">
      <c r="A30"/>
      <c r="B30"/>
    </row>
    <row r="31" spans="1:2" x14ac:dyDescent="0.25">
      <c r="A31"/>
      <c r="B31"/>
    </row>
    <row r="32" spans="1:2" x14ac:dyDescent="0.25">
      <c r="A32"/>
      <c r="B32"/>
    </row>
    <row r="33" spans="1:2" x14ac:dyDescent="0.25">
      <c r="A33"/>
      <c r="B33"/>
    </row>
    <row r="34" spans="1:2" x14ac:dyDescent="0.25">
      <c r="A34"/>
      <c r="B34"/>
    </row>
    <row r="35" spans="1:2" x14ac:dyDescent="0.25">
      <c r="A35"/>
      <c r="B35"/>
    </row>
    <row r="36" spans="1:2" x14ac:dyDescent="0.25">
      <c r="A36"/>
      <c r="B36"/>
    </row>
    <row r="37" spans="1:2" x14ac:dyDescent="0.25">
      <c r="A37"/>
      <c r="B37"/>
    </row>
  </sheetData>
  <mergeCells count="1">
    <mergeCell ref="G2:J2"/>
  </mergeCell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B2:W29"/>
  <sheetViews>
    <sheetView topLeftCell="A6" zoomScaleNormal="100" workbookViewId="0">
      <selection activeCell="I20" sqref="I20:Q29"/>
    </sheetView>
  </sheetViews>
  <sheetFormatPr baseColWidth="10" defaultRowHeight="15" x14ac:dyDescent="0.25"/>
  <cols>
    <col min="1" max="1" width="11.42578125" style="4"/>
    <col min="2" max="2" width="19.7109375" style="4" bestFit="1" customWidth="1"/>
    <col min="3" max="3" width="8.28515625" style="4" bestFit="1" customWidth="1"/>
    <col min="4" max="4" width="6" style="4" customWidth="1"/>
    <col min="5" max="6" width="5" style="4" customWidth="1"/>
    <col min="7" max="7" width="6" style="4" customWidth="1"/>
    <col min="8" max="8" width="11" style="4" customWidth="1"/>
    <col min="9" max="9" width="15" style="16" customWidth="1"/>
    <col min="10" max="10" width="14.85546875" style="4" customWidth="1"/>
    <col min="11" max="11" width="16.85546875" style="4" customWidth="1"/>
    <col min="12" max="12" width="9.140625" style="4" customWidth="1"/>
    <col min="13" max="13" width="11.7109375" style="4" customWidth="1"/>
    <col min="14" max="14" width="8.85546875" style="4" customWidth="1"/>
    <col min="15" max="15" width="8" style="4" customWidth="1"/>
    <col min="16" max="16" width="11.42578125" style="4"/>
    <col min="17" max="17" width="7.7109375" style="4" customWidth="1"/>
    <col min="18" max="16384" width="11.42578125" style="4"/>
  </cols>
  <sheetData>
    <row r="2" spans="2:23" x14ac:dyDescent="0.25">
      <c r="B2" s="14" t="s">
        <v>7</v>
      </c>
      <c r="C2" t="s">
        <v>75</v>
      </c>
    </row>
    <row r="4" spans="2:23" x14ac:dyDescent="0.25">
      <c r="B4" s="14" t="s">
        <v>16</v>
      </c>
      <c r="C4" s="14" t="s">
        <v>8</v>
      </c>
      <c r="D4"/>
      <c r="E4"/>
      <c r="F4"/>
      <c r="G4"/>
      <c r="K4" s="17"/>
      <c r="L4" s="8"/>
      <c r="M4" s="8"/>
      <c r="N4" s="8"/>
      <c r="O4" s="8"/>
      <c r="P4" s="8"/>
      <c r="Q4" s="8"/>
      <c r="R4" s="8"/>
      <c r="S4" s="8"/>
      <c r="T4" s="8"/>
      <c r="U4" s="8"/>
      <c r="V4" s="8"/>
      <c r="W4" s="8"/>
    </row>
    <row r="5" spans="2:23" x14ac:dyDescent="0.25">
      <c r="B5" s="14" t="s">
        <v>14</v>
      </c>
      <c r="C5">
        <v>2018</v>
      </c>
      <c r="D5">
        <v>2019</v>
      </c>
      <c r="E5">
        <v>2020</v>
      </c>
      <c r="F5">
        <v>2021</v>
      </c>
      <c r="G5">
        <v>2022</v>
      </c>
      <c r="K5" s="17"/>
      <c r="L5" s="18"/>
      <c r="M5" s="8"/>
      <c r="N5" s="18"/>
      <c r="O5" s="18"/>
      <c r="P5" s="18"/>
      <c r="Q5" s="8"/>
      <c r="R5" s="18"/>
      <c r="S5" s="18"/>
      <c r="T5" s="18"/>
      <c r="U5" s="8"/>
      <c r="V5" s="8"/>
      <c r="W5" s="8"/>
    </row>
    <row r="6" spans="2:23" x14ac:dyDescent="0.25">
      <c r="B6" t="s">
        <v>23</v>
      </c>
      <c r="C6" s="11">
        <v>400</v>
      </c>
      <c r="D6" s="11">
        <v>750</v>
      </c>
      <c r="E6" s="11">
        <v>1120</v>
      </c>
      <c r="F6" s="11">
        <v>5000</v>
      </c>
      <c r="G6" s="11">
        <v>500</v>
      </c>
      <c r="H6" s="13"/>
      <c r="K6" s="17"/>
      <c r="L6" s="18"/>
      <c r="M6" s="18"/>
      <c r="N6" s="18"/>
      <c r="O6" s="18"/>
      <c r="P6" s="18"/>
      <c r="Q6" s="18"/>
      <c r="R6" s="18"/>
      <c r="S6" s="18"/>
      <c r="T6" s="18"/>
      <c r="U6" s="8"/>
      <c r="V6" s="8"/>
      <c r="W6" s="8"/>
    </row>
    <row r="7" spans="2:23" x14ac:dyDescent="0.25">
      <c r="B7" s="93" t="s">
        <v>81</v>
      </c>
      <c r="C7" s="11">
        <v>5850</v>
      </c>
      <c r="D7" s="11">
        <v>3000</v>
      </c>
      <c r="E7" s="11">
        <v>500</v>
      </c>
      <c r="F7" s="11">
        <v>2880</v>
      </c>
      <c r="G7" s="11"/>
      <c r="H7" s="13"/>
      <c r="K7" s="17"/>
      <c r="L7" s="18"/>
      <c r="M7" s="18"/>
      <c r="N7" s="18"/>
      <c r="O7" s="18"/>
      <c r="P7" s="18"/>
      <c r="Q7" s="8"/>
      <c r="R7" s="8"/>
      <c r="S7" s="18"/>
      <c r="T7" s="18"/>
      <c r="U7" s="8"/>
      <c r="V7" s="8"/>
      <c r="W7" s="8"/>
    </row>
    <row r="8" spans="2:23" x14ac:dyDescent="0.25">
      <c r="B8" t="s">
        <v>80</v>
      </c>
      <c r="C8" s="11"/>
      <c r="D8" s="11">
        <v>11615</v>
      </c>
      <c r="E8" s="11">
        <v>2828</v>
      </c>
      <c r="F8" s="11">
        <v>7070</v>
      </c>
      <c r="G8" s="11"/>
      <c r="H8" s="13"/>
      <c r="K8" s="17"/>
      <c r="L8" s="18"/>
      <c r="M8" s="18"/>
      <c r="N8" s="18"/>
      <c r="O8" s="18"/>
      <c r="P8" s="18"/>
      <c r="Q8" s="18"/>
      <c r="R8" s="8"/>
      <c r="S8" s="18"/>
      <c r="T8" s="18"/>
      <c r="U8" s="8"/>
      <c r="V8" s="8"/>
      <c r="W8" s="8"/>
    </row>
    <row r="9" spans="2:23" x14ac:dyDescent="0.25">
      <c r="B9" t="s">
        <v>79</v>
      </c>
      <c r="C9" s="11"/>
      <c r="D9" s="11"/>
      <c r="E9" s="11"/>
      <c r="F9" s="11">
        <v>3600</v>
      </c>
      <c r="G9" s="11"/>
      <c r="H9" s="13"/>
      <c r="K9" s="17"/>
      <c r="L9" s="18"/>
      <c r="M9" s="18"/>
      <c r="N9" s="18"/>
      <c r="O9" s="18"/>
      <c r="P9" s="18"/>
      <c r="Q9" s="18"/>
      <c r="R9" s="8"/>
      <c r="S9" s="18"/>
      <c r="T9" s="18"/>
      <c r="U9" s="8"/>
      <c r="V9" s="8"/>
      <c r="W9" s="8"/>
    </row>
    <row r="10" spans="2:23" x14ac:dyDescent="0.25">
      <c r="B10" t="s">
        <v>4</v>
      </c>
      <c r="C10" s="11"/>
      <c r="D10" s="11">
        <v>1200</v>
      </c>
      <c r="E10" s="11">
        <v>2000</v>
      </c>
      <c r="F10" s="11">
        <v>4350</v>
      </c>
      <c r="G10" s="11">
        <v>7500</v>
      </c>
      <c r="H10" s="13"/>
      <c r="K10" s="17"/>
      <c r="L10" s="13"/>
      <c r="M10" s="13"/>
      <c r="N10" s="13"/>
    </row>
    <row r="11" spans="2:23" x14ac:dyDescent="0.25">
      <c r="B11" t="s">
        <v>21</v>
      </c>
      <c r="C11" s="11"/>
      <c r="D11" s="11"/>
      <c r="E11" s="11"/>
      <c r="F11" s="11"/>
      <c r="G11" s="11">
        <v>500</v>
      </c>
      <c r="H11" s="13"/>
      <c r="K11" s="17"/>
      <c r="L11" s="13"/>
      <c r="M11" s="13"/>
      <c r="N11" s="13"/>
    </row>
    <row r="12" spans="2:23" x14ac:dyDescent="0.25">
      <c r="B12" t="s">
        <v>82</v>
      </c>
      <c r="C12" s="11"/>
      <c r="D12" s="11"/>
      <c r="E12" s="11"/>
      <c r="F12" s="11"/>
      <c r="G12" s="11">
        <v>11312</v>
      </c>
      <c r="H12" s="13"/>
      <c r="Q12" s="17"/>
      <c r="R12" s="17"/>
      <c r="S12" s="17"/>
      <c r="T12" s="17"/>
      <c r="U12" s="17"/>
    </row>
    <row r="13" spans="2:23" x14ac:dyDescent="0.25">
      <c r="B13" t="s">
        <v>88</v>
      </c>
      <c r="C13" s="11">
        <v>42534</v>
      </c>
      <c r="D13" s="11">
        <v>21065</v>
      </c>
      <c r="E13" s="11">
        <v>9925</v>
      </c>
      <c r="F13" s="11">
        <v>5825</v>
      </c>
      <c r="G13" s="11">
        <v>1400</v>
      </c>
    </row>
    <row r="14" spans="2:23" x14ac:dyDescent="0.25">
      <c r="B14" t="s">
        <v>83</v>
      </c>
      <c r="C14" s="11">
        <v>10750</v>
      </c>
      <c r="D14" s="11">
        <v>21550</v>
      </c>
      <c r="E14" s="11">
        <v>7270</v>
      </c>
      <c r="F14" s="11">
        <v>5140</v>
      </c>
      <c r="G14" s="11">
        <v>87285</v>
      </c>
    </row>
    <row r="15" spans="2:23" x14ac:dyDescent="0.25">
      <c r="B15"/>
      <c r="C15"/>
      <c r="D15"/>
      <c r="E15"/>
      <c r="F15"/>
      <c r="G15"/>
    </row>
    <row r="16" spans="2:23" x14ac:dyDescent="0.25">
      <c r="B16" s="19" t="s">
        <v>22</v>
      </c>
      <c r="C16" s="19">
        <v>2018</v>
      </c>
      <c r="D16" s="19">
        <v>2019</v>
      </c>
      <c r="E16" s="19">
        <v>2020</v>
      </c>
      <c r="F16" s="19">
        <v>2021</v>
      </c>
      <c r="G16" s="19">
        <v>2022</v>
      </c>
      <c r="H16" s="20"/>
      <c r="J16" s="8"/>
    </row>
    <row r="17" spans="2:17" x14ac:dyDescent="0.25">
      <c r="B17" s="93" t="s">
        <v>23</v>
      </c>
      <c r="C17" s="96">
        <v>400</v>
      </c>
      <c r="D17" s="96">
        <v>750</v>
      </c>
      <c r="E17" s="96">
        <v>1120</v>
      </c>
      <c r="F17" s="96">
        <v>5000</v>
      </c>
      <c r="G17" s="96">
        <v>500</v>
      </c>
      <c r="H17" s="13"/>
      <c r="J17" s="13"/>
    </row>
    <row r="18" spans="2:17" x14ac:dyDescent="0.25">
      <c r="B18" s="93" t="s">
        <v>81</v>
      </c>
      <c r="C18" s="96">
        <v>5850</v>
      </c>
      <c r="D18" s="96">
        <v>3000</v>
      </c>
      <c r="E18" s="96">
        <v>500</v>
      </c>
      <c r="F18" s="96">
        <v>2880</v>
      </c>
      <c r="G18" s="96">
        <v>0</v>
      </c>
      <c r="H18" s="13"/>
      <c r="J18" s="13"/>
    </row>
    <row r="19" spans="2:17" x14ac:dyDescent="0.25">
      <c r="B19" s="93" t="s">
        <v>80</v>
      </c>
      <c r="C19" s="96">
        <v>0</v>
      </c>
      <c r="D19" s="96">
        <v>11615</v>
      </c>
      <c r="E19" s="96">
        <v>2828</v>
      </c>
      <c r="F19" s="96">
        <v>7070</v>
      </c>
      <c r="G19" s="96">
        <v>0</v>
      </c>
      <c r="H19" s="13"/>
      <c r="J19" s="13"/>
    </row>
    <row r="20" spans="2:17" x14ac:dyDescent="0.25">
      <c r="B20" s="93" t="s">
        <v>79</v>
      </c>
      <c r="C20" s="96">
        <v>0</v>
      </c>
      <c r="D20" s="96">
        <v>0</v>
      </c>
      <c r="E20" s="96">
        <v>0</v>
      </c>
      <c r="F20" s="96">
        <v>3600</v>
      </c>
      <c r="G20" s="96">
        <v>0</v>
      </c>
      <c r="H20" s="13"/>
      <c r="I20" s="125" t="s">
        <v>123</v>
      </c>
      <c r="J20" s="125"/>
      <c r="K20" s="125"/>
      <c r="L20" s="125"/>
      <c r="M20" s="125"/>
      <c r="N20" s="125"/>
      <c r="O20" s="125"/>
      <c r="P20" s="125"/>
      <c r="Q20" s="125"/>
    </row>
    <row r="21" spans="2:17" x14ac:dyDescent="0.25">
      <c r="B21" s="93" t="s">
        <v>4</v>
      </c>
      <c r="C21" s="96">
        <v>0</v>
      </c>
      <c r="D21" s="96">
        <v>1200</v>
      </c>
      <c r="E21" s="96">
        <v>2000</v>
      </c>
      <c r="F21" s="96">
        <v>4350</v>
      </c>
      <c r="G21" s="96">
        <v>7500</v>
      </c>
      <c r="H21" s="13"/>
      <c r="I21" s="125"/>
      <c r="J21" s="125"/>
      <c r="K21" s="125"/>
      <c r="L21" s="125"/>
      <c r="M21" s="125"/>
      <c r="N21" s="125"/>
      <c r="O21" s="125"/>
      <c r="P21" s="125"/>
      <c r="Q21" s="125"/>
    </row>
    <row r="22" spans="2:17" x14ac:dyDescent="0.25">
      <c r="B22" s="93" t="s">
        <v>21</v>
      </c>
      <c r="C22" s="96">
        <v>0</v>
      </c>
      <c r="D22" s="96">
        <v>0</v>
      </c>
      <c r="E22" s="96">
        <v>0</v>
      </c>
      <c r="F22" s="96">
        <v>0</v>
      </c>
      <c r="G22" s="96">
        <v>500</v>
      </c>
      <c r="H22" s="13"/>
      <c r="I22" s="125"/>
      <c r="J22" s="125"/>
      <c r="K22" s="125"/>
      <c r="L22" s="125"/>
      <c r="M22" s="125"/>
      <c r="N22" s="125"/>
      <c r="O22" s="125"/>
      <c r="P22" s="125"/>
      <c r="Q22" s="125"/>
    </row>
    <row r="23" spans="2:17" x14ac:dyDescent="0.25">
      <c r="B23" s="93" t="s">
        <v>82</v>
      </c>
      <c r="C23" s="96">
        <v>0</v>
      </c>
      <c r="D23" s="96">
        <v>0</v>
      </c>
      <c r="E23" s="96">
        <v>0</v>
      </c>
      <c r="F23" s="96">
        <v>0</v>
      </c>
      <c r="G23" s="96">
        <v>11312</v>
      </c>
      <c r="I23" s="125"/>
      <c r="J23" s="125"/>
      <c r="K23" s="125"/>
      <c r="L23" s="125"/>
      <c r="M23" s="125"/>
      <c r="N23" s="125"/>
      <c r="O23" s="125"/>
      <c r="P23" s="125"/>
      <c r="Q23" s="125"/>
    </row>
    <row r="24" spans="2:17" x14ac:dyDescent="0.25">
      <c r="B24" s="93" t="s">
        <v>88</v>
      </c>
      <c r="C24" s="96">
        <v>42534</v>
      </c>
      <c r="D24" s="96">
        <v>21065</v>
      </c>
      <c r="E24" s="96">
        <v>9925</v>
      </c>
      <c r="F24" s="96">
        <v>5825</v>
      </c>
      <c r="G24" s="96">
        <v>1400</v>
      </c>
      <c r="I24" s="125"/>
      <c r="J24" s="125"/>
      <c r="K24" s="125"/>
      <c r="L24" s="125"/>
      <c r="M24" s="125"/>
      <c r="N24" s="125"/>
      <c r="O24" s="125"/>
      <c r="P24" s="125"/>
      <c r="Q24" s="125"/>
    </row>
    <row r="25" spans="2:17" x14ac:dyDescent="0.25">
      <c r="B25" s="93" t="s">
        <v>83</v>
      </c>
      <c r="C25" s="96">
        <v>10750</v>
      </c>
      <c r="D25" s="96">
        <v>21550</v>
      </c>
      <c r="E25" s="96">
        <v>7270</v>
      </c>
      <c r="F25" s="96">
        <v>5140</v>
      </c>
      <c r="G25" s="96">
        <v>87285</v>
      </c>
      <c r="I25" s="125"/>
      <c r="J25" s="125"/>
      <c r="K25" s="125"/>
      <c r="L25" s="125"/>
      <c r="M25" s="125"/>
      <c r="N25" s="125"/>
      <c r="O25" s="125"/>
      <c r="P25" s="125"/>
      <c r="Q25" s="125"/>
    </row>
    <row r="26" spans="2:17" x14ac:dyDescent="0.25">
      <c r="I26" s="125"/>
      <c r="J26" s="125"/>
      <c r="K26" s="125"/>
      <c r="L26" s="125"/>
      <c r="M26" s="125"/>
      <c r="N26" s="125"/>
      <c r="O26" s="125"/>
      <c r="P26" s="125"/>
      <c r="Q26" s="125"/>
    </row>
    <row r="27" spans="2:17" x14ac:dyDescent="0.25">
      <c r="I27" s="125"/>
      <c r="J27" s="125"/>
      <c r="K27" s="125"/>
      <c r="L27" s="125"/>
      <c r="M27" s="125"/>
      <c r="N27" s="125"/>
      <c r="O27" s="125"/>
      <c r="P27" s="125"/>
      <c r="Q27" s="125"/>
    </row>
    <row r="28" spans="2:17" x14ac:dyDescent="0.25">
      <c r="I28" s="125"/>
      <c r="J28" s="125"/>
      <c r="K28" s="125"/>
      <c r="L28" s="125"/>
      <c r="M28" s="125"/>
      <c r="N28" s="125"/>
      <c r="O28" s="125"/>
      <c r="P28" s="125"/>
      <c r="Q28" s="125"/>
    </row>
    <row r="29" spans="2:17" x14ac:dyDescent="0.25">
      <c r="I29" s="125"/>
      <c r="J29" s="125"/>
      <c r="K29" s="125"/>
      <c r="L29" s="125"/>
      <c r="M29" s="125"/>
      <c r="N29" s="125"/>
      <c r="O29" s="125"/>
      <c r="P29" s="125"/>
      <c r="Q29" s="125"/>
    </row>
  </sheetData>
  <mergeCells count="1">
    <mergeCell ref="I20:Q29"/>
  </mergeCells>
  <pageMargins left="0.7" right="0.7" top="0.75" bottom="0.75" header="0.3" footer="0.3"/>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1:AE14"/>
  <sheetViews>
    <sheetView zoomScale="73" zoomScaleNormal="73" workbookViewId="0">
      <selection activeCell="A6" sqref="A6:A14"/>
    </sheetView>
  </sheetViews>
  <sheetFormatPr baseColWidth="10" defaultRowHeight="15" x14ac:dyDescent="0.25"/>
  <cols>
    <col min="1" max="1" width="21.140625" bestFit="1" customWidth="1"/>
    <col min="2" max="2" width="23.28515625" bestFit="1" customWidth="1"/>
    <col min="3" max="3" width="11.42578125" customWidth="1"/>
    <col min="4" max="4" width="15.85546875" bestFit="1" customWidth="1"/>
    <col min="5" max="5" width="17.42578125" bestFit="1" customWidth="1"/>
    <col min="6" max="6" width="17" bestFit="1" customWidth="1"/>
    <col min="7" max="7" width="42.28515625" bestFit="1" customWidth="1"/>
    <col min="8" max="8" width="34.42578125" bestFit="1" customWidth="1"/>
    <col min="9" max="9" width="27.5703125" bestFit="1" customWidth="1"/>
    <col min="10" max="10" width="11.42578125" bestFit="1" customWidth="1"/>
    <col min="11" max="11" width="15.85546875" bestFit="1" customWidth="1"/>
    <col min="12" max="12" width="17.42578125" bestFit="1" customWidth="1"/>
    <col min="13" max="13" width="18.140625" bestFit="1" customWidth="1"/>
    <col min="14" max="14" width="18.7109375" bestFit="1" customWidth="1"/>
    <col min="15" max="15" width="22" bestFit="1" customWidth="1"/>
    <col min="16" max="16" width="18" bestFit="1" customWidth="1"/>
    <col min="17" max="17" width="31.85546875" bestFit="1" customWidth="1"/>
    <col min="18" max="18" width="25.5703125" bestFit="1" customWidth="1"/>
    <col min="19" max="19" width="39.7109375" bestFit="1" customWidth="1"/>
    <col min="20" max="20" width="42" bestFit="1" customWidth="1"/>
    <col min="21" max="21" width="26.140625" bestFit="1" customWidth="1"/>
    <col min="22" max="22" width="17" bestFit="1" customWidth="1"/>
    <col min="23" max="23" width="18" bestFit="1" customWidth="1"/>
    <col min="24" max="24" width="16.5703125" bestFit="1" customWidth="1"/>
    <col min="25" max="25" width="42.28515625" bestFit="1" customWidth="1"/>
    <col min="26" max="26" width="23.85546875" bestFit="1" customWidth="1"/>
    <col min="27" max="27" width="25.5703125" bestFit="1" customWidth="1"/>
    <col min="28" max="28" width="34.42578125" bestFit="1" customWidth="1"/>
    <col min="29" max="29" width="24" bestFit="1" customWidth="1"/>
    <col min="30" max="30" width="27.140625" bestFit="1" customWidth="1"/>
    <col min="31" max="31" width="18" bestFit="1" customWidth="1"/>
  </cols>
  <sheetData>
    <row r="1" spans="1:31" s="4" customFormat="1" x14ac:dyDescent="0.25">
      <c r="A1" s="14" t="s">
        <v>7</v>
      </c>
      <c r="B1" t="s">
        <v>75</v>
      </c>
    </row>
    <row r="2" spans="1:31" s="4" customFormat="1" x14ac:dyDescent="0.25">
      <c r="A2" s="14" t="s">
        <v>8</v>
      </c>
      <c r="B2" t="s">
        <v>9</v>
      </c>
    </row>
    <row r="3" spans="1:31" s="4" customFormat="1" x14ac:dyDescent="0.25"/>
    <row r="4" spans="1:31" s="4" customFormat="1" x14ac:dyDescent="0.25">
      <c r="A4" s="14" t="s">
        <v>16</v>
      </c>
      <c r="B4" s="14" t="s">
        <v>17</v>
      </c>
      <c r="C4"/>
      <c r="D4"/>
      <c r="E4"/>
      <c r="F4"/>
      <c r="G4"/>
      <c r="H4"/>
      <c r="I4"/>
      <c r="J4"/>
      <c r="K4"/>
      <c r="L4"/>
      <c r="M4"/>
      <c r="N4"/>
      <c r="O4"/>
      <c r="P4"/>
      <c r="Q4"/>
      <c r="R4"/>
      <c r="S4"/>
      <c r="T4"/>
      <c r="U4"/>
      <c r="V4"/>
      <c r="W4"/>
      <c r="X4"/>
      <c r="Y4"/>
      <c r="Z4"/>
      <c r="AA4"/>
      <c r="AB4"/>
      <c r="AC4"/>
      <c r="AD4"/>
      <c r="AE4"/>
    </row>
    <row r="5" spans="1:31" s="4" customFormat="1" x14ac:dyDescent="0.25">
      <c r="A5" s="14" t="s">
        <v>14</v>
      </c>
      <c r="B5" t="s">
        <v>19</v>
      </c>
      <c r="C5" t="s">
        <v>73</v>
      </c>
      <c r="D5" t="s">
        <v>76</v>
      </c>
      <c r="E5" t="s">
        <v>74</v>
      </c>
      <c r="F5" t="s">
        <v>20</v>
      </c>
      <c r="G5" t="s">
        <v>72</v>
      </c>
      <c r="H5"/>
      <c r="I5"/>
      <c r="J5"/>
      <c r="K5"/>
      <c r="L5"/>
      <c r="M5"/>
      <c r="N5"/>
      <c r="O5"/>
      <c r="P5"/>
      <c r="Q5"/>
      <c r="R5"/>
      <c r="S5"/>
      <c r="T5"/>
      <c r="U5"/>
      <c r="V5"/>
      <c r="W5"/>
      <c r="X5"/>
      <c r="Y5"/>
      <c r="Z5"/>
      <c r="AA5"/>
      <c r="AB5"/>
      <c r="AC5"/>
      <c r="AD5"/>
      <c r="AE5"/>
    </row>
    <row r="6" spans="1:31" s="4" customFormat="1" x14ac:dyDescent="0.25">
      <c r="A6" t="s">
        <v>23</v>
      </c>
      <c r="B6" s="26">
        <v>0.64350064350064351</v>
      </c>
      <c r="C6" s="26">
        <v>0</v>
      </c>
      <c r="D6" s="26">
        <v>0</v>
      </c>
      <c r="E6" s="26">
        <v>1.5444015444015444E-2</v>
      </c>
      <c r="F6" s="26">
        <v>0</v>
      </c>
      <c r="G6" s="26">
        <v>0.34105534105534108</v>
      </c>
      <c r="H6"/>
      <c r="I6"/>
      <c r="J6"/>
      <c r="K6"/>
      <c r="L6"/>
      <c r="M6"/>
      <c r="N6"/>
      <c r="O6"/>
      <c r="P6"/>
      <c r="Q6"/>
      <c r="R6"/>
      <c r="S6"/>
      <c r="T6"/>
      <c r="U6"/>
      <c r="V6"/>
      <c r="W6"/>
      <c r="X6"/>
      <c r="Y6"/>
      <c r="Z6"/>
      <c r="AA6"/>
      <c r="AB6"/>
      <c r="AC6"/>
      <c r="AD6"/>
      <c r="AE6"/>
    </row>
    <row r="7" spans="1:31" s="4" customFormat="1" x14ac:dyDescent="0.25">
      <c r="A7" t="s">
        <v>81</v>
      </c>
      <c r="B7" s="64">
        <v>0</v>
      </c>
      <c r="C7" s="26">
        <v>0</v>
      </c>
      <c r="D7" s="26">
        <v>0</v>
      </c>
      <c r="E7" s="26">
        <v>0</v>
      </c>
      <c r="F7" s="26">
        <v>0</v>
      </c>
      <c r="G7" s="26">
        <v>1</v>
      </c>
      <c r="H7"/>
      <c r="I7"/>
      <c r="J7"/>
      <c r="K7"/>
      <c r="L7"/>
      <c r="M7"/>
      <c r="N7"/>
      <c r="O7"/>
      <c r="P7"/>
      <c r="Q7"/>
      <c r="R7"/>
      <c r="S7"/>
      <c r="T7"/>
      <c r="U7"/>
      <c r="V7"/>
      <c r="W7"/>
      <c r="X7"/>
      <c r="Y7"/>
      <c r="Z7"/>
      <c r="AA7"/>
      <c r="AB7"/>
      <c r="AC7"/>
      <c r="AD7"/>
      <c r="AE7"/>
    </row>
    <row r="8" spans="1:31" s="4" customFormat="1" x14ac:dyDescent="0.25">
      <c r="A8" t="s">
        <v>80</v>
      </c>
      <c r="B8" s="26">
        <v>0</v>
      </c>
      <c r="C8" s="27">
        <v>1</v>
      </c>
      <c r="D8" s="26">
        <v>0</v>
      </c>
      <c r="E8" s="26">
        <v>0</v>
      </c>
      <c r="F8" s="26">
        <v>0</v>
      </c>
      <c r="G8" s="26">
        <v>0</v>
      </c>
      <c r="H8"/>
      <c r="I8"/>
      <c r="J8"/>
      <c r="K8"/>
      <c r="L8"/>
      <c r="M8"/>
      <c r="N8"/>
      <c r="O8"/>
      <c r="P8"/>
      <c r="Q8"/>
      <c r="R8"/>
      <c r="S8"/>
      <c r="T8"/>
      <c r="U8"/>
      <c r="V8"/>
      <c r="W8"/>
      <c r="X8"/>
      <c r="Y8"/>
      <c r="Z8"/>
      <c r="AA8"/>
      <c r="AB8"/>
      <c r="AC8"/>
      <c r="AD8"/>
      <c r="AE8"/>
    </row>
    <row r="9" spans="1:31" s="4" customFormat="1" x14ac:dyDescent="0.25">
      <c r="A9" t="s">
        <v>79</v>
      </c>
      <c r="B9" s="26">
        <v>0</v>
      </c>
      <c r="C9" s="26">
        <v>1</v>
      </c>
      <c r="D9" s="26">
        <v>0</v>
      </c>
      <c r="E9" s="26">
        <v>0</v>
      </c>
      <c r="F9" s="26">
        <v>0</v>
      </c>
      <c r="G9" s="26">
        <v>0</v>
      </c>
      <c r="H9"/>
      <c r="I9"/>
      <c r="J9"/>
      <c r="K9"/>
      <c r="L9"/>
      <c r="M9"/>
      <c r="N9"/>
      <c r="O9"/>
      <c r="P9"/>
      <c r="Q9"/>
      <c r="R9"/>
      <c r="S9"/>
      <c r="T9"/>
      <c r="U9"/>
      <c r="V9"/>
      <c r="W9"/>
      <c r="X9"/>
      <c r="Y9"/>
      <c r="Z9"/>
      <c r="AA9"/>
      <c r="AB9"/>
      <c r="AC9"/>
      <c r="AD9"/>
      <c r="AE9"/>
    </row>
    <row r="10" spans="1:31" s="4" customFormat="1" x14ac:dyDescent="0.25">
      <c r="A10" t="s">
        <v>4</v>
      </c>
      <c r="B10" s="26">
        <v>0</v>
      </c>
      <c r="C10" s="26">
        <v>0.92026578073089704</v>
      </c>
      <c r="D10" s="26">
        <v>0</v>
      </c>
      <c r="E10" s="26">
        <v>7.9734219269102985E-2</v>
      </c>
      <c r="F10" s="26">
        <v>0</v>
      </c>
      <c r="G10" s="26">
        <v>0</v>
      </c>
      <c r="H10"/>
      <c r="I10"/>
      <c r="J10"/>
      <c r="K10"/>
      <c r="L10"/>
      <c r="M10"/>
      <c r="N10"/>
      <c r="O10"/>
      <c r="P10"/>
      <c r="Q10"/>
      <c r="R10"/>
      <c r="S10"/>
      <c r="T10"/>
      <c r="U10"/>
      <c r="V10"/>
      <c r="W10"/>
      <c r="X10"/>
      <c r="Y10"/>
      <c r="Z10"/>
      <c r="AA10"/>
      <c r="AB10"/>
      <c r="AC10"/>
      <c r="AD10"/>
      <c r="AE10"/>
    </row>
    <row r="11" spans="1:31" s="4" customFormat="1" x14ac:dyDescent="0.25">
      <c r="A11" t="s">
        <v>21</v>
      </c>
      <c r="B11" s="26">
        <v>0</v>
      </c>
      <c r="C11" s="26">
        <v>0</v>
      </c>
      <c r="D11" s="27">
        <v>0</v>
      </c>
      <c r="E11" s="27">
        <v>0</v>
      </c>
      <c r="F11" s="27">
        <v>0</v>
      </c>
      <c r="G11" s="26">
        <v>1</v>
      </c>
      <c r="H11"/>
      <c r="I11"/>
      <c r="J11"/>
      <c r="K11"/>
      <c r="L11"/>
      <c r="M11"/>
      <c r="N11"/>
      <c r="O11"/>
      <c r="P11"/>
      <c r="Q11"/>
      <c r="R11"/>
      <c r="S11"/>
      <c r="T11"/>
      <c r="U11"/>
      <c r="V11"/>
      <c r="W11"/>
      <c r="X11"/>
      <c r="Y11"/>
      <c r="Z11"/>
      <c r="AA11"/>
      <c r="AB11"/>
      <c r="AC11"/>
      <c r="AD11"/>
      <c r="AE11"/>
    </row>
    <row r="12" spans="1:31" s="4" customFormat="1" x14ac:dyDescent="0.25">
      <c r="A12" t="s">
        <v>82</v>
      </c>
      <c r="B12" s="26">
        <v>0</v>
      </c>
      <c r="C12" s="64">
        <v>1</v>
      </c>
      <c r="D12" s="26">
        <v>0</v>
      </c>
      <c r="E12" s="26">
        <v>0</v>
      </c>
      <c r="F12" s="26">
        <v>0</v>
      </c>
      <c r="G12" s="26">
        <v>0</v>
      </c>
      <c r="H12"/>
      <c r="I12"/>
      <c r="J12"/>
      <c r="K12"/>
      <c r="L12"/>
      <c r="M12"/>
      <c r="N12"/>
      <c r="O12"/>
      <c r="P12"/>
      <c r="Q12"/>
      <c r="R12"/>
      <c r="S12"/>
      <c r="T12"/>
      <c r="U12"/>
      <c r="V12"/>
      <c r="W12"/>
      <c r="X12"/>
      <c r="Y12"/>
      <c r="Z12"/>
      <c r="AA12"/>
      <c r="AB12"/>
      <c r="AC12"/>
      <c r="AD12"/>
      <c r="AE12"/>
    </row>
    <row r="13" spans="1:31" x14ac:dyDescent="0.25">
      <c r="A13" t="s">
        <v>88</v>
      </c>
      <c r="B13" s="26">
        <v>0</v>
      </c>
      <c r="C13" s="26">
        <v>4.9536217166776059E-2</v>
      </c>
      <c r="D13" s="26">
        <v>1.7337676008371619E-2</v>
      </c>
      <c r="E13" s="26">
        <v>0.1671847329378692</v>
      </c>
      <c r="F13" s="26">
        <v>0</v>
      </c>
      <c r="G13" s="26">
        <v>0.76594137388698313</v>
      </c>
    </row>
    <row r="14" spans="1:31" x14ac:dyDescent="0.25">
      <c r="A14" t="s">
        <v>83</v>
      </c>
      <c r="B14" s="26">
        <v>6.8184400924277438E-2</v>
      </c>
      <c r="C14" s="26">
        <v>0.43941058373423236</v>
      </c>
      <c r="D14" s="26">
        <v>0</v>
      </c>
      <c r="E14" s="26">
        <v>0</v>
      </c>
      <c r="F14" s="65">
        <v>0.10295844539565893</v>
      </c>
      <c r="G14" s="26">
        <v>0.38944656994583127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C3:M22"/>
  <sheetViews>
    <sheetView topLeftCell="A2" workbookViewId="0">
      <selection activeCell="C7" sqref="C7:C22"/>
    </sheetView>
  </sheetViews>
  <sheetFormatPr baseColWidth="10" defaultRowHeight="15" x14ac:dyDescent="0.25"/>
  <cols>
    <col min="4" max="4" width="17.42578125" customWidth="1"/>
    <col min="5" max="5" width="12.85546875" customWidth="1"/>
    <col min="6" max="6" width="15.140625" customWidth="1"/>
    <col min="7" max="7" width="10.140625" customWidth="1"/>
    <col min="8" max="8" width="27.42578125" customWidth="1"/>
    <col min="11" max="11" width="7.42578125" customWidth="1"/>
  </cols>
  <sheetData>
    <row r="3" spans="3:11" x14ac:dyDescent="0.25">
      <c r="G3" s="29"/>
    </row>
    <row r="4" spans="3:11" ht="15.75" thickBot="1" x14ac:dyDescent="0.3"/>
    <row r="5" spans="3:11" ht="23.25" customHeight="1" thickBot="1" x14ac:dyDescent="0.3">
      <c r="C5" s="126" t="s">
        <v>27</v>
      </c>
      <c r="D5" s="128" t="s">
        <v>28</v>
      </c>
      <c r="E5" s="128" t="s">
        <v>29</v>
      </c>
      <c r="F5" s="133" t="s">
        <v>30</v>
      </c>
      <c r="G5" s="134"/>
      <c r="H5" s="128" t="s">
        <v>31</v>
      </c>
      <c r="I5" s="128" t="s">
        <v>32</v>
      </c>
      <c r="J5" s="135" t="s">
        <v>33</v>
      </c>
      <c r="K5" s="128" t="s">
        <v>34</v>
      </c>
    </row>
    <row r="6" spans="3:11" ht="29.25" customHeight="1" thickBot="1" x14ac:dyDescent="0.3">
      <c r="C6" s="127"/>
      <c r="D6" s="129"/>
      <c r="E6" s="129"/>
      <c r="F6" s="78" t="s">
        <v>35</v>
      </c>
      <c r="G6" s="77" t="s">
        <v>36</v>
      </c>
      <c r="H6" s="129"/>
      <c r="I6" s="129"/>
      <c r="J6" s="136"/>
      <c r="K6" s="129"/>
    </row>
    <row r="7" spans="3:11" x14ac:dyDescent="0.25">
      <c r="C7" s="130" t="s">
        <v>93</v>
      </c>
      <c r="D7" s="44" t="s">
        <v>94</v>
      </c>
      <c r="E7" s="44" t="s">
        <v>3</v>
      </c>
      <c r="F7" s="81" t="s">
        <v>112</v>
      </c>
      <c r="G7" s="45">
        <v>1</v>
      </c>
      <c r="H7" s="44" t="s">
        <v>104</v>
      </c>
      <c r="I7" s="79">
        <v>100</v>
      </c>
      <c r="J7" s="80">
        <v>1650</v>
      </c>
      <c r="K7" s="82">
        <f>I7/J7</f>
        <v>6.0606060606060608E-2</v>
      </c>
    </row>
    <row r="8" spans="3:11" ht="36" x14ac:dyDescent="0.25">
      <c r="C8" s="131"/>
      <c r="D8" s="41" t="s">
        <v>0</v>
      </c>
      <c r="E8" s="41" t="s">
        <v>3</v>
      </c>
      <c r="F8" s="42" t="s">
        <v>113</v>
      </c>
      <c r="G8" s="43" t="s">
        <v>114</v>
      </c>
      <c r="H8" s="48" t="s">
        <v>105</v>
      </c>
      <c r="I8" s="28">
        <v>130</v>
      </c>
      <c r="J8" s="72">
        <v>13600</v>
      </c>
      <c r="K8" s="82">
        <f t="shared" ref="K8:K22" si="0">I8/J8</f>
        <v>9.5588235294117654E-3</v>
      </c>
    </row>
    <row r="9" spans="3:11" x14ac:dyDescent="0.25">
      <c r="C9" s="131"/>
      <c r="D9" s="41" t="s">
        <v>1</v>
      </c>
      <c r="E9" s="41" t="s">
        <v>3</v>
      </c>
      <c r="F9" s="46" t="s">
        <v>6</v>
      </c>
      <c r="G9" s="47">
        <v>1</v>
      </c>
      <c r="H9" s="73" t="s">
        <v>71</v>
      </c>
      <c r="I9" s="28">
        <v>170</v>
      </c>
      <c r="J9" s="72">
        <v>1700</v>
      </c>
      <c r="K9" s="82">
        <f t="shared" si="0"/>
        <v>0.1</v>
      </c>
    </row>
    <row r="10" spans="3:11" x14ac:dyDescent="0.25">
      <c r="C10" s="131"/>
      <c r="D10" s="41" t="s">
        <v>24</v>
      </c>
      <c r="E10" s="41" t="s">
        <v>3</v>
      </c>
      <c r="F10" s="59" t="s">
        <v>6</v>
      </c>
      <c r="G10" s="43">
        <v>1</v>
      </c>
      <c r="H10" s="73" t="s">
        <v>71</v>
      </c>
      <c r="I10" s="28">
        <v>80</v>
      </c>
      <c r="J10" s="50">
        <v>800</v>
      </c>
      <c r="K10" s="82">
        <f t="shared" si="0"/>
        <v>0.1</v>
      </c>
    </row>
    <row r="11" spans="3:11" x14ac:dyDescent="0.25">
      <c r="C11" s="131"/>
      <c r="D11" s="41" t="s">
        <v>83</v>
      </c>
      <c r="E11" s="41" t="s">
        <v>3</v>
      </c>
      <c r="F11" s="46" t="s">
        <v>6</v>
      </c>
      <c r="G11" s="47">
        <v>1</v>
      </c>
      <c r="H11" s="73" t="s">
        <v>71</v>
      </c>
      <c r="I11" s="28">
        <v>80</v>
      </c>
      <c r="J11" s="74">
        <v>1600</v>
      </c>
      <c r="K11" s="82">
        <f t="shared" si="0"/>
        <v>0.05</v>
      </c>
    </row>
    <row r="12" spans="3:11" x14ac:dyDescent="0.25">
      <c r="C12" s="131"/>
      <c r="D12" s="41" t="s">
        <v>81</v>
      </c>
      <c r="E12" s="41" t="s">
        <v>3</v>
      </c>
      <c r="F12" s="42" t="s">
        <v>6</v>
      </c>
      <c r="G12" s="47">
        <v>1</v>
      </c>
      <c r="H12" s="73" t="s">
        <v>106</v>
      </c>
      <c r="I12" s="28">
        <v>120</v>
      </c>
      <c r="J12" s="74">
        <v>3000</v>
      </c>
      <c r="K12" s="82">
        <f t="shared" si="0"/>
        <v>0.04</v>
      </c>
    </row>
    <row r="13" spans="3:11" x14ac:dyDescent="0.25">
      <c r="C13" s="131"/>
      <c r="D13" s="41" t="s">
        <v>95</v>
      </c>
      <c r="E13" s="41" t="s">
        <v>3</v>
      </c>
      <c r="F13" s="46" t="s">
        <v>6</v>
      </c>
      <c r="G13" s="47">
        <v>1</v>
      </c>
      <c r="H13" s="48" t="s">
        <v>107</v>
      </c>
      <c r="I13" s="28">
        <v>100</v>
      </c>
      <c r="J13" s="72">
        <v>2500</v>
      </c>
      <c r="K13" s="82">
        <f t="shared" si="0"/>
        <v>0.04</v>
      </c>
    </row>
    <row r="14" spans="3:11" ht="24" x14ac:dyDescent="0.25">
      <c r="C14" s="131"/>
      <c r="D14" s="41" t="s">
        <v>23</v>
      </c>
      <c r="E14" s="41" t="s">
        <v>3</v>
      </c>
      <c r="F14" s="49" t="s">
        <v>101</v>
      </c>
      <c r="G14" s="43" t="s">
        <v>102</v>
      </c>
      <c r="H14" s="41" t="s">
        <v>103</v>
      </c>
      <c r="I14" s="28">
        <v>0</v>
      </c>
      <c r="J14" s="75">
        <v>3000</v>
      </c>
      <c r="K14" s="82">
        <f t="shared" si="0"/>
        <v>0</v>
      </c>
    </row>
    <row r="15" spans="3:11" x14ac:dyDescent="0.25">
      <c r="C15" s="131"/>
      <c r="D15" s="41" t="s">
        <v>41</v>
      </c>
      <c r="E15" s="41" t="s">
        <v>3</v>
      </c>
      <c r="F15" s="46" t="s">
        <v>6</v>
      </c>
      <c r="G15" s="47">
        <v>1</v>
      </c>
      <c r="H15" s="73" t="s">
        <v>71</v>
      </c>
      <c r="I15" s="28">
        <v>83</v>
      </c>
      <c r="J15" s="74">
        <v>5800</v>
      </c>
      <c r="K15" s="82">
        <f t="shared" si="0"/>
        <v>1.4310344827586207E-2</v>
      </c>
    </row>
    <row r="16" spans="3:11" ht="18.75" customHeight="1" x14ac:dyDescent="0.25">
      <c r="C16" s="131"/>
      <c r="D16" s="41" t="s">
        <v>90</v>
      </c>
      <c r="E16" s="41" t="s">
        <v>3</v>
      </c>
      <c r="F16" s="46" t="s">
        <v>6</v>
      </c>
      <c r="G16" s="47">
        <v>1</v>
      </c>
      <c r="H16" s="73" t="s">
        <v>106</v>
      </c>
      <c r="I16" s="71">
        <v>200</v>
      </c>
      <c r="J16" s="72">
        <v>2300</v>
      </c>
      <c r="K16" s="82">
        <f t="shared" si="0"/>
        <v>8.6956521739130432E-2</v>
      </c>
    </row>
    <row r="17" spans="3:13" ht="36" x14ac:dyDescent="0.25">
      <c r="C17" s="131"/>
      <c r="D17" s="41" t="s">
        <v>96</v>
      </c>
      <c r="E17" s="41" t="s">
        <v>3</v>
      </c>
      <c r="F17" s="42" t="s">
        <v>115</v>
      </c>
      <c r="G17" s="43" t="s">
        <v>116</v>
      </c>
      <c r="H17" s="41" t="s">
        <v>108</v>
      </c>
      <c r="I17" s="28">
        <v>1450</v>
      </c>
      <c r="J17" s="50">
        <v>11200</v>
      </c>
      <c r="K17" s="82">
        <f t="shared" si="0"/>
        <v>0.12946428571428573</v>
      </c>
      <c r="M17" s="76"/>
    </row>
    <row r="18" spans="3:13" ht="26.25" customHeight="1" x14ac:dyDescent="0.25">
      <c r="C18" s="131"/>
      <c r="D18" s="41" t="s">
        <v>69</v>
      </c>
      <c r="E18" s="41" t="s">
        <v>3</v>
      </c>
      <c r="F18" s="42" t="s">
        <v>117</v>
      </c>
      <c r="G18" s="43" t="s">
        <v>118</v>
      </c>
      <c r="H18" s="48" t="s">
        <v>110</v>
      </c>
      <c r="I18" s="28">
        <v>0</v>
      </c>
      <c r="J18" s="50">
        <v>9000</v>
      </c>
      <c r="K18" s="82">
        <f t="shared" si="0"/>
        <v>0</v>
      </c>
    </row>
    <row r="19" spans="3:13" ht="36" x14ac:dyDescent="0.25">
      <c r="C19" s="131"/>
      <c r="D19" s="41" t="s">
        <v>97</v>
      </c>
      <c r="E19" s="41" t="s">
        <v>3</v>
      </c>
      <c r="F19" s="42" t="s">
        <v>119</v>
      </c>
      <c r="G19" s="43" t="s">
        <v>114</v>
      </c>
      <c r="H19" s="48" t="s">
        <v>109</v>
      </c>
      <c r="I19" s="28">
        <v>0</v>
      </c>
      <c r="J19" s="72">
        <v>15000</v>
      </c>
      <c r="K19" s="82">
        <f t="shared" si="0"/>
        <v>0</v>
      </c>
    </row>
    <row r="20" spans="3:13" x14ac:dyDescent="0.25">
      <c r="C20" s="131"/>
      <c r="D20" s="41" t="s">
        <v>98</v>
      </c>
      <c r="E20" s="41" t="s">
        <v>3</v>
      </c>
      <c r="F20" s="46" t="s">
        <v>6</v>
      </c>
      <c r="G20" s="47">
        <v>1</v>
      </c>
      <c r="H20" s="48" t="s">
        <v>111</v>
      </c>
      <c r="I20" s="28">
        <v>0</v>
      </c>
      <c r="J20" s="72">
        <v>21280</v>
      </c>
      <c r="K20" s="82">
        <f t="shared" si="0"/>
        <v>0</v>
      </c>
    </row>
    <row r="21" spans="3:13" ht="24" x14ac:dyDescent="0.25">
      <c r="C21" s="131"/>
      <c r="D21" s="41" t="s">
        <v>99</v>
      </c>
      <c r="E21" s="41" t="s">
        <v>25</v>
      </c>
      <c r="F21" s="42" t="s">
        <v>120</v>
      </c>
      <c r="G21" s="43" t="s">
        <v>121</v>
      </c>
      <c r="H21" s="48" t="s">
        <v>111</v>
      </c>
      <c r="I21" s="28">
        <v>0</v>
      </c>
      <c r="J21" s="72">
        <v>1950</v>
      </c>
      <c r="K21" s="82">
        <f t="shared" si="0"/>
        <v>0</v>
      </c>
    </row>
    <row r="22" spans="3:13" x14ac:dyDescent="0.25">
      <c r="C22" s="132"/>
      <c r="D22" s="41" t="s">
        <v>40</v>
      </c>
      <c r="E22" s="41" t="s">
        <v>3</v>
      </c>
      <c r="F22" s="46" t="s">
        <v>122</v>
      </c>
      <c r="G22" s="47">
        <v>1</v>
      </c>
      <c r="H22" s="48" t="s">
        <v>70</v>
      </c>
      <c r="I22" s="50">
        <v>1070</v>
      </c>
      <c r="J22" s="72">
        <v>45000</v>
      </c>
      <c r="K22" s="82">
        <f t="shared" si="0"/>
        <v>2.3777777777777776E-2</v>
      </c>
    </row>
  </sheetData>
  <mergeCells count="9">
    <mergeCell ref="C5:C6"/>
    <mergeCell ref="D5:D6"/>
    <mergeCell ref="C7:C22"/>
    <mergeCell ref="K5:K6"/>
    <mergeCell ref="E5:E6"/>
    <mergeCell ref="F5:G5"/>
    <mergeCell ref="H5:H6"/>
    <mergeCell ref="I5:I6"/>
    <mergeCell ref="J5:J6"/>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B3:T22"/>
  <sheetViews>
    <sheetView topLeftCell="A7" workbookViewId="0">
      <selection activeCell="D26" sqref="D26"/>
    </sheetView>
  </sheetViews>
  <sheetFormatPr baseColWidth="10" defaultRowHeight="15" x14ac:dyDescent="0.25"/>
  <cols>
    <col min="3" max="3" width="19.140625" customWidth="1"/>
    <col min="4" max="4" width="19" customWidth="1"/>
  </cols>
  <sheetData>
    <row r="3" spans="2:20" ht="15.75" thickBot="1" x14ac:dyDescent="0.3"/>
    <row r="4" spans="2:20" ht="36.75" customHeight="1" x14ac:dyDescent="0.25">
      <c r="B4" s="126" t="s">
        <v>27</v>
      </c>
      <c r="C4" s="128" t="s">
        <v>28</v>
      </c>
      <c r="D4" s="128" t="s">
        <v>29</v>
      </c>
      <c r="E4" s="144" t="s">
        <v>43</v>
      </c>
      <c r="F4" s="144" t="s">
        <v>44</v>
      </c>
      <c r="G4" s="144" t="s">
        <v>33</v>
      </c>
      <c r="I4" s="138" t="s">
        <v>43</v>
      </c>
      <c r="J4" s="138" t="s">
        <v>44</v>
      </c>
      <c r="K4" s="138" t="s">
        <v>33</v>
      </c>
      <c r="L4" s="140" t="s">
        <v>45</v>
      </c>
    </row>
    <row r="5" spans="2:20" ht="33" customHeight="1" thickBot="1" x14ac:dyDescent="0.3">
      <c r="B5" s="127"/>
      <c r="C5" s="129"/>
      <c r="D5" s="129"/>
      <c r="E5" s="145"/>
      <c r="F5" s="145"/>
      <c r="G5" s="145"/>
      <c r="I5" s="139"/>
      <c r="J5" s="139"/>
      <c r="K5" s="139"/>
      <c r="L5" s="141"/>
    </row>
    <row r="6" spans="2:20" ht="18.75" customHeight="1" x14ac:dyDescent="0.25">
      <c r="B6" s="130" t="s">
        <v>93</v>
      </c>
      <c r="C6" s="44" t="s">
        <v>94</v>
      </c>
      <c r="D6" s="44" t="s">
        <v>3</v>
      </c>
      <c r="E6" s="54">
        <v>1200</v>
      </c>
      <c r="F6" s="54">
        <v>1650</v>
      </c>
      <c r="G6" s="54">
        <v>1650</v>
      </c>
      <c r="I6" s="54">
        <v>1200</v>
      </c>
      <c r="J6" s="54">
        <v>1650</v>
      </c>
      <c r="K6" s="54">
        <v>1650</v>
      </c>
      <c r="L6" s="95">
        <f>+J6/I6*100-100</f>
        <v>37.5</v>
      </c>
      <c r="N6" s="137" t="s">
        <v>124</v>
      </c>
      <c r="O6" s="137"/>
      <c r="P6" s="137"/>
      <c r="Q6" s="137"/>
      <c r="R6" s="137"/>
      <c r="S6" s="137"/>
      <c r="T6" s="137"/>
    </row>
    <row r="7" spans="2:20" x14ac:dyDescent="0.25">
      <c r="B7" s="142"/>
      <c r="C7" s="41" t="s">
        <v>0</v>
      </c>
      <c r="D7" s="41" t="s">
        <v>3</v>
      </c>
      <c r="E7" s="53">
        <v>5850</v>
      </c>
      <c r="F7" s="53">
        <v>16750</v>
      </c>
      <c r="G7" s="53">
        <v>14070</v>
      </c>
      <c r="I7" s="53">
        <v>5850</v>
      </c>
      <c r="J7" s="53">
        <v>16750</v>
      </c>
      <c r="K7" s="53">
        <v>14070</v>
      </c>
      <c r="L7" s="98">
        <f t="shared" ref="L7:L22" si="0">+J7/I7*100-100</f>
        <v>186.32478632478632</v>
      </c>
      <c r="N7" s="137"/>
      <c r="O7" s="137"/>
      <c r="P7" s="137"/>
      <c r="Q7" s="137"/>
      <c r="R7" s="137"/>
      <c r="S7" s="137"/>
      <c r="T7" s="137"/>
    </row>
    <row r="8" spans="2:20" x14ac:dyDescent="0.25">
      <c r="B8" s="142"/>
      <c r="C8" s="99" t="s">
        <v>1</v>
      </c>
      <c r="D8" s="41" t="s">
        <v>3</v>
      </c>
      <c r="E8" s="53">
        <v>450</v>
      </c>
      <c r="F8" s="53">
        <v>3300</v>
      </c>
      <c r="G8" s="53">
        <v>1500</v>
      </c>
      <c r="I8" s="53">
        <v>450</v>
      </c>
      <c r="J8" s="53">
        <v>3300</v>
      </c>
      <c r="K8" s="53">
        <v>1500</v>
      </c>
      <c r="L8" s="97">
        <f t="shared" si="0"/>
        <v>633.33333333333326</v>
      </c>
      <c r="N8" s="137"/>
      <c r="O8" s="137"/>
      <c r="P8" s="137"/>
      <c r="Q8" s="137"/>
      <c r="R8" s="137"/>
      <c r="S8" s="137"/>
      <c r="T8" s="137"/>
    </row>
    <row r="9" spans="2:20" x14ac:dyDescent="0.25">
      <c r="B9" s="142"/>
      <c r="C9" s="99" t="s">
        <v>24</v>
      </c>
      <c r="D9" s="41" t="s">
        <v>3</v>
      </c>
      <c r="E9" s="54">
        <v>200</v>
      </c>
      <c r="F9" s="54">
        <v>1600</v>
      </c>
      <c r="G9" s="54">
        <v>800</v>
      </c>
      <c r="I9" s="54">
        <v>200</v>
      </c>
      <c r="J9" s="54">
        <v>1600</v>
      </c>
      <c r="K9" s="54">
        <v>800</v>
      </c>
      <c r="L9" s="97">
        <f t="shared" si="0"/>
        <v>700</v>
      </c>
      <c r="N9" s="137"/>
      <c r="O9" s="137"/>
      <c r="P9" s="137"/>
      <c r="Q9" s="137"/>
      <c r="R9" s="137"/>
      <c r="S9" s="137"/>
      <c r="T9" s="137"/>
    </row>
    <row r="10" spans="2:20" x14ac:dyDescent="0.25">
      <c r="B10" s="142"/>
      <c r="C10" s="99" t="s">
        <v>83</v>
      </c>
      <c r="D10" s="41" t="s">
        <v>3</v>
      </c>
      <c r="E10" s="53">
        <v>240</v>
      </c>
      <c r="F10" s="53">
        <v>2000</v>
      </c>
      <c r="G10" s="53">
        <v>1600</v>
      </c>
      <c r="I10" s="53">
        <v>240</v>
      </c>
      <c r="J10" s="53">
        <v>2000</v>
      </c>
      <c r="K10" s="53">
        <v>1600</v>
      </c>
      <c r="L10" s="97">
        <f t="shared" si="0"/>
        <v>733.33333333333337</v>
      </c>
      <c r="N10" s="137"/>
      <c r="O10" s="137"/>
      <c r="P10" s="137"/>
      <c r="Q10" s="137"/>
      <c r="R10" s="137"/>
      <c r="S10" s="137"/>
      <c r="T10" s="137"/>
    </row>
    <row r="11" spans="2:20" x14ac:dyDescent="0.25">
      <c r="B11" s="142"/>
      <c r="C11" s="99" t="s">
        <v>81</v>
      </c>
      <c r="D11" s="41" t="s">
        <v>3</v>
      </c>
      <c r="E11" s="53">
        <v>1250</v>
      </c>
      <c r="F11" s="53">
        <v>4000</v>
      </c>
      <c r="G11" s="53">
        <v>500</v>
      </c>
      <c r="I11" s="53">
        <v>1250</v>
      </c>
      <c r="J11" s="53">
        <v>4000</v>
      </c>
      <c r="K11" s="53">
        <v>500</v>
      </c>
      <c r="L11" s="98">
        <f t="shared" si="0"/>
        <v>220</v>
      </c>
      <c r="N11" s="137"/>
      <c r="O11" s="137"/>
      <c r="P11" s="137"/>
      <c r="Q11" s="137"/>
      <c r="R11" s="137"/>
      <c r="S11" s="137"/>
      <c r="T11" s="137"/>
    </row>
    <row r="12" spans="2:20" x14ac:dyDescent="0.25">
      <c r="B12" s="142"/>
      <c r="C12" s="99" t="s">
        <v>95</v>
      </c>
      <c r="D12" s="41" t="s">
        <v>3</v>
      </c>
      <c r="E12" s="54">
        <v>500</v>
      </c>
      <c r="F12" s="54">
        <v>4000</v>
      </c>
      <c r="G12" s="54">
        <v>2500</v>
      </c>
      <c r="I12" s="54">
        <v>500</v>
      </c>
      <c r="J12" s="54">
        <v>4000</v>
      </c>
      <c r="K12" s="54">
        <v>2500</v>
      </c>
      <c r="L12" s="97">
        <f t="shared" si="0"/>
        <v>700</v>
      </c>
      <c r="N12" s="137"/>
      <c r="O12" s="137"/>
      <c r="P12" s="137"/>
      <c r="Q12" s="137"/>
      <c r="R12" s="137"/>
      <c r="S12" s="137"/>
      <c r="T12" s="137"/>
    </row>
    <row r="13" spans="2:20" x14ac:dyDescent="0.25">
      <c r="B13" s="142"/>
      <c r="C13" s="99" t="s">
        <v>100</v>
      </c>
      <c r="D13" s="41" t="s">
        <v>3</v>
      </c>
      <c r="E13" s="54">
        <v>2633</v>
      </c>
      <c r="F13" s="54">
        <v>4333</v>
      </c>
      <c r="G13" s="54">
        <v>2667</v>
      </c>
      <c r="I13" s="54">
        <v>2633</v>
      </c>
      <c r="J13" s="54">
        <v>4333</v>
      </c>
      <c r="K13" s="54">
        <v>2667</v>
      </c>
      <c r="L13" s="95">
        <f t="shared" si="0"/>
        <v>64.565134827193305</v>
      </c>
      <c r="N13" s="137"/>
      <c r="O13" s="137"/>
      <c r="P13" s="137"/>
      <c r="Q13" s="137"/>
      <c r="R13" s="137"/>
      <c r="S13" s="137"/>
      <c r="T13" s="137"/>
    </row>
    <row r="14" spans="2:20" x14ac:dyDescent="0.25">
      <c r="B14" s="142"/>
      <c r="C14" s="99" t="s">
        <v>41</v>
      </c>
      <c r="D14" s="41" t="s">
        <v>3</v>
      </c>
      <c r="E14" s="54">
        <v>3200</v>
      </c>
      <c r="F14" s="54">
        <v>9200</v>
      </c>
      <c r="G14" s="54">
        <v>5800</v>
      </c>
      <c r="I14" s="54">
        <v>3200</v>
      </c>
      <c r="J14" s="54">
        <v>9200</v>
      </c>
      <c r="K14" s="54">
        <v>5800</v>
      </c>
      <c r="L14" s="98">
        <f t="shared" si="0"/>
        <v>187.5</v>
      </c>
      <c r="N14" s="137"/>
      <c r="O14" s="137"/>
      <c r="P14" s="137"/>
      <c r="Q14" s="137"/>
      <c r="R14" s="137"/>
      <c r="S14" s="137"/>
      <c r="T14" s="137"/>
    </row>
    <row r="15" spans="2:20" x14ac:dyDescent="0.25">
      <c r="B15" s="142"/>
      <c r="C15" s="41" t="s">
        <v>90</v>
      </c>
      <c r="D15" s="41" t="s">
        <v>3</v>
      </c>
      <c r="E15" s="53">
        <v>2700</v>
      </c>
      <c r="F15" s="53">
        <v>3900</v>
      </c>
      <c r="G15" s="53">
        <v>2300</v>
      </c>
      <c r="I15" s="53">
        <v>2700</v>
      </c>
      <c r="J15" s="53">
        <v>3900</v>
      </c>
      <c r="K15" s="53">
        <v>2300</v>
      </c>
      <c r="L15" s="95">
        <f t="shared" si="0"/>
        <v>44.444444444444429</v>
      </c>
      <c r="N15" s="137"/>
      <c r="O15" s="137"/>
      <c r="P15" s="137"/>
      <c r="Q15" s="137"/>
      <c r="R15" s="137"/>
      <c r="S15" s="137"/>
      <c r="T15" s="137"/>
    </row>
    <row r="16" spans="2:20" x14ac:dyDescent="0.25">
      <c r="B16" s="142"/>
      <c r="C16" s="41" t="s">
        <v>96</v>
      </c>
      <c r="D16" s="41" t="s">
        <v>3</v>
      </c>
      <c r="E16" s="54">
        <v>400</v>
      </c>
      <c r="F16" s="54">
        <v>13300</v>
      </c>
      <c r="G16" s="54">
        <v>11100</v>
      </c>
      <c r="I16" s="54">
        <v>400</v>
      </c>
      <c r="J16" s="54">
        <v>13300</v>
      </c>
      <c r="K16" s="54">
        <v>11100</v>
      </c>
      <c r="L16" s="97">
        <f t="shared" si="0"/>
        <v>3225</v>
      </c>
    </row>
    <row r="17" spans="2:12" x14ac:dyDescent="0.25">
      <c r="B17" s="142"/>
      <c r="C17" s="41" t="s">
        <v>69</v>
      </c>
      <c r="D17" s="41" t="s">
        <v>26</v>
      </c>
      <c r="E17" s="54">
        <v>7750</v>
      </c>
      <c r="F17" s="54">
        <v>9500</v>
      </c>
      <c r="G17" s="54">
        <v>9000</v>
      </c>
      <c r="I17" s="54">
        <v>7750</v>
      </c>
      <c r="J17" s="54">
        <v>9500</v>
      </c>
      <c r="K17" s="54">
        <v>9000</v>
      </c>
      <c r="L17" s="95">
        <f t="shared" si="0"/>
        <v>22.58064516129032</v>
      </c>
    </row>
    <row r="18" spans="2:12" x14ac:dyDescent="0.25">
      <c r="B18" s="142"/>
      <c r="C18" s="41" t="s">
        <v>97</v>
      </c>
      <c r="D18" s="41" t="s">
        <v>3</v>
      </c>
      <c r="E18" s="54">
        <v>10333</v>
      </c>
      <c r="F18" s="54">
        <v>14667</v>
      </c>
      <c r="G18" s="54">
        <v>14667</v>
      </c>
      <c r="I18" s="54">
        <v>10333</v>
      </c>
      <c r="J18" s="54">
        <v>14667</v>
      </c>
      <c r="K18" s="54">
        <v>14667</v>
      </c>
      <c r="L18" s="95">
        <f t="shared" si="0"/>
        <v>41.943288493177192</v>
      </c>
    </row>
    <row r="19" spans="2:12" x14ac:dyDescent="0.25">
      <c r="B19" s="142"/>
      <c r="C19" s="41" t="s">
        <v>98</v>
      </c>
      <c r="D19" s="41" t="s">
        <v>26</v>
      </c>
      <c r="E19" s="54">
        <v>9760</v>
      </c>
      <c r="F19" s="54">
        <v>21280</v>
      </c>
      <c r="G19" s="54">
        <v>21280</v>
      </c>
      <c r="I19" s="54">
        <v>9760</v>
      </c>
      <c r="J19" s="54">
        <v>21280</v>
      </c>
      <c r="K19" s="54">
        <v>21280</v>
      </c>
      <c r="L19" s="98">
        <f t="shared" si="0"/>
        <v>118.03278688524591</v>
      </c>
    </row>
    <row r="20" spans="2:12" x14ac:dyDescent="0.25">
      <c r="B20" s="142"/>
      <c r="C20" s="41" t="s">
        <v>99</v>
      </c>
      <c r="D20" s="41" t="s">
        <v>3</v>
      </c>
      <c r="E20" s="54">
        <v>1130</v>
      </c>
      <c r="F20" s="54">
        <v>1960</v>
      </c>
      <c r="G20" s="54">
        <v>1950</v>
      </c>
      <c r="I20" s="54">
        <v>1130</v>
      </c>
      <c r="J20" s="54">
        <v>1960</v>
      </c>
      <c r="K20" s="54">
        <v>1950</v>
      </c>
      <c r="L20" s="95">
        <f t="shared" si="0"/>
        <v>73.451327433628308</v>
      </c>
    </row>
    <row r="21" spans="2:12" x14ac:dyDescent="0.25">
      <c r="B21" s="142"/>
      <c r="C21" s="41" t="s">
        <v>40</v>
      </c>
      <c r="D21" s="41" t="s">
        <v>3</v>
      </c>
      <c r="E21" s="54">
        <v>18000</v>
      </c>
      <c r="F21" s="54">
        <v>50000</v>
      </c>
      <c r="G21" s="54">
        <v>45000</v>
      </c>
      <c r="I21" s="54">
        <v>18000</v>
      </c>
      <c r="J21" s="54">
        <v>50000</v>
      </c>
      <c r="K21" s="54">
        <v>45000</v>
      </c>
      <c r="L21" s="98">
        <f t="shared" si="0"/>
        <v>177.77777777777777</v>
      </c>
    </row>
    <row r="22" spans="2:12" x14ac:dyDescent="0.25">
      <c r="B22" s="143"/>
      <c r="C22" s="41" t="s">
        <v>42</v>
      </c>
      <c r="D22" s="41" t="s">
        <v>3</v>
      </c>
      <c r="E22" s="54">
        <v>2633</v>
      </c>
      <c r="F22" s="54">
        <v>4433</v>
      </c>
      <c r="G22" s="54">
        <v>2667</v>
      </c>
      <c r="I22" s="54">
        <v>2633</v>
      </c>
      <c r="J22" s="54">
        <v>4433</v>
      </c>
      <c r="K22" s="54">
        <v>2667</v>
      </c>
      <c r="L22" s="95">
        <f t="shared" si="0"/>
        <v>68.363083934675274</v>
      </c>
    </row>
  </sheetData>
  <mergeCells count="12">
    <mergeCell ref="B6:B22"/>
    <mergeCell ref="E4:E5"/>
    <mergeCell ref="F4:F5"/>
    <mergeCell ref="G4:G5"/>
    <mergeCell ref="B4:B5"/>
    <mergeCell ref="C4:C5"/>
    <mergeCell ref="D4:D5"/>
    <mergeCell ref="N6:T15"/>
    <mergeCell ref="I4:I5"/>
    <mergeCell ref="J4:J5"/>
    <mergeCell ref="K4:K5"/>
    <mergeCell ref="L4:L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4:O31"/>
  <sheetViews>
    <sheetView topLeftCell="A19" workbookViewId="0">
      <selection activeCell="B34" sqref="B34"/>
    </sheetView>
  </sheetViews>
  <sheetFormatPr baseColWidth="10" defaultRowHeight="15" x14ac:dyDescent="0.25"/>
  <cols>
    <col min="2" max="2" width="20.7109375" customWidth="1"/>
  </cols>
  <sheetData>
    <row r="4" spans="2:15" x14ac:dyDescent="0.25">
      <c r="B4" s="3" t="s">
        <v>38</v>
      </c>
      <c r="C4" s="3">
        <v>2018</v>
      </c>
      <c r="D4" s="3">
        <v>2019</v>
      </c>
      <c r="E4" s="3">
        <v>2020</v>
      </c>
      <c r="F4" s="3">
        <v>2021</v>
      </c>
      <c r="G4" s="3">
        <v>2022</v>
      </c>
      <c r="H4" s="3" t="s">
        <v>39</v>
      </c>
      <c r="J4" s="1"/>
      <c r="K4" s="1"/>
      <c r="L4" s="1"/>
      <c r="M4" s="1"/>
      <c r="N4" s="2"/>
    </row>
    <row r="5" spans="2:15" x14ac:dyDescent="0.25">
      <c r="B5" s="66" t="s">
        <v>5</v>
      </c>
      <c r="C5" s="38">
        <v>3655</v>
      </c>
      <c r="D5" s="33">
        <v>3806</v>
      </c>
      <c r="E5" s="33">
        <v>3980</v>
      </c>
      <c r="F5" s="33">
        <v>4615</v>
      </c>
      <c r="G5" s="70">
        <v>6629</v>
      </c>
      <c r="H5" s="33">
        <v>4537</v>
      </c>
      <c r="J5" s="31"/>
      <c r="K5" s="31"/>
      <c r="L5" s="31"/>
      <c r="M5" s="31"/>
      <c r="N5" s="2"/>
    </row>
    <row r="6" spans="2:15" x14ac:dyDescent="0.25">
      <c r="B6" s="67" t="s">
        <v>67</v>
      </c>
      <c r="C6" s="38">
        <v>3219</v>
      </c>
      <c r="D6" s="33">
        <v>3631</v>
      </c>
      <c r="E6" s="33">
        <v>2911</v>
      </c>
      <c r="F6" s="33">
        <v>3383</v>
      </c>
      <c r="G6" s="70">
        <v>3795</v>
      </c>
      <c r="H6" s="33">
        <v>3388</v>
      </c>
    </row>
    <row r="7" spans="2:15" x14ac:dyDescent="0.25">
      <c r="B7" s="67" t="s">
        <v>0</v>
      </c>
      <c r="C7" s="38">
        <v>5928</v>
      </c>
      <c r="D7" s="33">
        <v>6299</v>
      </c>
      <c r="E7" s="33">
        <v>8385</v>
      </c>
      <c r="F7" s="33">
        <v>12158</v>
      </c>
      <c r="G7" s="70">
        <v>17208</v>
      </c>
      <c r="H7" s="39">
        <v>9996</v>
      </c>
      <c r="J7" s="31"/>
      <c r="K7" s="31"/>
      <c r="M7" s="31"/>
      <c r="N7" s="2"/>
    </row>
    <row r="8" spans="2:15" x14ac:dyDescent="0.25">
      <c r="B8" s="67" t="s">
        <v>41</v>
      </c>
      <c r="C8" s="34">
        <v>2141</v>
      </c>
      <c r="D8" s="35">
        <v>2122</v>
      </c>
      <c r="E8" s="35">
        <v>2950</v>
      </c>
      <c r="F8" s="35">
        <v>3566</v>
      </c>
      <c r="G8" s="70">
        <v>3183</v>
      </c>
      <c r="H8" s="33">
        <v>2792</v>
      </c>
      <c r="J8" s="31"/>
      <c r="K8" s="31"/>
      <c r="L8" s="31"/>
      <c r="M8" s="31"/>
      <c r="N8" s="2"/>
    </row>
    <row r="9" spans="2:15" x14ac:dyDescent="0.25">
      <c r="B9" s="67" t="s">
        <v>68</v>
      </c>
      <c r="C9" s="30">
        <v>0</v>
      </c>
      <c r="D9" s="30"/>
      <c r="E9" s="30">
        <v>22651</v>
      </c>
      <c r="F9" s="30">
        <v>22632</v>
      </c>
      <c r="G9" s="70">
        <v>0</v>
      </c>
      <c r="H9" s="33">
        <v>22641</v>
      </c>
    </row>
    <row r="10" spans="2:15" x14ac:dyDescent="0.25">
      <c r="B10" s="67" t="s">
        <v>24</v>
      </c>
      <c r="C10" s="38">
        <v>1326</v>
      </c>
      <c r="D10" s="33">
        <v>1452</v>
      </c>
      <c r="E10" s="33">
        <v>1487</v>
      </c>
      <c r="F10" s="33">
        <v>1772</v>
      </c>
      <c r="G10" s="70">
        <v>2092</v>
      </c>
      <c r="H10" s="33">
        <v>1626</v>
      </c>
      <c r="J10" s="31"/>
      <c r="K10" s="37"/>
      <c r="L10" s="31"/>
      <c r="M10" s="31"/>
      <c r="N10" s="2"/>
    </row>
    <row r="11" spans="2:15" x14ac:dyDescent="0.25">
      <c r="B11" s="67" t="s">
        <v>90</v>
      </c>
      <c r="C11" s="38">
        <v>1768</v>
      </c>
      <c r="D11" s="33">
        <v>1964</v>
      </c>
      <c r="E11" s="33">
        <v>1915</v>
      </c>
      <c r="F11" s="33">
        <v>2264</v>
      </c>
      <c r="G11" s="70">
        <v>2664</v>
      </c>
      <c r="H11" s="33">
        <v>2115</v>
      </c>
      <c r="J11" s="31"/>
      <c r="K11" s="55"/>
      <c r="L11" s="31"/>
      <c r="M11" s="31"/>
      <c r="N11" s="2"/>
    </row>
    <row r="12" spans="2:15" x14ac:dyDescent="0.25">
      <c r="B12" s="67" t="s">
        <v>83</v>
      </c>
      <c r="C12" s="33">
        <v>1184</v>
      </c>
      <c r="D12" s="33">
        <v>1439</v>
      </c>
      <c r="E12" s="33">
        <v>840</v>
      </c>
      <c r="F12" s="33">
        <v>1004</v>
      </c>
      <c r="G12" s="70">
        <v>3399</v>
      </c>
      <c r="H12" s="33">
        <v>1573</v>
      </c>
      <c r="J12" s="31"/>
      <c r="K12" s="31"/>
      <c r="L12" s="31"/>
      <c r="M12" s="31"/>
      <c r="N12" s="2"/>
    </row>
    <row r="13" spans="2:15" x14ac:dyDescent="0.25">
      <c r="B13" s="66" t="s">
        <v>91</v>
      </c>
      <c r="C13" s="38">
        <v>1017</v>
      </c>
      <c r="D13" s="33">
        <v>1062</v>
      </c>
      <c r="E13" s="33">
        <v>1119</v>
      </c>
      <c r="F13" s="33">
        <v>1324</v>
      </c>
      <c r="G13" s="70">
        <v>1959</v>
      </c>
      <c r="H13" s="33">
        <v>1296</v>
      </c>
      <c r="J13" s="32"/>
      <c r="K13" s="32"/>
      <c r="L13" s="32"/>
      <c r="M13" s="32"/>
      <c r="N13" s="32"/>
      <c r="O13" s="32"/>
    </row>
    <row r="14" spans="2:15" x14ac:dyDescent="0.25">
      <c r="B14" s="68" t="s">
        <v>65</v>
      </c>
      <c r="C14" s="38">
        <v>4539</v>
      </c>
      <c r="D14" s="33">
        <v>4391</v>
      </c>
      <c r="E14" s="33">
        <v>4671</v>
      </c>
      <c r="F14" s="33">
        <v>5961</v>
      </c>
      <c r="G14" s="70">
        <v>7850</v>
      </c>
      <c r="H14" s="33">
        <v>5482</v>
      </c>
      <c r="J14" s="32"/>
      <c r="K14" s="32"/>
      <c r="L14" s="32"/>
      <c r="M14" s="32"/>
      <c r="N14" s="32"/>
      <c r="O14" s="32"/>
    </row>
    <row r="15" spans="2:15" x14ac:dyDescent="0.25">
      <c r="B15" s="69" t="s">
        <v>66</v>
      </c>
      <c r="C15" s="36">
        <v>6157</v>
      </c>
      <c r="D15" s="36">
        <v>6282</v>
      </c>
      <c r="E15" s="36">
        <v>6548</v>
      </c>
      <c r="F15" s="36">
        <v>8556</v>
      </c>
      <c r="G15" s="70">
        <v>8608</v>
      </c>
      <c r="H15" s="33">
        <v>7230</v>
      </c>
      <c r="J15" s="31"/>
      <c r="K15" s="31"/>
      <c r="M15" s="31"/>
    </row>
    <row r="16" spans="2:15" x14ac:dyDescent="0.25">
      <c r="B16" s="69" t="s">
        <v>92</v>
      </c>
      <c r="C16" s="38">
        <v>8575</v>
      </c>
      <c r="D16" s="33">
        <v>9218</v>
      </c>
      <c r="E16" s="33">
        <v>9289</v>
      </c>
      <c r="F16" s="33">
        <v>10490</v>
      </c>
      <c r="G16" s="70">
        <v>12191</v>
      </c>
      <c r="H16" s="33">
        <v>9953</v>
      </c>
      <c r="J16" s="31"/>
      <c r="K16" s="31"/>
      <c r="M16" s="31"/>
    </row>
    <row r="19" spans="2:3" x14ac:dyDescent="0.25">
      <c r="B19" s="3" t="s">
        <v>38</v>
      </c>
      <c r="C19" s="3" t="s">
        <v>39</v>
      </c>
    </row>
    <row r="20" spans="2:3" x14ac:dyDescent="0.25">
      <c r="B20" s="66" t="s">
        <v>83</v>
      </c>
      <c r="C20" s="33">
        <v>1573</v>
      </c>
    </row>
    <row r="21" spans="2:3" x14ac:dyDescent="0.25">
      <c r="B21" s="67" t="s">
        <v>24</v>
      </c>
      <c r="C21" s="33">
        <v>1626</v>
      </c>
    </row>
    <row r="22" spans="2:3" x14ac:dyDescent="0.25">
      <c r="B22" s="67" t="s">
        <v>90</v>
      </c>
      <c r="C22" s="33">
        <v>2115</v>
      </c>
    </row>
    <row r="23" spans="2:3" x14ac:dyDescent="0.25">
      <c r="B23" s="67" t="s">
        <v>41</v>
      </c>
      <c r="C23" s="83">
        <v>2792</v>
      </c>
    </row>
    <row r="24" spans="2:3" x14ac:dyDescent="0.25">
      <c r="B24" s="67" t="s">
        <v>67</v>
      </c>
      <c r="C24" s="33">
        <v>3388</v>
      </c>
    </row>
    <row r="25" spans="2:3" x14ac:dyDescent="0.25">
      <c r="B25" s="67" t="s">
        <v>5</v>
      </c>
      <c r="C25" s="33">
        <v>4537</v>
      </c>
    </row>
    <row r="26" spans="2:3" x14ac:dyDescent="0.25">
      <c r="B26" s="67" t="s">
        <v>0</v>
      </c>
      <c r="C26" s="40">
        <v>9996</v>
      </c>
    </row>
    <row r="27" spans="2:3" x14ac:dyDescent="0.25">
      <c r="B27" s="67" t="s">
        <v>68</v>
      </c>
      <c r="C27" s="33">
        <v>22641</v>
      </c>
    </row>
    <row r="28" spans="2:3" x14ac:dyDescent="0.25">
      <c r="B28" s="68" t="s">
        <v>92</v>
      </c>
      <c r="C28" s="33">
        <v>9953</v>
      </c>
    </row>
    <row r="29" spans="2:3" x14ac:dyDescent="0.25">
      <c r="B29" s="69" t="s">
        <v>66</v>
      </c>
      <c r="C29" s="33">
        <v>7230</v>
      </c>
    </row>
    <row r="30" spans="2:3" x14ac:dyDescent="0.25">
      <c r="B30" s="69" t="s">
        <v>65</v>
      </c>
      <c r="C30" s="33">
        <v>5482</v>
      </c>
    </row>
    <row r="31" spans="2:3" x14ac:dyDescent="0.25">
      <c r="B31" s="66" t="s">
        <v>91</v>
      </c>
      <c r="C31" s="33">
        <v>1296</v>
      </c>
    </row>
  </sheetData>
  <sortState ref="B30:C32">
    <sortCondition descending="1" ref="C29"/>
  </sortState>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3:Q31"/>
  <sheetViews>
    <sheetView topLeftCell="C1" workbookViewId="0">
      <selection activeCell="J3" sqref="J3:Q17"/>
    </sheetView>
  </sheetViews>
  <sheetFormatPr baseColWidth="10" defaultRowHeight="15" x14ac:dyDescent="0.25"/>
  <cols>
    <col min="2" max="2" width="39.5703125" customWidth="1"/>
    <col min="3" max="6" width="14" bestFit="1" customWidth="1"/>
    <col min="7" max="7" width="13.42578125" bestFit="1" customWidth="1"/>
    <col min="8" max="8" width="14" bestFit="1" customWidth="1"/>
    <col min="11" max="12" width="12.28515625" bestFit="1" customWidth="1"/>
  </cols>
  <sheetData>
    <row r="3" spans="2:17" x14ac:dyDescent="0.25">
      <c r="B3" s="3" t="s">
        <v>38</v>
      </c>
      <c r="C3" s="3">
        <v>2018</v>
      </c>
      <c r="D3" s="3">
        <v>2019</v>
      </c>
      <c r="E3" s="3">
        <v>2020</v>
      </c>
      <c r="F3" s="3">
        <v>2021</v>
      </c>
      <c r="G3" s="3">
        <v>2022</v>
      </c>
      <c r="H3" s="3" t="s">
        <v>39</v>
      </c>
      <c r="J3" s="146" t="s">
        <v>214</v>
      </c>
      <c r="K3" s="146"/>
      <c r="L3" s="146"/>
      <c r="M3" s="146"/>
      <c r="N3" s="146"/>
      <c r="O3" s="146"/>
      <c r="P3" s="146"/>
      <c r="Q3" s="146"/>
    </row>
    <row r="4" spans="2:17" x14ac:dyDescent="0.25">
      <c r="B4" s="66" t="s">
        <v>5</v>
      </c>
      <c r="C4" s="38">
        <v>3655</v>
      </c>
      <c r="D4" s="33">
        <v>3806</v>
      </c>
      <c r="E4" s="33">
        <v>3980</v>
      </c>
      <c r="F4" s="33">
        <v>4615</v>
      </c>
      <c r="G4" s="70">
        <v>6629</v>
      </c>
      <c r="H4" s="33">
        <v>4537</v>
      </c>
      <c r="J4" s="146"/>
      <c r="K4" s="146"/>
      <c r="L4" s="146"/>
      <c r="M4" s="146"/>
      <c r="N4" s="146"/>
      <c r="O4" s="146"/>
      <c r="P4" s="146"/>
      <c r="Q4" s="146"/>
    </row>
    <row r="5" spans="2:17" x14ac:dyDescent="0.25">
      <c r="B5" s="67" t="s">
        <v>67</v>
      </c>
      <c r="C5" s="38">
        <v>3219</v>
      </c>
      <c r="D5" s="33">
        <v>3631</v>
      </c>
      <c r="E5" s="33">
        <v>2911</v>
      </c>
      <c r="F5" s="33">
        <v>3383</v>
      </c>
      <c r="G5" s="70">
        <v>3795</v>
      </c>
      <c r="H5" s="33">
        <v>3388</v>
      </c>
      <c r="J5" s="146"/>
      <c r="K5" s="146"/>
      <c r="L5" s="146"/>
      <c r="M5" s="146"/>
      <c r="N5" s="146"/>
      <c r="O5" s="146"/>
      <c r="P5" s="146"/>
      <c r="Q5" s="146"/>
    </row>
    <row r="6" spans="2:17" x14ac:dyDescent="0.25">
      <c r="B6" s="67" t="s">
        <v>0</v>
      </c>
      <c r="C6" s="38">
        <v>5928</v>
      </c>
      <c r="D6" s="33">
        <v>6299</v>
      </c>
      <c r="E6" s="33">
        <v>8385</v>
      </c>
      <c r="F6" s="33">
        <v>12158</v>
      </c>
      <c r="G6" s="70">
        <v>17208</v>
      </c>
      <c r="H6" s="39">
        <v>9996</v>
      </c>
      <c r="J6" s="146"/>
      <c r="K6" s="146"/>
      <c r="L6" s="146"/>
      <c r="M6" s="146"/>
      <c r="N6" s="146"/>
      <c r="O6" s="146"/>
      <c r="P6" s="146"/>
      <c r="Q6" s="146"/>
    </row>
    <row r="7" spans="2:17" x14ac:dyDescent="0.25">
      <c r="B7" s="67" t="s">
        <v>41</v>
      </c>
      <c r="C7" s="88">
        <v>2141</v>
      </c>
      <c r="D7" s="89">
        <v>2122</v>
      </c>
      <c r="E7" s="89">
        <v>2950</v>
      </c>
      <c r="F7" s="89">
        <v>3566</v>
      </c>
      <c r="G7" s="90">
        <v>3183</v>
      </c>
      <c r="H7" s="88">
        <v>2792</v>
      </c>
      <c r="J7" s="146"/>
      <c r="K7" s="146"/>
      <c r="L7" s="146"/>
      <c r="M7" s="146"/>
      <c r="N7" s="146"/>
      <c r="O7" s="146"/>
      <c r="P7" s="146"/>
      <c r="Q7" s="146"/>
    </row>
    <row r="8" spans="2:17" x14ac:dyDescent="0.25">
      <c r="B8" s="67" t="s">
        <v>68</v>
      </c>
      <c r="C8" s="30">
        <v>0</v>
      </c>
      <c r="D8" s="30">
        <v>0</v>
      </c>
      <c r="E8" s="30">
        <v>22651</v>
      </c>
      <c r="F8" s="30">
        <v>22632</v>
      </c>
      <c r="G8" s="70">
        <v>0</v>
      </c>
      <c r="H8" s="33">
        <v>22641</v>
      </c>
      <c r="J8" s="146"/>
      <c r="K8" s="146"/>
      <c r="L8" s="146"/>
      <c r="M8" s="146"/>
      <c r="N8" s="146"/>
      <c r="O8" s="146"/>
      <c r="P8" s="146"/>
      <c r="Q8" s="146"/>
    </row>
    <row r="9" spans="2:17" x14ac:dyDescent="0.25">
      <c r="B9" s="67" t="s">
        <v>24</v>
      </c>
      <c r="C9" s="38">
        <v>1326</v>
      </c>
      <c r="D9" s="33">
        <v>1452</v>
      </c>
      <c r="E9" s="33">
        <v>1487</v>
      </c>
      <c r="F9" s="33">
        <v>1772</v>
      </c>
      <c r="G9" s="70">
        <v>2092</v>
      </c>
      <c r="H9" s="33">
        <v>1626</v>
      </c>
      <c r="J9" s="146"/>
      <c r="K9" s="146"/>
      <c r="L9" s="146"/>
      <c r="M9" s="146"/>
      <c r="N9" s="146"/>
      <c r="O9" s="146"/>
      <c r="P9" s="146"/>
      <c r="Q9" s="146"/>
    </row>
    <row r="10" spans="2:17" x14ac:dyDescent="0.25">
      <c r="B10" s="67" t="s">
        <v>90</v>
      </c>
      <c r="C10" s="92">
        <v>1768</v>
      </c>
      <c r="D10" s="33">
        <v>1964</v>
      </c>
      <c r="E10" s="33">
        <v>1915</v>
      </c>
      <c r="F10" s="33">
        <v>2264</v>
      </c>
      <c r="G10" s="70">
        <v>2664</v>
      </c>
      <c r="H10" s="33">
        <v>2115</v>
      </c>
      <c r="J10" s="146"/>
      <c r="K10" s="146"/>
      <c r="L10" s="146"/>
      <c r="M10" s="146"/>
      <c r="N10" s="146"/>
      <c r="O10" s="146"/>
      <c r="P10" s="146"/>
      <c r="Q10" s="146"/>
    </row>
    <row r="11" spans="2:17" x14ac:dyDescent="0.25">
      <c r="B11" s="67" t="s">
        <v>83</v>
      </c>
      <c r="C11" s="33">
        <v>1184</v>
      </c>
      <c r="D11" s="33">
        <v>1439</v>
      </c>
      <c r="E11" s="33">
        <v>840</v>
      </c>
      <c r="F11" s="33">
        <v>1004</v>
      </c>
      <c r="G11" s="94">
        <v>3399</v>
      </c>
      <c r="H11" s="33">
        <v>1573</v>
      </c>
      <c r="J11" s="146"/>
      <c r="K11" s="146"/>
      <c r="L11" s="146"/>
      <c r="M11" s="146"/>
      <c r="N11" s="146"/>
      <c r="O11" s="146"/>
      <c r="P11" s="146"/>
      <c r="Q11" s="146"/>
    </row>
    <row r="12" spans="2:17" x14ac:dyDescent="0.25">
      <c r="B12" s="66" t="s">
        <v>91</v>
      </c>
      <c r="C12" s="38">
        <v>1017</v>
      </c>
      <c r="D12" s="33">
        <v>1062</v>
      </c>
      <c r="E12" s="33">
        <v>1119</v>
      </c>
      <c r="F12" s="33">
        <v>1324</v>
      </c>
      <c r="G12" s="70">
        <v>1959</v>
      </c>
      <c r="H12" s="33">
        <v>1296</v>
      </c>
      <c r="J12" s="146"/>
      <c r="K12" s="146"/>
      <c r="L12" s="146"/>
      <c r="M12" s="146"/>
      <c r="N12" s="146"/>
      <c r="O12" s="146"/>
      <c r="P12" s="146"/>
      <c r="Q12" s="146"/>
    </row>
    <row r="13" spans="2:17" x14ac:dyDescent="0.25">
      <c r="B13" s="68" t="s">
        <v>65</v>
      </c>
      <c r="C13" s="38">
        <v>4539</v>
      </c>
      <c r="D13" s="33">
        <v>4391</v>
      </c>
      <c r="E13" s="33">
        <v>4671</v>
      </c>
      <c r="F13" s="33">
        <v>5961</v>
      </c>
      <c r="G13" s="70">
        <v>7850</v>
      </c>
      <c r="H13" s="33">
        <v>5482</v>
      </c>
      <c r="J13" s="146"/>
      <c r="K13" s="146"/>
      <c r="L13" s="146"/>
      <c r="M13" s="146"/>
      <c r="N13" s="146"/>
      <c r="O13" s="146"/>
      <c r="P13" s="146"/>
      <c r="Q13" s="146"/>
    </row>
    <row r="14" spans="2:17" x14ac:dyDescent="0.25">
      <c r="B14" s="69" t="s">
        <v>66</v>
      </c>
      <c r="C14" s="36">
        <v>6157</v>
      </c>
      <c r="D14" s="36">
        <v>6282</v>
      </c>
      <c r="E14" s="36">
        <v>6548</v>
      </c>
      <c r="F14" s="36">
        <v>8556</v>
      </c>
      <c r="G14" s="70">
        <v>8608</v>
      </c>
      <c r="H14" s="33">
        <v>7230</v>
      </c>
      <c r="J14" s="146"/>
      <c r="K14" s="146"/>
      <c r="L14" s="146"/>
      <c r="M14" s="146"/>
      <c r="N14" s="146"/>
      <c r="O14" s="146"/>
      <c r="P14" s="146"/>
      <c r="Q14" s="146"/>
    </row>
    <row r="15" spans="2:17" x14ac:dyDescent="0.25">
      <c r="B15" s="69" t="s">
        <v>92</v>
      </c>
      <c r="C15" s="38">
        <v>8575</v>
      </c>
      <c r="D15" s="33">
        <v>9218</v>
      </c>
      <c r="E15" s="33">
        <v>9289</v>
      </c>
      <c r="F15" s="33">
        <v>10490</v>
      </c>
      <c r="G15" s="70">
        <v>12191</v>
      </c>
      <c r="H15" s="33">
        <v>9953</v>
      </c>
      <c r="J15" s="146"/>
      <c r="K15" s="146"/>
      <c r="L15" s="146"/>
      <c r="M15" s="146"/>
      <c r="N15" s="146"/>
      <c r="O15" s="146"/>
      <c r="P15" s="146"/>
      <c r="Q15" s="146"/>
    </row>
    <row r="16" spans="2:17" x14ac:dyDescent="0.25">
      <c r="B16" s="84"/>
      <c r="C16" s="85"/>
      <c r="D16" s="86"/>
      <c r="E16" s="86"/>
      <c r="F16" s="86"/>
      <c r="G16" s="87"/>
      <c r="H16" s="86"/>
      <c r="J16" s="146"/>
      <c r="K16" s="146"/>
      <c r="L16" s="146"/>
      <c r="M16" s="146"/>
      <c r="N16" s="146"/>
      <c r="O16" s="146"/>
      <c r="P16" s="146"/>
      <c r="Q16" s="146"/>
    </row>
    <row r="17" spans="2:17" x14ac:dyDescent="0.25">
      <c r="B17" s="84"/>
      <c r="C17" s="85"/>
      <c r="D17" s="86"/>
      <c r="E17" s="86"/>
      <c r="F17" s="86"/>
      <c r="G17" s="87"/>
      <c r="H17" s="86"/>
      <c r="J17" s="146"/>
      <c r="K17" s="146"/>
      <c r="L17" s="146"/>
      <c r="M17" s="146"/>
      <c r="N17" s="146"/>
      <c r="O17" s="146"/>
      <c r="P17" s="146"/>
      <c r="Q17" s="146"/>
    </row>
    <row r="19" spans="2:17" x14ac:dyDescent="0.25">
      <c r="B19" s="3" t="s">
        <v>38</v>
      </c>
      <c r="C19" s="3">
        <v>2019</v>
      </c>
      <c r="D19" s="3">
        <v>2020</v>
      </c>
      <c r="E19" s="3">
        <v>2021</v>
      </c>
      <c r="F19" s="3">
        <v>2022</v>
      </c>
    </row>
    <row r="20" spans="2:17" x14ac:dyDescent="0.25">
      <c r="B20" s="66" t="s">
        <v>5</v>
      </c>
      <c r="C20" s="51">
        <f>D4/C4*100-100</f>
        <v>4.1313269493844018</v>
      </c>
      <c r="D20" s="51">
        <f t="shared" ref="D20:F20" si="0">E4/D4*100-100</f>
        <v>4.5717288491854902</v>
      </c>
      <c r="E20" s="51">
        <f t="shared" si="0"/>
        <v>15.954773869346738</v>
      </c>
      <c r="F20" s="51">
        <f t="shared" si="0"/>
        <v>43.64030335861321</v>
      </c>
    </row>
    <row r="21" spans="2:17" x14ac:dyDescent="0.25">
      <c r="B21" s="67" t="s">
        <v>67</v>
      </c>
      <c r="C21" s="51">
        <f t="shared" ref="C21:F31" si="1">D5/C5*100-100</f>
        <v>12.799005902454169</v>
      </c>
      <c r="D21" s="91">
        <f t="shared" si="1"/>
        <v>-19.82924814100798</v>
      </c>
      <c r="E21" s="51">
        <f t="shared" si="1"/>
        <v>16.214359326691863</v>
      </c>
      <c r="F21" s="51">
        <f t="shared" si="1"/>
        <v>12.178539757611588</v>
      </c>
    </row>
    <row r="22" spans="2:17" x14ac:dyDescent="0.25">
      <c r="B22" s="67" t="s">
        <v>0</v>
      </c>
      <c r="C22" s="51">
        <f t="shared" si="1"/>
        <v>6.2584345479082373</v>
      </c>
      <c r="D22" s="51">
        <f t="shared" si="1"/>
        <v>33.116367677409102</v>
      </c>
      <c r="E22" s="51">
        <f t="shared" si="1"/>
        <v>44.997018485390583</v>
      </c>
      <c r="F22" s="51">
        <f t="shared" si="1"/>
        <v>41.536436913966099</v>
      </c>
    </row>
    <row r="23" spans="2:17" x14ac:dyDescent="0.25">
      <c r="B23" s="67" t="s">
        <v>41</v>
      </c>
      <c r="C23" s="51">
        <f t="shared" si="1"/>
        <v>-0.88743577767398563</v>
      </c>
      <c r="D23" s="51">
        <f t="shared" si="1"/>
        <v>39.019792648444849</v>
      </c>
      <c r="E23" s="51">
        <f t="shared" si="1"/>
        <v>20.881355932203391</v>
      </c>
      <c r="F23" s="51">
        <f t="shared" si="1"/>
        <v>-10.740325294447558</v>
      </c>
    </row>
    <row r="24" spans="2:17" x14ac:dyDescent="0.25">
      <c r="B24" s="67" t="s">
        <v>68</v>
      </c>
      <c r="C24" s="51">
        <v>0</v>
      </c>
      <c r="D24" s="51">
        <v>0</v>
      </c>
      <c r="E24" s="51">
        <f t="shared" si="1"/>
        <v>-8.3881506335259814E-2</v>
      </c>
      <c r="F24" s="91">
        <f t="shared" si="1"/>
        <v>-100</v>
      </c>
    </row>
    <row r="25" spans="2:17" x14ac:dyDescent="0.25">
      <c r="B25" s="67" t="s">
        <v>24</v>
      </c>
      <c r="C25" s="51">
        <f t="shared" si="1"/>
        <v>9.5022624434389229</v>
      </c>
      <c r="D25" s="51">
        <f t="shared" si="1"/>
        <v>2.4104683195592287</v>
      </c>
      <c r="E25" s="51">
        <f t="shared" si="1"/>
        <v>19.1661062542031</v>
      </c>
      <c r="F25" s="51">
        <f t="shared" si="1"/>
        <v>18.058690744920995</v>
      </c>
    </row>
    <row r="26" spans="2:17" x14ac:dyDescent="0.25">
      <c r="B26" s="67" t="s">
        <v>90</v>
      </c>
      <c r="C26" s="52">
        <f t="shared" si="1"/>
        <v>11.085972850678743</v>
      </c>
      <c r="D26" s="51">
        <f t="shared" si="1"/>
        <v>-2.4949083503055078</v>
      </c>
      <c r="E26" s="51">
        <f t="shared" si="1"/>
        <v>18.224543080939952</v>
      </c>
      <c r="F26" s="51">
        <f t="shared" si="1"/>
        <v>17.667844522968196</v>
      </c>
    </row>
    <row r="27" spans="2:17" x14ac:dyDescent="0.25">
      <c r="B27" s="67" t="s">
        <v>83</v>
      </c>
      <c r="C27" s="51">
        <f t="shared" si="1"/>
        <v>21.537162162162176</v>
      </c>
      <c r="D27" s="91">
        <f t="shared" si="1"/>
        <v>-41.626129256428079</v>
      </c>
      <c r="E27" s="51">
        <f t="shared" si="1"/>
        <v>19.523809523809518</v>
      </c>
      <c r="F27" s="91">
        <f t="shared" si="1"/>
        <v>238.54581673306774</v>
      </c>
    </row>
    <row r="28" spans="2:17" x14ac:dyDescent="0.25">
      <c r="B28" s="66" t="s">
        <v>91</v>
      </c>
      <c r="C28" s="51">
        <f t="shared" si="1"/>
        <v>4.4247787610619582</v>
      </c>
      <c r="D28" s="51">
        <f t="shared" si="1"/>
        <v>5.367231638418076</v>
      </c>
      <c r="E28" s="51">
        <f t="shared" si="1"/>
        <v>18.319928507596074</v>
      </c>
      <c r="F28" s="51">
        <f t="shared" si="1"/>
        <v>47.9607250755287</v>
      </c>
    </row>
    <row r="29" spans="2:17" x14ac:dyDescent="0.25">
      <c r="B29" s="68" t="s">
        <v>65</v>
      </c>
      <c r="C29" s="51">
        <f t="shared" si="1"/>
        <v>-3.2606300947345233</v>
      </c>
      <c r="D29" s="51">
        <f t="shared" si="1"/>
        <v>6.3766795718515112</v>
      </c>
      <c r="E29" s="51">
        <f t="shared" si="1"/>
        <v>27.617212588310849</v>
      </c>
      <c r="F29" s="51">
        <f t="shared" si="1"/>
        <v>31.689313873511139</v>
      </c>
    </row>
    <row r="30" spans="2:17" x14ac:dyDescent="0.25">
      <c r="B30" s="69" t="s">
        <v>66</v>
      </c>
      <c r="C30" s="51">
        <f t="shared" si="1"/>
        <v>2.0302095176222252</v>
      </c>
      <c r="D30" s="51">
        <f t="shared" si="1"/>
        <v>4.234320280165548</v>
      </c>
      <c r="E30" s="51">
        <f t="shared" si="1"/>
        <v>30.665852168601106</v>
      </c>
      <c r="F30" s="51">
        <f t="shared" si="1"/>
        <v>0.60776063581111828</v>
      </c>
    </row>
    <row r="31" spans="2:17" x14ac:dyDescent="0.25">
      <c r="B31" s="69" t="s">
        <v>92</v>
      </c>
      <c r="C31" s="51">
        <f t="shared" si="1"/>
        <v>7.4985422740524825</v>
      </c>
      <c r="D31" s="51">
        <f t="shared" si="1"/>
        <v>0.77023215448035387</v>
      </c>
      <c r="E31" s="51">
        <f t="shared" si="1"/>
        <v>12.929271180966737</v>
      </c>
      <c r="F31" s="51">
        <f t="shared" si="1"/>
        <v>16.215443279313632</v>
      </c>
    </row>
  </sheetData>
  <mergeCells count="1">
    <mergeCell ref="J3:Q1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8" ma:contentTypeDescription="Crear nuevo documento." ma:contentTypeScope="" ma:versionID="c3546b7ff354aa94b7a28ab597aa7d6d">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14dbac95bfa5d2e7d556db9d0bcb0299"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2024-09-20T01:44:53+00:00</FechayHora>
    <TIPO xmlns="169dfd1c-4089-4e06-927d-add0534611cf" xsi:nil="true"/>
  </documentManagement>
</p:properties>
</file>

<file path=customXml/itemProps1.xml><?xml version="1.0" encoding="utf-8"?>
<ds:datastoreItem xmlns:ds="http://schemas.openxmlformats.org/officeDocument/2006/customXml" ds:itemID="{3A8BCF21-D252-4831-AC27-B1B2ACB3577C}"/>
</file>

<file path=customXml/itemProps2.xml><?xml version="1.0" encoding="utf-8"?>
<ds:datastoreItem xmlns:ds="http://schemas.openxmlformats.org/officeDocument/2006/customXml" ds:itemID="{EBB6303F-CC68-4EBE-A625-EA5112CB3197}"/>
</file>

<file path=customXml/itemProps3.xml><?xml version="1.0" encoding="utf-8"?>
<ds:datastoreItem xmlns:ds="http://schemas.openxmlformats.org/officeDocument/2006/customXml" ds:itemID="{2C44AFFF-6C60-49F5-AE81-1874F7B964E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4.1. ÁREA COSECHADA PROMEDIO</vt:lpstr>
      <vt:lpstr>Inventario pecuario</vt:lpstr>
      <vt:lpstr>4.2.1PARTICIPACION PLAZAS -MY</vt:lpstr>
      <vt:lpstr>4.2.2 HISTORICO KG PLAZAS M</vt:lpstr>
      <vt:lpstr>4.2.3.% PART PRODUCTO</vt:lpstr>
      <vt:lpstr>4.3.1. % MERCADO FLETE PRODUCTO</vt:lpstr>
      <vt:lpstr>4.3.2PRECIOS PAG PRODUCTOR</vt:lpstr>
      <vt:lpstr>4.3.3. PRECIOS PROMEDIO SIPSA 1</vt:lpstr>
      <vt:lpstr>4.3.4. VARIACION $ PLAZAS MAYOR</vt:lpstr>
      <vt:lpstr>'4.2.1PARTICIPACION PLAZAS -MY'!_Hlk145616695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Martha Patricia</dc:creator>
  <cp:lastModifiedBy>Martha Patricia</cp:lastModifiedBy>
  <dcterms:created xsi:type="dcterms:W3CDTF">2023-12-20T04:16:03Z</dcterms:created>
  <dcterms:modified xsi:type="dcterms:W3CDTF">2023-12-27T15:09:30Z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ies>
</file>