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16"/>
  <workbookPr updateLinks="always" defaultThemeVersion="166925"/>
  <mc:AlternateContent xmlns:mc="http://schemas.openxmlformats.org/markup-compatibility/2006">
    <mc:Choice Requires="x15">
      <x15ac:absPath xmlns:x15ac="http://schemas.microsoft.com/office/spreadsheetml/2010/11/ac" url="F:\Trabalho\ANT\2025\TRABAJO\4-abril 2025\5.1. CHIRIGUANA CESAR\DTS CONSOLIDADO\"/>
    </mc:Choice>
  </mc:AlternateContent>
  <xr:revisionPtr revIDLastSave="5" documentId="8_{CC37FA8F-25C9-4BA3-9D97-265A374E7724}" xr6:coauthVersionLast="47" xr6:coauthVersionMax="47" xr10:uidLastSave="{2B442A33-7279-4183-AB25-1AA293E03C4B}"/>
  <bookViews>
    <workbookView xWindow="0" yWindow="0" windowWidth="19200" windowHeight="6820" firstSheet="1" activeTab="1"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0" hidden="1">SIPRA!$A$1:$L$109</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57" i="13" l="1"/>
  <c r="L45" i="13"/>
  <c r="K41" i="13"/>
  <c r="L41" i="13"/>
  <c r="L37" i="13"/>
  <c r="L33" i="13"/>
  <c r="L29" i="13"/>
  <c r="L25" i="13"/>
  <c r="L21" i="13"/>
  <c r="D49" i="13"/>
  <c r="E49" i="13"/>
  <c r="F49" i="13"/>
  <c r="G49" i="13"/>
  <c r="H49" i="13"/>
  <c r="I49" i="13"/>
  <c r="J49" i="13"/>
  <c r="K49" i="13"/>
  <c r="L49" i="13"/>
  <c r="H13" i="13"/>
  <c r="I13" i="13"/>
  <c r="J13" i="13"/>
  <c r="K13" i="13"/>
  <c r="L13" i="13"/>
  <c r="L5" i="13"/>
  <c r="L9" i="13"/>
  <c r="H9" i="13"/>
  <c r="I9" i="13"/>
  <c r="I17" i="13"/>
  <c r="J17" i="13"/>
  <c r="K17" i="13"/>
  <c r="L17" i="13"/>
  <c r="E17" i="13"/>
  <c r="F17" i="13"/>
  <c r="G17" i="13"/>
  <c r="L109" i="13"/>
  <c r="K109" i="13"/>
  <c r="J109" i="13"/>
  <c r="I109" i="13"/>
  <c r="H109" i="13"/>
  <c r="G109" i="13"/>
  <c r="F109" i="13"/>
  <c r="E109" i="13"/>
  <c r="D109" i="13"/>
  <c r="C109" i="13"/>
  <c r="L105" i="13"/>
  <c r="K105" i="13"/>
  <c r="J105" i="13"/>
  <c r="I105" i="13"/>
  <c r="H105" i="13"/>
  <c r="G105" i="13"/>
  <c r="F105" i="13"/>
  <c r="E105" i="13"/>
  <c r="D105" i="13"/>
  <c r="C105" i="13"/>
  <c r="L101" i="13"/>
  <c r="K101" i="13"/>
  <c r="J101" i="13"/>
  <c r="I101" i="13"/>
  <c r="H101" i="13"/>
  <c r="G101" i="13"/>
  <c r="F101" i="13"/>
  <c r="E101" i="13"/>
  <c r="D101" i="13"/>
  <c r="C101" i="13"/>
  <c r="L97" i="13"/>
  <c r="K97" i="13"/>
  <c r="J97" i="13"/>
  <c r="I97" i="13"/>
  <c r="H97" i="13"/>
  <c r="G97" i="13"/>
  <c r="F97" i="13"/>
  <c r="E97" i="13"/>
  <c r="D97" i="13"/>
  <c r="C97" i="13"/>
  <c r="G93" i="13"/>
  <c r="F93" i="13"/>
  <c r="E93" i="13"/>
  <c r="D93" i="13"/>
  <c r="C93" i="13"/>
  <c r="L89" i="13"/>
  <c r="K89" i="13"/>
  <c r="J89" i="13"/>
  <c r="I89" i="13"/>
  <c r="H89" i="13"/>
  <c r="G89" i="13"/>
  <c r="F89" i="13"/>
  <c r="E89" i="13"/>
  <c r="D89" i="13"/>
  <c r="C89" i="13"/>
  <c r="L85" i="13"/>
  <c r="K85" i="13"/>
  <c r="J85" i="13"/>
  <c r="I85" i="13"/>
  <c r="H85" i="13"/>
  <c r="G85" i="13"/>
  <c r="F85" i="13"/>
  <c r="E85" i="13"/>
  <c r="D85" i="13"/>
  <c r="C85" i="13"/>
  <c r="L81" i="13"/>
  <c r="K81" i="13"/>
  <c r="J81" i="13"/>
  <c r="I81" i="13"/>
  <c r="H81" i="13"/>
  <c r="G81" i="13"/>
  <c r="F81" i="13"/>
  <c r="E81" i="13"/>
  <c r="D81" i="13"/>
  <c r="C81" i="13"/>
  <c r="L77" i="13"/>
  <c r="K77" i="13"/>
  <c r="J77" i="13"/>
  <c r="I77" i="13"/>
  <c r="H77" i="13"/>
  <c r="G77" i="13"/>
  <c r="F77" i="13"/>
  <c r="E77" i="13"/>
  <c r="D77" i="13"/>
  <c r="C77" i="13"/>
  <c r="L73" i="13"/>
  <c r="K73" i="13"/>
  <c r="J73" i="13"/>
  <c r="I73" i="13"/>
  <c r="H73" i="13"/>
  <c r="G73" i="13"/>
  <c r="F73" i="13"/>
  <c r="E73" i="13"/>
  <c r="D73" i="13"/>
  <c r="C73" i="13"/>
  <c r="L69" i="13"/>
  <c r="K69" i="13"/>
  <c r="J69" i="13"/>
  <c r="I69" i="13"/>
  <c r="H69" i="13"/>
  <c r="G69" i="13"/>
  <c r="F69" i="13"/>
  <c r="E69" i="13"/>
  <c r="D69" i="13"/>
  <c r="C69" i="13"/>
  <c r="G65" i="13"/>
  <c r="F65" i="13"/>
  <c r="E65" i="13"/>
  <c r="D65" i="13"/>
  <c r="C65" i="13"/>
  <c r="L61" i="13"/>
  <c r="K61" i="13"/>
  <c r="J61" i="13"/>
  <c r="I61" i="13"/>
  <c r="H61" i="13"/>
  <c r="G61" i="13"/>
  <c r="F61" i="13"/>
  <c r="E61" i="13"/>
  <c r="D61" i="13"/>
  <c r="C61" i="13"/>
  <c r="K57" i="13"/>
  <c r="J57" i="13"/>
  <c r="I57" i="13"/>
  <c r="H57" i="13"/>
  <c r="G57" i="13"/>
  <c r="F57" i="13"/>
  <c r="E57" i="13"/>
  <c r="D57" i="13"/>
  <c r="C57" i="13"/>
  <c r="L53" i="13"/>
  <c r="K53" i="13"/>
  <c r="J53" i="13"/>
  <c r="I53" i="13"/>
  <c r="H53" i="13"/>
  <c r="G53" i="13"/>
  <c r="F53" i="13"/>
  <c r="E53" i="13"/>
  <c r="D53" i="13"/>
  <c r="C53" i="13"/>
  <c r="C49" i="13"/>
  <c r="K45" i="13"/>
  <c r="J45" i="13"/>
  <c r="I45" i="13"/>
  <c r="H45" i="13"/>
  <c r="G45" i="13"/>
  <c r="F45" i="13"/>
  <c r="E45" i="13"/>
  <c r="D45" i="13"/>
  <c r="C45" i="13"/>
  <c r="J41" i="13"/>
  <c r="I41" i="13"/>
  <c r="H41" i="13"/>
  <c r="G41" i="13"/>
  <c r="F41" i="13"/>
  <c r="E41" i="13"/>
  <c r="D41" i="13"/>
  <c r="C41" i="13"/>
  <c r="K37" i="13"/>
  <c r="J37" i="13"/>
  <c r="I37" i="13"/>
  <c r="H37" i="13"/>
  <c r="G37" i="13"/>
  <c r="F37" i="13"/>
  <c r="E37" i="13"/>
  <c r="D37" i="13"/>
  <c r="C37" i="13"/>
  <c r="K33" i="13"/>
  <c r="J33" i="13"/>
  <c r="I33" i="13"/>
  <c r="H33" i="13"/>
  <c r="G33" i="13"/>
  <c r="F33" i="13"/>
  <c r="E33" i="13"/>
  <c r="D33" i="13"/>
  <c r="C33" i="13"/>
  <c r="K29" i="13"/>
  <c r="J29" i="13"/>
  <c r="I29" i="13"/>
  <c r="H29" i="13"/>
  <c r="G29" i="13"/>
  <c r="F29" i="13"/>
  <c r="E29" i="13"/>
  <c r="D29" i="13"/>
  <c r="C29" i="13"/>
  <c r="K25" i="13"/>
  <c r="J25" i="13"/>
  <c r="I25" i="13"/>
  <c r="H25" i="13"/>
  <c r="G25" i="13"/>
  <c r="F25" i="13"/>
  <c r="E25" i="13"/>
  <c r="D25" i="13"/>
  <c r="C25" i="13"/>
  <c r="K21" i="13"/>
  <c r="J21" i="13"/>
  <c r="I21" i="13"/>
  <c r="H21" i="13"/>
  <c r="G21" i="13"/>
  <c r="F21" i="13"/>
  <c r="E21" i="13"/>
  <c r="D21" i="13"/>
  <c r="C21" i="13"/>
  <c r="H17" i="13"/>
  <c r="D17" i="13"/>
  <c r="C17" i="13"/>
  <c r="G13" i="13"/>
  <c r="F13" i="13"/>
  <c r="E13" i="13"/>
  <c r="D13" i="13"/>
  <c r="C13" i="13"/>
  <c r="K9" i="13"/>
  <c r="J9" i="13"/>
  <c r="G9" i="13"/>
  <c r="F9" i="13"/>
  <c r="E9" i="13"/>
  <c r="D9" i="13"/>
  <c r="C9" i="13"/>
  <c r="K5" i="13"/>
  <c r="J5" i="13"/>
  <c r="I5" i="13"/>
  <c r="H5" i="13"/>
  <c r="G5" i="13"/>
  <c r="F5" i="13"/>
  <c r="E5" i="13"/>
  <c r="D5" i="13"/>
  <c r="C5" i="13"/>
  <c r="C1" i="17" l="1"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s="1"/>
  <c r="U102" i="12"/>
  <c r="T102" i="12"/>
  <c r="S102" i="12"/>
  <c r="R102" i="12"/>
  <c r="Q102" i="12"/>
  <c r="P102" i="12"/>
  <c r="O102" i="12"/>
  <c r="N102" i="12"/>
  <c r="M102" i="12"/>
  <c r="L102" i="12"/>
  <c r="K102" i="12"/>
  <c r="J102" i="12"/>
  <c r="I102" i="12"/>
  <c r="H102" i="12"/>
  <c r="G102" i="12"/>
  <c r="F102" i="12"/>
  <c r="E102" i="12"/>
  <c r="D102" i="12"/>
  <c r="C102" i="12"/>
  <c r="B102" i="12"/>
  <c r="AQ102" i="12" s="1"/>
  <c r="AS57" i="12" l="1"/>
  <c r="AP102" i="12"/>
  <c r="AS71" i="12"/>
  <c r="AS17" i="12"/>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l="1"/>
  <c r="A3" i="16"/>
  <c r="A4" i="16" l="1"/>
  <c r="A5" i="16" s="1"/>
  <c r="A6" i="16" s="1"/>
  <c r="A7" i="16" s="1"/>
  <c r="A8" i="16" s="1"/>
  <c r="A9" i="16" s="1"/>
  <c r="A10" i="16" s="1"/>
  <c r="A11" i="16" s="1"/>
  <c r="A12" i="16" s="1"/>
  <c r="A13" i="16" s="1"/>
  <c r="A14" i="16" s="1"/>
  <c r="A15" i="16" s="1"/>
  <c r="A16" i="16" s="1"/>
  <c r="A17" i="16"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<sst xmlns="http://schemas.openxmlformats.org/spreadsheetml/2006/main" count="279" uniqueCount="73">
  <si>
    <t>UFH</t>
  </si>
  <si>
    <t>Cacao</t>
  </si>
  <si>
    <t>Palma aceite</t>
  </si>
  <si>
    <t>Yuca</t>
  </si>
  <si>
    <t>Maiz amarillo tradicional</t>
  </si>
  <si>
    <t>Maiz tradicional</t>
  </si>
  <si>
    <t>ganaderia_dp</t>
  </si>
  <si>
    <t>avicultura_engorde</t>
  </si>
  <si>
    <t>porcicultura_ceba</t>
  </si>
  <si>
    <t>ovinos</t>
  </si>
  <si>
    <t>piscicultura_tilapia</t>
  </si>
  <si>
    <t>02Va-80</t>
  </si>
  <si>
    <t>Área total</t>
  </si>
  <si>
    <t>Apto</t>
  </si>
  <si>
    <t>No apto</t>
  </si>
  <si>
    <t>% aptitud</t>
  </si>
  <si>
    <t>03Vai-73</t>
  </si>
  <si>
    <t>04Va-67</t>
  </si>
  <si>
    <t>04Vai-67</t>
  </si>
  <si>
    <t>04Wai-67</t>
  </si>
  <si>
    <t>05Va-61</t>
  </si>
  <si>
    <t>06Va-55</t>
  </si>
  <si>
    <t>06Va2s1-55</t>
  </si>
  <si>
    <t>06Vai-55</t>
  </si>
  <si>
    <t>06Vaip-55</t>
  </si>
  <si>
    <t>06Vas1-55</t>
  </si>
  <si>
    <t>06Vd2s1-55</t>
  </si>
  <si>
    <t>06Wa2s1-55</t>
  </si>
  <si>
    <t>06Wai-55</t>
  </si>
  <si>
    <t>07Vai-49</t>
  </si>
  <si>
    <t>07Vd2s1-49</t>
  </si>
  <si>
    <t>07Wai-49</t>
  </si>
  <si>
    <t>08Va2s1-44</t>
  </si>
  <si>
    <t>08Wa2s1-44</t>
  </si>
  <si>
    <t>10VbpL-30</t>
  </si>
  <si>
    <t>10VcpL-30</t>
  </si>
  <si>
    <t>10Vdq3s2-30</t>
  </si>
  <si>
    <t>11LfL-23</t>
  </si>
  <si>
    <t>11Veq3s2-23</t>
  </si>
  <si>
    <t>11Vf2s1-23</t>
  </si>
  <si>
    <t>13Va2s3-6</t>
  </si>
  <si>
    <t>13Vais3-6</t>
  </si>
  <si>
    <t>porcicultura_ciclo_completo</t>
  </si>
  <si>
    <t>cacao</t>
  </si>
  <si>
    <t>palma_aceite</t>
  </si>
  <si>
    <t>yuca</t>
  </si>
  <si>
    <t>maiz_amarillo_tradicional</t>
  </si>
  <si>
    <t>maiz_puya</t>
  </si>
  <si>
    <t>platano</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</si>
  <si>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</si>
  <si>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</si>
  <si>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</si>
  <si>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</si>
  <si>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</si>
  <si>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</si>
  <si>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</si>
  <si>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</si>
  <si>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</si>
  <si>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</si>
  <si>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</si>
  <si>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</si>
  <si>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</si>
  <si>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</si>
  <si>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</si>
  <si>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</si>
  <si>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</si>
  <si>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</si>
  <si>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</si>
  <si>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</si>
  <si>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</si>
  <si>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</si>
  <si>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</si>
  <si>
    <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</si>
</sst>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22">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b/>
      <sz val="11"/>
      <color theme="0"/>
      <name val="Calibri"/>
      <family val="2"/>
      <scheme val="minor"/>
    </font>
    <font>
      <sz val="11"/>
      <color rgb="FF000000"/>
      <name val="Calibri"/>
      <family val="2"/>
      <scheme val="minor"/>
    </font>
    <font>
      <b/>
      <sz val="11"/>
      <color rgb="FF000000"/>
      <name val="Calibri"/>
      <family val="2"/>
      <scheme val="minor"/>
    </font>
    <font>
      <b/>
      <sz val="11"/>
      <name val="Calibri"/>
      <family val="2"/>
      <scheme val="minor"/>
    </font>
    <font>
      <sz val="11"/>
      <name val="Calibri"/>
      <family val="2"/>
      <scheme val="minor"/>
    </font>
    <font>
      <sz val="9"/>
      <color rgb="FF000000"/>
      <name val="Arial"/>
      <family val="2"/>
    </font>
  </fonts>
  <fills count="25">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rgb="FF005CE6"/>
        <bgColor indexed="64"/>
      </patternFill>
    </fill>
    <fill>
      <patternFill patternType="solid">
        <fgColor rgb="FF00A9E6"/>
        <bgColor indexed="64"/>
      </patternFill>
    </fill>
    <fill>
      <patternFill patternType="solid">
        <fgColor theme="0"/>
        <bgColor indexed="64"/>
      </patternFill>
    </fill>
    <fill>
      <patternFill patternType="solid">
        <fgColor rgb="FF00FFFF"/>
        <bgColor indexed="64"/>
      </patternFill>
    </fill>
    <fill>
      <patternFill patternType="solid">
        <fgColor rgb="FF00FFFF"/>
        <bgColor rgb="FF000000"/>
      </patternFill>
    </fill>
    <fill>
      <patternFill patternType="solid">
        <fgColor rgb="FF266600"/>
        <bgColor indexed="64"/>
      </patternFill>
    </fill>
    <fill>
      <patternFill patternType="solid">
        <fgColor rgb="FF38D400"/>
        <bgColor indexed="64"/>
      </patternFill>
    </fill>
    <fill>
      <patternFill patternType="solid">
        <fgColor rgb="FFAAFF00"/>
        <bgColor indexed="64"/>
      </patternFill>
    </fill>
    <fill>
      <patternFill patternType="solid">
        <fgColor rgb="FFFFF29C"/>
        <bgColor indexed="64"/>
      </patternFill>
    </fill>
    <fill>
      <patternFill patternType="solid">
        <fgColor rgb="FFFF8C3C"/>
        <bgColor indexed="64"/>
      </patternFill>
    </fill>
    <fill>
      <patternFill patternType="solid">
        <fgColor rgb="FFFF4F7F"/>
        <bgColor indexed="64"/>
      </patternFill>
    </fill>
    <fill>
      <patternFill patternType="solid">
        <fgColor rgb="FF473626"/>
        <bgColor indexed="64"/>
      </patternFill>
    </fill>
    <fill>
      <patternFill patternType="solid">
        <fgColor rgb="FFFCE4D6"/>
        <bgColor rgb="FF000000"/>
      </patternFill>
    </fill>
    <fill>
      <patternFill patternType="solid">
        <fgColor theme="9"/>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127">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164" fontId="3" fillId="0" borderId="1" xfId="0" applyNumberFormat="1" applyFont="1" applyBorder="1" applyAlignment="1">
      <alignment horizontal="center"/>
    </xf>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10" fillId="7" borderId="2" xfId="0" applyFont="1" applyFill="1" applyBorder="1" applyAlignment="1">
      <alignment horizontal="center"/>
    </xf>
    <xf numFmtId="0" fontId="3" fillId="7" borderId="2" xfId="0"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2"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17" fillId="0" borderId="1" xfId="0" applyFont="1" applyBorder="1" applyAlignment="1">
      <alignment horizontal="center"/>
    </xf>
    <xf numFmtId="0" fontId="17" fillId="2" borderId="1" xfId="0" applyFont="1" applyFill="1" applyBorder="1" applyAlignment="1">
      <alignment horizontal="center"/>
    </xf>
    <xf numFmtId="164" fontId="0" fillId="0" borderId="1" xfId="0" applyNumberFormat="1" applyBorder="1" applyAlignment="1">
      <alignment horizontal="center"/>
    </xf>
    <xf numFmtId="10" fontId="17" fillId="2" borderId="1" xfId="1" applyNumberFormat="1" applyFont="1" applyFill="1" applyBorder="1" applyAlignment="1">
      <alignment horizontal="center"/>
    </xf>
    <xf numFmtId="10" fontId="17" fillId="10" borderId="1" xfId="1" applyNumberFormat="1" applyFont="1" applyFill="1" applyBorder="1" applyAlignment="1">
      <alignment horizontal="center"/>
    </xf>
    <xf numFmtId="0" fontId="0" fillId="0" borderId="1" xfId="0" applyBorder="1" applyAlignment="1">
      <alignment horizontal="center"/>
    </xf>
    <xf numFmtId="0" fontId="3" fillId="0" borderId="1" xfId="0" applyFont="1" applyBorder="1"/>
    <xf numFmtId="0" fontId="3" fillId="0" borderId="9" xfId="0" applyFont="1" applyBorder="1"/>
    <xf numFmtId="164" fontId="3" fillId="0" borderId="9" xfId="0" applyNumberFormat="1" applyFont="1" applyBorder="1" applyAlignment="1">
      <alignment horizontal="center"/>
    </xf>
    <xf numFmtId="0" fontId="19" fillId="13" borderId="1" xfId="0" applyFont="1" applyFill="1" applyBorder="1" applyAlignment="1">
      <alignment horizontal="center" vertical="center"/>
    </xf>
    <xf numFmtId="0" fontId="16" fillId="11" borderId="0" xfId="0" applyFont="1" applyFill="1" applyAlignment="1">
      <alignment horizontal="center"/>
    </xf>
    <xf numFmtId="0" fontId="1" fillId="12" borderId="0" xfId="0" applyFont="1" applyFill="1" applyAlignment="1">
      <alignment horizontal="center"/>
    </xf>
    <xf numFmtId="0" fontId="1" fillId="14" borderId="0" xfId="0" applyFont="1" applyFill="1" applyAlignment="1">
      <alignment horizontal="center"/>
    </xf>
    <xf numFmtId="0" fontId="16" fillId="16" borderId="0" xfId="0" applyFont="1" applyFill="1" applyAlignment="1">
      <alignment horizontal="center"/>
    </xf>
    <xf numFmtId="0" fontId="1" fillId="17" borderId="0" xfId="0" applyFont="1" applyFill="1" applyAlignment="1">
      <alignment horizontal="center"/>
    </xf>
    <xf numFmtId="0" fontId="1" fillId="18" borderId="0" xfId="0" applyFont="1" applyFill="1" applyAlignment="1">
      <alignment horizontal="center"/>
    </xf>
    <xf numFmtId="0" fontId="1" fillId="19" borderId="0" xfId="0" applyFont="1" applyFill="1" applyAlignment="1">
      <alignment horizontal="center"/>
    </xf>
    <xf numFmtId="0" fontId="1" fillId="20" borderId="0" xfId="0" applyFont="1" applyFill="1" applyAlignment="1">
      <alignment horizontal="center"/>
    </xf>
    <xf numFmtId="0" fontId="1" fillId="21" borderId="0" xfId="0" applyFont="1" applyFill="1" applyAlignment="1">
      <alignment horizontal="center"/>
    </xf>
    <xf numFmtId="0" fontId="16" fillId="22" borderId="0" xfId="0" applyFont="1" applyFill="1" applyAlignment="1">
      <alignment horizontal="center"/>
    </xf>
    <xf numFmtId="0" fontId="3" fillId="5" borderId="2" xfId="0" applyFont="1" applyFill="1" applyBorder="1" applyAlignment="1">
      <alignment horizontal="center" vertical="center"/>
    </xf>
    <xf numFmtId="0" fontId="9" fillId="7" borderId="2" xfId="0" applyFont="1" applyFill="1" applyBorder="1" applyAlignment="1">
      <alignment horizontal="center" vertical="center" wrapText="1"/>
    </xf>
    <xf numFmtId="0" fontId="3" fillId="4" borderId="2" xfId="0" applyFont="1" applyFill="1" applyBorder="1" applyAlignment="1">
      <alignment horizontal="center" vertical="center"/>
    </xf>
    <xf numFmtId="0" fontId="3" fillId="4" borderId="2" xfId="0" applyFont="1" applyFill="1" applyBorder="1" applyAlignment="1">
      <alignment horizontal="center" wrapText="1"/>
    </xf>
    <xf numFmtId="0" fontId="3" fillId="23" borderId="2" xfId="0" applyFont="1" applyFill="1" applyBorder="1" applyAlignment="1">
      <alignment horizontal="center"/>
    </xf>
    <xf numFmtId="0" fontId="4" fillId="4" borderId="2" xfId="0" applyFont="1" applyFill="1" applyBorder="1" applyAlignment="1">
      <alignment horizontal="center" wrapText="1"/>
    </xf>
    <xf numFmtId="0" fontId="21" fillId="0" borderId="2" xfId="0" applyFont="1" applyBorder="1" applyAlignment="1">
      <alignment horizontal="center" vertical="center"/>
    </xf>
    <xf numFmtId="0" fontId="16" fillId="11" borderId="6" xfId="0" applyFont="1" applyFill="1" applyBorder="1" applyAlignment="1">
      <alignment horizontal="center" vertical="center"/>
    </xf>
    <xf numFmtId="0" fontId="16" fillId="11" borderId="7" xfId="0" applyFont="1" applyFill="1" applyBorder="1" applyAlignment="1">
      <alignment horizontal="center" vertical="center"/>
    </xf>
    <xf numFmtId="0" fontId="16" fillId="11" borderId="8" xfId="0" applyFont="1" applyFill="1" applyBorder="1" applyAlignment="1">
      <alignment horizontal="center" vertical="center"/>
    </xf>
    <xf numFmtId="0" fontId="1" fillId="12" borderId="6" xfId="0" applyFont="1" applyFill="1" applyBorder="1" applyAlignment="1">
      <alignment horizontal="center" vertical="center"/>
    </xf>
    <xf numFmtId="0" fontId="1" fillId="12" borderId="7" xfId="0" applyFont="1" applyFill="1" applyBorder="1" applyAlignment="1">
      <alignment horizontal="center" vertical="center"/>
    </xf>
    <xf numFmtId="0" fontId="1" fillId="12" borderId="8" xfId="0" applyFont="1" applyFill="1" applyBorder="1" applyAlignment="1">
      <alignment horizontal="center" vertical="center"/>
    </xf>
    <xf numFmtId="0" fontId="18" fillId="10" borderId="1" xfId="0" applyFont="1" applyFill="1" applyBorder="1" applyAlignment="1">
      <alignment horizontal="center" vertical="center"/>
    </xf>
    <xf numFmtId="0" fontId="0" fillId="13" borderId="1" xfId="0" applyFill="1" applyBorder="1" applyAlignment="1">
      <alignment horizontal="center" vertical="center"/>
    </xf>
    <xf numFmtId="0" fontId="1" fillId="14" borderId="6" xfId="0" applyFont="1" applyFill="1" applyBorder="1" applyAlignment="1">
      <alignment horizontal="center" vertical="center" wrapText="1"/>
    </xf>
    <xf numFmtId="0" fontId="1" fillId="14" borderId="7" xfId="0" applyFont="1" applyFill="1" applyBorder="1" applyAlignment="1">
      <alignment horizontal="center" vertical="center" wrapText="1"/>
    </xf>
    <xf numFmtId="0" fontId="1" fillId="14" borderId="8" xfId="0" applyFont="1" applyFill="1" applyBorder="1" applyAlignment="1">
      <alignment horizontal="center" vertical="center" wrapText="1"/>
    </xf>
    <xf numFmtId="0" fontId="18" fillId="15" borderId="1" xfId="0" applyFont="1" applyFill="1" applyBorder="1" applyAlignment="1">
      <alignment horizontal="center" vertical="center"/>
    </xf>
    <xf numFmtId="0" fontId="0" fillId="0" borderId="1" xfId="0" applyBorder="1" applyAlignment="1">
      <alignment horizontal="center" vertical="center"/>
    </xf>
    <xf numFmtId="0" fontId="1" fillId="17" borderId="6" xfId="0" applyFont="1" applyFill="1" applyBorder="1" applyAlignment="1">
      <alignment horizontal="center" vertical="center"/>
    </xf>
    <xf numFmtId="0" fontId="1" fillId="17" borderId="7" xfId="0" applyFont="1" applyFill="1" applyBorder="1" applyAlignment="1">
      <alignment horizontal="center" vertical="center"/>
    </xf>
    <xf numFmtId="0" fontId="1" fillId="17" borderId="8" xfId="0" applyFont="1" applyFill="1" applyBorder="1" applyAlignment="1">
      <alignment horizontal="center" vertical="center"/>
    </xf>
    <xf numFmtId="0" fontId="16" fillId="16" borderId="6" xfId="0" applyFont="1" applyFill="1" applyBorder="1" applyAlignment="1">
      <alignment horizontal="center" vertical="center"/>
    </xf>
    <xf numFmtId="0" fontId="16" fillId="16" borderId="7" xfId="0" applyFont="1" applyFill="1" applyBorder="1" applyAlignment="1">
      <alignment horizontal="center" vertical="center"/>
    </xf>
    <xf numFmtId="0" fontId="16" fillId="16" borderId="8" xfId="0" applyFont="1" applyFill="1" applyBorder="1" applyAlignment="1">
      <alignment horizontal="center" vertical="center"/>
    </xf>
    <xf numFmtId="0" fontId="1" fillId="18" borderId="6" xfId="0" applyFont="1" applyFill="1" applyBorder="1" applyAlignment="1">
      <alignment horizontal="center" vertical="center"/>
    </xf>
    <xf numFmtId="0" fontId="1" fillId="18" borderId="7" xfId="0" applyFont="1" applyFill="1" applyBorder="1" applyAlignment="1">
      <alignment horizontal="center" vertical="center"/>
    </xf>
    <xf numFmtId="0" fontId="1" fillId="18" borderId="8" xfId="0" applyFont="1" applyFill="1" applyBorder="1" applyAlignment="1">
      <alignment horizontal="center" vertical="center"/>
    </xf>
    <xf numFmtId="0" fontId="19" fillId="10" borderId="1" xfId="0" applyFont="1" applyFill="1" applyBorder="1" applyAlignment="1">
      <alignment horizontal="center" vertical="center"/>
    </xf>
    <xf numFmtId="0" fontId="20" fillId="13" borderId="1" xfId="0" applyFont="1" applyFill="1" applyBorder="1" applyAlignment="1">
      <alignment horizontal="center" vertical="center"/>
    </xf>
    <xf numFmtId="0" fontId="1" fillId="19" borderId="6" xfId="0" applyFont="1" applyFill="1" applyBorder="1" applyAlignment="1">
      <alignment horizontal="center" vertical="center"/>
    </xf>
    <xf numFmtId="0" fontId="1" fillId="19" borderId="7" xfId="0" applyFont="1" applyFill="1" applyBorder="1" applyAlignment="1">
      <alignment horizontal="center" vertical="center"/>
    </xf>
    <xf numFmtId="0" fontId="1" fillId="19" borderId="8" xfId="0" applyFont="1" applyFill="1" applyBorder="1" applyAlignment="1">
      <alignment horizontal="center" vertical="center"/>
    </xf>
    <xf numFmtId="0" fontId="1" fillId="20" borderId="6" xfId="0" applyFont="1" applyFill="1" applyBorder="1" applyAlignment="1">
      <alignment horizontal="center" vertical="center"/>
    </xf>
    <xf numFmtId="0" fontId="1" fillId="20" borderId="7" xfId="0" applyFont="1" applyFill="1" applyBorder="1" applyAlignment="1">
      <alignment horizontal="center" vertical="center"/>
    </xf>
    <xf numFmtId="0" fontId="1" fillId="20" borderId="8" xfId="0" applyFont="1" applyFill="1" applyBorder="1" applyAlignment="1">
      <alignment horizontal="center" vertical="center"/>
    </xf>
    <xf numFmtId="0" fontId="16" fillId="22" borderId="6" xfId="0" applyFont="1" applyFill="1" applyBorder="1" applyAlignment="1">
      <alignment horizontal="center" vertical="center"/>
    </xf>
    <xf numFmtId="0" fontId="16" fillId="22" borderId="7" xfId="0" applyFont="1" applyFill="1" applyBorder="1" applyAlignment="1">
      <alignment horizontal="center" vertical="center"/>
    </xf>
    <xf numFmtId="0" fontId="16" fillId="22" borderId="8" xfId="0" applyFont="1" applyFill="1" applyBorder="1" applyAlignment="1">
      <alignment horizontal="center" vertical="center"/>
    </xf>
    <xf numFmtId="0" fontId="1" fillId="21" borderId="6" xfId="0" applyFont="1" applyFill="1" applyBorder="1" applyAlignment="1">
      <alignment horizontal="center" vertical="center"/>
    </xf>
    <xf numFmtId="0" fontId="1" fillId="21" borderId="7" xfId="0" applyFont="1" applyFill="1" applyBorder="1" applyAlignment="1">
      <alignment horizontal="center" vertical="center"/>
    </xf>
    <xf numFmtId="0" fontId="1" fillId="21" borderId="8" xfId="0" applyFont="1" applyFill="1" applyBorder="1" applyAlignment="1">
      <alignment horizontal="center" vertical="center"/>
    </xf>
    <xf numFmtId="0" fontId="15" fillId="0" borderId="3" xfId="0" applyFont="1" applyBorder="1" applyAlignment="1">
      <alignment horizontal="left" wrapText="1"/>
    </xf>
    <xf numFmtId="0" fontId="15" fillId="0" borderId="0" xfId="0" applyFont="1" applyAlignment="1">
      <alignment horizontal="left" wrapText="1"/>
    </xf>
    <xf numFmtId="0" fontId="8" fillId="24" borderId="1" xfId="0" applyFont="1" applyFill="1" applyBorder="1" applyAlignment="1">
      <alignment horizontal="center" vertical="center"/>
    </xf>
  </cellXfs>
  <cellStyles count="4">
    <cellStyle name="Normal" xfId="0" builtinId="0"/>
    <cellStyle name="Normal 2" xfId="3" xr:uid="{00000000-0005-0000-0000-000030000000}"/>
    <cellStyle name="Normal 2 2" xfId="2" xr:uid="{22C3CC89-1C23-4790-B118-D85F2A655827}"/>
    <cellStyle name="Porcentaje" xfId="1" builtinId="5"/>
  </cellStyles>
  <dxfs count="86">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005CE6"/>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ont>
        <color theme="0"/>
      </font>
      <fill>
        <patternFill>
          <bgColor rgb="FF42288C"/>
        </patternFill>
      </fill>
    </dxf>
    <dxf>
      <fill>
        <patternFill>
          <bgColor rgb="FF00A9E6"/>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patternType="solid">
          <fgColor rgb="FF00FFFF"/>
          <bgColor rgb="FF00FFFF"/>
        </patternFill>
      </fill>
    </dxf>
    <dxf>
      <fill>
        <patternFill patternType="solid">
          <fgColor rgb="FFAAFF00"/>
          <bgColor rgb="FFAAFF00"/>
        </patternFill>
      </fill>
    </dxf>
    <dxf>
      <fill>
        <patternFill patternType="solid">
          <fgColor rgb="FFFFF29C"/>
          <bgColor rgb="FFFFF29C"/>
        </patternFill>
      </fill>
    </dxf>
  </dxfs>
  <tableStyles count="0" defaultTableStyle="TableStyleMedium2" defaultPivotStyle="PivotStyleLight16"/>
  <colors>
    <mruColors>
      <color rgb="FF473626"/>
      <color rgb="FF8D4925"/>
      <color rgb="FFFF4F7F"/>
      <color rgb="FFFF8C3C"/>
      <color rgb="FFFFFF00"/>
      <color rgb="FFFFF29C"/>
      <color rgb="FFAAFF00"/>
      <color rgb="FF38D400"/>
      <color rgb="FF266600"/>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agenciadetierras.sharepoint.com/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agenciadetierras.sharepoint.com/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ccionario"/>
      <sheetName val="Agrícolas"/>
      <sheetName val="Pecuarias"/>
      <sheetName val="Diccionario líneas productiv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aguacate</v>
          </cell>
          <cell r="C3" t="str">
            <v>Aguacate</v>
          </cell>
        </row>
        <row r="4">
          <cell r="A4" t="str">
            <v>agricola</v>
          </cell>
          <cell r="B4" t="str">
            <v>aguacate_hass</v>
          </cell>
          <cell r="C4" t="str">
            <v>Aguacate Hass</v>
          </cell>
        </row>
        <row r="5">
          <cell r="A5" t="str">
            <v>agricola</v>
          </cell>
          <cell r="B5" t="str">
            <v>ahuyama</v>
          </cell>
          <cell r="C5" t="str">
            <v>Ahuyama</v>
          </cell>
        </row>
        <row r="6">
          <cell r="A6" t="str">
            <v>agricola</v>
          </cell>
          <cell r="B6" t="str">
            <v>aji</v>
          </cell>
          <cell r="C6" t="str">
            <v>Ají</v>
          </cell>
        </row>
        <row r="7">
          <cell r="A7" t="str">
            <v>agricola</v>
          </cell>
          <cell r="B7" t="str">
            <v>aji_dulce</v>
          </cell>
          <cell r="C7" t="str">
            <v>Ají dulce</v>
          </cell>
        </row>
        <row r="8">
          <cell r="A8" t="str">
            <v>agricola</v>
          </cell>
          <cell r="B8" t="str">
            <v>ajonjoli</v>
          </cell>
          <cell r="C8" t="str">
            <v>Ajonjolí</v>
          </cell>
        </row>
        <row r="9">
          <cell r="A9" t="str">
            <v>agricola</v>
          </cell>
          <cell r="B9" t="str">
            <v>algodon</v>
          </cell>
          <cell r="C9" t="str">
            <v>Algodón</v>
          </cell>
        </row>
        <row r="10">
          <cell r="A10" t="str">
            <v>pecuaria</v>
          </cell>
          <cell r="B10" t="str">
            <v>apicultura</v>
          </cell>
          <cell r="C10" t="str">
            <v>Apicultura</v>
          </cell>
        </row>
        <row r="11">
          <cell r="A11" t="str">
            <v>agricola</v>
          </cell>
          <cell r="B11" t="str">
            <v>arracacha</v>
          </cell>
          <cell r="C11" t="str">
            <v>Arracacha</v>
          </cell>
        </row>
        <row r="12">
          <cell r="A12" t="str">
            <v>agricola</v>
          </cell>
          <cell r="B12" t="str">
            <v>arroz_riego</v>
          </cell>
          <cell r="C12" t="str">
            <v>Arroz riego</v>
          </cell>
        </row>
        <row r="13">
          <cell r="A13" t="str">
            <v>agricola</v>
          </cell>
          <cell r="B13" t="str">
            <v>arroz_secano</v>
          </cell>
          <cell r="C13" t="str">
            <v>Arroz secano</v>
          </cell>
        </row>
        <row r="14">
          <cell r="A14" t="str">
            <v>agricola</v>
          </cell>
          <cell r="B14" t="str">
            <v>arveja</v>
          </cell>
          <cell r="C14" t="str">
            <v>Arveja</v>
          </cell>
        </row>
        <row r="15">
          <cell r="A15" t="str">
            <v>agricola</v>
          </cell>
          <cell r="B15" t="str">
            <v>asai</v>
          </cell>
          <cell r="C15" t="str">
            <v>Açaí</v>
          </cell>
        </row>
        <row r="16">
          <cell r="A16" t="str">
            <v>pecuaria</v>
          </cell>
          <cell r="B16" t="str">
            <v>avicultura_engorde</v>
          </cell>
          <cell r="C16" t="str">
            <v>Avicultura de engorde</v>
          </cell>
        </row>
        <row r="17">
          <cell r="A17" t="str">
            <v>pecuaria</v>
          </cell>
          <cell r="B17" t="str">
            <v>avicultura_postura</v>
          </cell>
          <cell r="C17" t="str">
            <v>Avicultura de postura</v>
          </cell>
        </row>
        <row r="18">
          <cell r="A18" t="str">
            <v>agricola</v>
          </cell>
          <cell r="B18" t="str">
            <v>batata</v>
          </cell>
          <cell r="C18" t="str">
            <v>Batata</v>
          </cell>
        </row>
        <row r="19">
          <cell r="A19" t="str">
            <v>agricola</v>
          </cell>
          <cell r="B19" t="str">
            <v>berenjena</v>
          </cell>
          <cell r="C19" t="str">
            <v>Berenjena</v>
          </cell>
        </row>
        <row r="20">
          <cell r="A20" t="str">
            <v>agricola</v>
          </cell>
          <cell r="B20" t="str">
            <v>bijao</v>
          </cell>
          <cell r="C20" t="str">
            <v>Bijao</v>
          </cell>
        </row>
        <row r="21">
          <cell r="A21" t="str">
            <v>agricola</v>
          </cell>
          <cell r="B21" t="str">
            <v>brocoli</v>
          </cell>
          <cell r="C21" t="str">
            <v>Brócoli</v>
          </cell>
        </row>
        <row r="22">
          <cell r="A22" t="str">
            <v>pecuaria</v>
          </cell>
          <cell r="B22" t="str">
            <v>bufalos</v>
          </cell>
          <cell r="C22" t="str">
            <v>Búfalos</v>
          </cell>
        </row>
        <row r="23">
          <cell r="A23" t="str">
            <v>agricola</v>
          </cell>
          <cell r="B23" t="str">
            <v>cacao</v>
          </cell>
          <cell r="C23" t="str">
            <v>Cacao</v>
          </cell>
        </row>
        <row r="24">
          <cell r="A24" t="str">
            <v>agricola</v>
          </cell>
          <cell r="B24" t="str">
            <v>cacao_platano</v>
          </cell>
          <cell r="C24" t="str">
            <v>Cacao plátano</v>
          </cell>
        </row>
        <row r="25">
          <cell r="A25" t="str">
            <v>agricola</v>
          </cell>
          <cell r="B25" t="str">
            <v>cacao_sombrio</v>
          </cell>
          <cell r="C25" t="str">
            <v>Cacao en sistema de sombrío</v>
          </cell>
        </row>
        <row r="26">
          <cell r="A26" t="str">
            <v>agricola</v>
          </cell>
          <cell r="B26" t="str">
            <v>cachaco</v>
          </cell>
          <cell r="C26" t="str">
            <v>Cachaco</v>
          </cell>
        </row>
        <row r="27">
          <cell r="A27" t="str">
            <v>agricola</v>
          </cell>
          <cell r="B27" t="str">
            <v>cafe</v>
          </cell>
          <cell r="C27" t="str">
            <v>Café</v>
          </cell>
        </row>
        <row r="28">
          <cell r="A28" t="str">
            <v>agricola</v>
          </cell>
          <cell r="B28" t="str">
            <v>cafe_aguacate</v>
          </cell>
          <cell r="C28" t="str">
            <v>Café aguacate</v>
          </cell>
        </row>
        <row r="29">
          <cell r="A29" t="str">
            <v>agricola</v>
          </cell>
          <cell r="B29" t="str">
            <v>cafe_frijol_arbustivo</v>
          </cell>
          <cell r="C29" t="str">
            <v>Café en asocio con frijol arbustivo</v>
          </cell>
        </row>
        <row r="30">
          <cell r="A30" t="str">
            <v>agricola</v>
          </cell>
          <cell r="B30" t="str">
            <v>cafe_maiz</v>
          </cell>
          <cell r="C30" t="str">
            <v>Café maíz</v>
          </cell>
        </row>
        <row r="31">
          <cell r="A31" t="str">
            <v>agricola</v>
          </cell>
          <cell r="B31" t="str">
            <v>cafe_platano</v>
          </cell>
          <cell r="C31" t="str">
            <v>Café plátano</v>
          </cell>
        </row>
        <row r="32">
          <cell r="A32" t="str">
            <v>agricola</v>
          </cell>
          <cell r="B32" t="str">
            <v>cafe_platano_frutales_forestal</v>
          </cell>
          <cell r="C32" t="str">
            <v>Café en asocio con plátano, frutales y sistema forestal</v>
          </cell>
        </row>
        <row r="33">
          <cell r="A33" t="str">
            <v>agricola</v>
          </cell>
          <cell r="B33" t="str">
            <v>cafe_sombrio</v>
          </cell>
          <cell r="C33" t="str">
            <v>Café en sistema de sombrío</v>
          </cell>
        </row>
        <row r="34">
          <cell r="A34" t="str">
            <v>agricola</v>
          </cell>
          <cell r="B34" t="str">
            <v>calabacin</v>
          </cell>
          <cell r="C34" t="str">
            <v>Calabacín</v>
          </cell>
        </row>
        <row r="35">
          <cell r="A35" t="str">
            <v>pecuaria</v>
          </cell>
          <cell r="B35" t="str">
            <v>camaron</v>
          </cell>
          <cell r="C35" t="str">
            <v>Camarón</v>
          </cell>
        </row>
        <row r="36">
          <cell r="A36" t="str">
            <v>agricola</v>
          </cell>
          <cell r="B36" t="str">
            <v>cana</v>
          </cell>
          <cell r="C36" t="str">
            <v>Caña</v>
          </cell>
        </row>
        <row r="37">
          <cell r="A37" t="str">
            <v>agricola</v>
          </cell>
          <cell r="B37" t="str">
            <v>cana_panelera</v>
          </cell>
          <cell r="C37" t="str">
            <v>Caña panelera</v>
          </cell>
        </row>
        <row r="38">
          <cell r="A38" t="str">
            <v>pecuaria</v>
          </cell>
          <cell r="B38" t="str">
            <v>caprinos</v>
          </cell>
          <cell r="C38" t="str">
            <v>Caprinos</v>
          </cell>
        </row>
        <row r="39">
          <cell r="A39" t="str">
            <v>agricola</v>
          </cell>
          <cell r="B39" t="str">
            <v>caucho</v>
          </cell>
          <cell r="C39" t="str">
            <v>Caucho</v>
          </cell>
        </row>
        <row r="40">
          <cell r="A40" t="str">
            <v>agricola</v>
          </cell>
          <cell r="B40" t="str">
            <v>cebolla_bulbo</v>
          </cell>
          <cell r="C40" t="str">
            <v>Cebolla bulbo</v>
          </cell>
        </row>
        <row r="41">
          <cell r="A41" t="str">
            <v>agricola</v>
          </cell>
          <cell r="B41" t="str">
            <v>cebolla_junca</v>
          </cell>
          <cell r="C41" t="str">
            <v>Cebolla junca</v>
          </cell>
        </row>
        <row r="42">
          <cell r="A42" t="str">
            <v>agricola</v>
          </cell>
          <cell r="B42" t="str">
            <v>chontaduro</v>
          </cell>
          <cell r="C42" t="str">
            <v>Chontaduro</v>
          </cell>
        </row>
        <row r="43">
          <cell r="A43" t="str">
            <v>agricola</v>
          </cell>
          <cell r="B43" t="str">
            <v>cilantro</v>
          </cell>
          <cell r="C43" t="str">
            <v>Cilantro</v>
          </cell>
        </row>
        <row r="44">
          <cell r="A44" t="str">
            <v>agricola</v>
          </cell>
          <cell r="B44" t="str">
            <v>cilantro_morron</v>
          </cell>
          <cell r="C44" t="str">
            <v>Cilantro morrón</v>
          </cell>
        </row>
        <row r="45">
          <cell r="A45" t="str">
            <v>agricola</v>
          </cell>
          <cell r="B45" t="str">
            <v>ciruela</v>
          </cell>
          <cell r="C45" t="str">
            <v>Ciruela</v>
          </cell>
        </row>
        <row r="46">
          <cell r="A46" t="str">
            <v>agricola</v>
          </cell>
          <cell r="B46" t="str">
            <v>ciruela_castilla</v>
          </cell>
          <cell r="C46" t="str">
            <v>Ciruela castilla</v>
          </cell>
        </row>
        <row r="47">
          <cell r="A47" t="str">
            <v>agricola</v>
          </cell>
          <cell r="B47" t="str">
            <v>ciruela_costena</v>
          </cell>
          <cell r="C47" t="str">
            <v>Ciruela costeña</v>
          </cell>
        </row>
        <row r="48">
          <cell r="A48" t="str">
            <v>agricola</v>
          </cell>
          <cell r="B48" t="str">
            <v>citricos</v>
          </cell>
          <cell r="C48" t="str">
            <v>Cítricos</v>
          </cell>
        </row>
        <row r="49">
          <cell r="A49" t="str">
            <v>agricola</v>
          </cell>
          <cell r="B49" t="str">
            <v>coco</v>
          </cell>
          <cell r="C49" t="str">
            <v>Coco</v>
          </cell>
        </row>
        <row r="50">
          <cell r="A50" t="str">
            <v>pecuaria</v>
          </cell>
          <cell r="B50" t="str">
            <v>codornices</v>
          </cell>
          <cell r="C50" t="str">
            <v>Codornices</v>
          </cell>
        </row>
        <row r="51">
          <cell r="A51" t="str">
            <v>agricola</v>
          </cell>
          <cell r="B51" t="str">
            <v>coliflor</v>
          </cell>
          <cell r="C51" t="str">
            <v>Coliflor</v>
          </cell>
        </row>
        <row r="52">
          <cell r="A52" t="str">
            <v>pecuaria</v>
          </cell>
          <cell r="B52" t="str">
            <v>cunicultura</v>
          </cell>
          <cell r="C52" t="str">
            <v>Cunicultura</v>
          </cell>
        </row>
        <row r="53">
          <cell r="A53" t="str">
            <v>pecuaria</v>
          </cell>
          <cell r="B53" t="str">
            <v>cuyicultura</v>
          </cell>
          <cell r="C53" t="str">
            <v>Cuyicultura</v>
          </cell>
        </row>
        <row r="54">
          <cell r="A54" t="str">
            <v>agricola</v>
          </cell>
          <cell r="B54" t="str">
            <v>espinaca</v>
          </cell>
          <cell r="C54" t="str">
            <v>Espinaca</v>
          </cell>
        </row>
        <row r="55">
          <cell r="A55" t="str">
            <v>agricola</v>
          </cell>
          <cell r="B55" t="str">
            <v>frijol</v>
          </cell>
          <cell r="C55" t="str">
            <v>Frijol</v>
          </cell>
        </row>
        <row r="56">
          <cell r="A56" t="str">
            <v>agricola</v>
          </cell>
          <cell r="B56" t="str">
            <v>frijol_arbustivo</v>
          </cell>
          <cell r="C56" t="str">
            <v>Frjiol arbustivo</v>
          </cell>
        </row>
        <row r="57">
          <cell r="A57" t="str">
            <v>agricola</v>
          </cell>
          <cell r="B57" t="str">
            <v>frijol_caraota</v>
          </cell>
          <cell r="C57" t="str">
            <v>Frijol caraota</v>
          </cell>
        </row>
        <row r="58">
          <cell r="A58" t="str">
            <v>agricola</v>
          </cell>
          <cell r="B58" t="str">
            <v>frijol_caupi</v>
          </cell>
          <cell r="C58" t="str">
            <v>Frijol Caupí</v>
          </cell>
        </row>
        <row r="59">
          <cell r="A59" t="str">
            <v>agricola</v>
          </cell>
          <cell r="B59" t="str">
            <v>frijol_cabeza_negra</v>
          </cell>
          <cell r="C59" t="str">
            <v>Frijol cabeza negra</v>
          </cell>
        </row>
        <row r="60">
          <cell r="A60" t="str">
            <v>agricola</v>
          </cell>
          <cell r="B60" t="str">
            <v>frijol_rosado_zaragoza</v>
          </cell>
          <cell r="C60" t="str">
            <v>Frijol rosado zaragoza</v>
          </cell>
        </row>
        <row r="61">
          <cell r="A61" t="str">
            <v>agricola</v>
          </cell>
          <cell r="B61" t="str">
            <v>frijol_voluble</v>
          </cell>
          <cell r="C61" t="str">
            <v>Frijol voluble</v>
          </cell>
        </row>
        <row r="62">
          <cell r="A62" t="str">
            <v>agricola</v>
          </cell>
          <cell r="B62" t="str">
            <v>frijol_zaragoza</v>
          </cell>
          <cell r="C62" t="str">
            <v>Frijol zaragoza</v>
          </cell>
        </row>
        <row r="63">
          <cell r="A63" t="str">
            <v>pecuaria</v>
          </cell>
          <cell r="B63" t="str">
            <v>ganaderia_carne</v>
          </cell>
          <cell r="C63" t="str">
            <v>Ganadería de carne</v>
          </cell>
        </row>
        <row r="64">
          <cell r="A64" t="str">
            <v>pecuaria</v>
          </cell>
          <cell r="B64" t="str">
            <v>ganaderia_dp</v>
          </cell>
          <cell r="C64" t="str">
            <v>Ganadería doble propósito</v>
          </cell>
        </row>
        <row r="65">
          <cell r="A65" t="str">
            <v>pecuaria</v>
          </cell>
          <cell r="B65" t="str">
            <v>ganaderia_leche</v>
          </cell>
          <cell r="C65" t="str">
            <v>Ganadería de leche</v>
          </cell>
        </row>
        <row r="66">
          <cell r="A66" t="str">
            <v>agricola</v>
          </cell>
          <cell r="B66" t="str">
            <v>granadilla</v>
          </cell>
          <cell r="C66" t="str">
            <v>Granadilla</v>
          </cell>
        </row>
        <row r="67">
          <cell r="A67" t="str">
            <v>agricola</v>
          </cell>
          <cell r="B67" t="str">
            <v>guandul</v>
          </cell>
          <cell r="C67" t="str">
            <v>Guandul</v>
          </cell>
        </row>
        <row r="68">
          <cell r="A68" t="str">
            <v>agricola</v>
          </cell>
          <cell r="B68" t="str">
            <v>guayaba</v>
          </cell>
          <cell r="C68" t="str">
            <v>Guayaba</v>
          </cell>
        </row>
        <row r="69">
          <cell r="A69" t="str">
            <v>agricola</v>
          </cell>
          <cell r="B69" t="str">
            <v>gulupa</v>
          </cell>
          <cell r="C69" t="str">
            <v>Gulupa</v>
          </cell>
        </row>
        <row r="70">
          <cell r="A70" t="str">
            <v>agricola</v>
          </cell>
          <cell r="B70" t="str">
            <v>hortalizas*</v>
          </cell>
          <cell r="C70" t="str">
            <v>Hortalizas</v>
          </cell>
        </row>
        <row r="71">
          <cell r="A71" t="str">
            <v>agricola</v>
          </cell>
          <cell r="B71" t="str">
            <v>lechuga_gourmet</v>
          </cell>
          <cell r="C71" t="str">
            <v>Lechuga gourmet</v>
          </cell>
        </row>
        <row r="72">
          <cell r="A72" t="str">
            <v>agricola</v>
          </cell>
          <cell r="B72" t="str">
            <v xml:space="preserve">lechuga </v>
          </cell>
          <cell r="C72" t="str">
            <v>Lechuga</v>
          </cell>
        </row>
        <row r="73">
          <cell r="A73" t="str">
            <v>agricola</v>
          </cell>
          <cell r="B73" t="str">
            <v>limon</v>
          </cell>
          <cell r="C73" t="str">
            <v>Limón</v>
          </cell>
        </row>
        <row r="74">
          <cell r="A74" t="str">
            <v>agricola</v>
          </cell>
          <cell r="B74" t="str">
            <v>limon_castilla</v>
          </cell>
          <cell r="C74" t="str">
            <v>Limón de castilla</v>
          </cell>
        </row>
        <row r="75">
          <cell r="A75" t="str">
            <v>agricola</v>
          </cell>
          <cell r="B75" t="str">
            <v>limon_criollo</v>
          </cell>
          <cell r="C75" t="str">
            <v>Limón criollo</v>
          </cell>
        </row>
        <row r="76">
          <cell r="A76" t="str">
            <v>agricola</v>
          </cell>
          <cell r="B76" t="str">
            <v>limon_mandarino</v>
          </cell>
          <cell r="C76" t="str">
            <v>Limón mandarino</v>
          </cell>
        </row>
        <row r="77">
          <cell r="A77" t="str">
            <v>agricola</v>
          </cell>
          <cell r="B77" t="str">
            <v>limon_castilla_limon_mandarino</v>
          </cell>
          <cell r="C77" t="str">
            <v>Limón de castilla y limón mandarino</v>
          </cell>
        </row>
        <row r="78">
          <cell r="A78" t="str">
            <v>agricola</v>
          </cell>
          <cell r="B78" t="str">
            <v>limon_tahiti</v>
          </cell>
          <cell r="C78" t="str">
            <v>Limón Tahití</v>
          </cell>
        </row>
        <row r="79">
          <cell r="A79" t="str">
            <v>agricola</v>
          </cell>
          <cell r="B79" t="str">
            <v>maiz</v>
          </cell>
          <cell r="C79" t="str">
            <v>Maíz</v>
          </cell>
        </row>
        <row r="80">
          <cell r="A80" t="str">
            <v>agricola</v>
          </cell>
          <cell r="B80" t="str">
            <v>maiz_amarillo</v>
          </cell>
          <cell r="C80" t="str">
            <v>Maíz amarillo</v>
          </cell>
        </row>
        <row r="81">
          <cell r="A81" t="str">
            <v>agricola</v>
          </cell>
          <cell r="B81" t="str">
            <v>maiz_amarillo_tradicional</v>
          </cell>
          <cell r="C81" t="str">
            <v>Maíz amarillo  tradicional</v>
          </cell>
        </row>
        <row r="82">
          <cell r="A82" t="str">
            <v>agricola</v>
          </cell>
          <cell r="B82" t="str">
            <v>maiz_blanco</v>
          </cell>
          <cell r="C82" t="str">
            <v>Maíz blanco</v>
          </cell>
        </row>
        <row r="83">
          <cell r="A83" t="str">
            <v>agricola</v>
          </cell>
          <cell r="B83" t="str">
            <v>maiz_blanco_tradicional</v>
          </cell>
          <cell r="C83" t="str">
            <v>Maíz blanco tradicional</v>
          </cell>
        </row>
        <row r="84">
          <cell r="A84" t="str">
            <v>agricola</v>
          </cell>
          <cell r="B84" t="str">
            <v>maiz_puya</v>
          </cell>
          <cell r="C84" t="str">
            <v>Maíz puya</v>
          </cell>
        </row>
        <row r="85">
          <cell r="A85" t="str">
            <v>agricola</v>
          </cell>
          <cell r="B85" t="str">
            <v>maiz_tecnificado</v>
          </cell>
          <cell r="C85" t="str">
            <v>Maíz tecnificado</v>
          </cell>
        </row>
        <row r="86">
          <cell r="A86" t="str">
            <v>agricola</v>
          </cell>
          <cell r="B86" t="str">
            <v>maiz_tradicional</v>
          </cell>
          <cell r="C86" t="str">
            <v>Maíz tradicional</v>
          </cell>
        </row>
        <row r="87">
          <cell r="A87" t="str">
            <v>agricola</v>
          </cell>
          <cell r="B87" t="str">
            <v>malanga</v>
          </cell>
          <cell r="C87" t="str">
            <v>Malanga</v>
          </cell>
        </row>
        <row r="88">
          <cell r="A88" t="str">
            <v>agricola</v>
          </cell>
          <cell r="B88" t="str">
            <v>mamoncillo</v>
          </cell>
          <cell r="C88" t="str">
            <v>Mamoncillo</v>
          </cell>
        </row>
        <row r="89">
          <cell r="A89" t="str">
            <v>agricola</v>
          </cell>
          <cell r="B89" t="str">
            <v>mango</v>
          </cell>
          <cell r="C89" t="str">
            <v>Mango</v>
          </cell>
        </row>
        <row r="90">
          <cell r="A90" t="str">
            <v>agricola</v>
          </cell>
          <cell r="B90" t="str">
            <v>mango_hilaza</v>
          </cell>
          <cell r="C90" t="str">
            <v>Mango hilaza</v>
          </cell>
        </row>
        <row r="91">
          <cell r="A91" t="str">
            <v>agricola</v>
          </cell>
          <cell r="B91" t="str">
            <v>mango_tommy</v>
          </cell>
          <cell r="C91" t="str">
            <v>Mango tommy</v>
          </cell>
        </row>
        <row r="92">
          <cell r="A92" t="str">
            <v>agricola</v>
          </cell>
          <cell r="B92" t="str">
            <v>maracuya</v>
          </cell>
          <cell r="C92" t="str">
            <v>Maracuyá</v>
          </cell>
        </row>
        <row r="93">
          <cell r="A93" t="str">
            <v>agricola</v>
          </cell>
          <cell r="B93" t="str">
            <v>melon</v>
          </cell>
          <cell r="C93" t="str">
            <v xml:space="preserve">Melón </v>
          </cell>
        </row>
        <row r="94">
          <cell r="A94" t="str">
            <v>agricola</v>
          </cell>
          <cell r="B94" t="str">
            <v>mora</v>
          </cell>
          <cell r="C94" t="str">
            <v>Mora</v>
          </cell>
        </row>
        <row r="95">
          <cell r="A95" t="str">
            <v>agricola</v>
          </cell>
          <cell r="B95" t="str">
            <v>name</v>
          </cell>
          <cell r="C95" t="str">
            <v>Ñame</v>
          </cell>
        </row>
        <row r="96">
          <cell r="A96" t="str">
            <v>agricola</v>
          </cell>
          <cell r="B96" t="str">
            <v>name_diamante</v>
          </cell>
          <cell r="C96" t="str">
            <v>Ñame diamante</v>
          </cell>
        </row>
        <row r="97">
          <cell r="A97" t="str">
            <v>agricola</v>
          </cell>
          <cell r="B97" t="str">
            <v>name_espino</v>
          </cell>
          <cell r="C97" t="str">
            <v>Ñame espino</v>
          </cell>
        </row>
        <row r="98">
          <cell r="A98" t="str">
            <v>agricola</v>
          </cell>
          <cell r="B98" t="str">
            <v>naranja</v>
          </cell>
          <cell r="C98" t="str">
            <v>Naranja</v>
          </cell>
        </row>
        <row r="99">
          <cell r="A99" t="str">
            <v>agricola</v>
          </cell>
          <cell r="B99" t="str">
            <v>naranja_valencia</v>
          </cell>
          <cell r="C99" t="str">
            <v>Naranja valencia</v>
          </cell>
        </row>
        <row r="100">
          <cell r="A100" t="str">
            <v>pecuaria</v>
          </cell>
          <cell r="B100" t="str">
            <v>ovinos</v>
          </cell>
          <cell r="C100" t="str">
            <v>Ovinos</v>
          </cell>
        </row>
        <row r="101">
          <cell r="A101" t="str">
            <v>agricola</v>
          </cell>
          <cell r="B101" t="str">
            <v>palma_aceite</v>
          </cell>
          <cell r="C101" t="str">
            <v>Palma de aceite</v>
          </cell>
        </row>
        <row r="102">
          <cell r="A102" t="str">
            <v>agricola</v>
          </cell>
          <cell r="B102" t="str">
            <v>papa</v>
          </cell>
          <cell r="C102" t="str">
            <v>Papa</v>
          </cell>
        </row>
        <row r="103">
          <cell r="A103" t="str">
            <v>agricola</v>
          </cell>
          <cell r="B103" t="str">
            <v>papa_criolla</v>
          </cell>
          <cell r="C103" t="str">
            <v>Papa criolla</v>
          </cell>
        </row>
        <row r="104">
          <cell r="A104" t="str">
            <v>agricola</v>
          </cell>
          <cell r="B104" t="str">
            <v>papaya</v>
          </cell>
          <cell r="C104" t="str">
            <v>Papaya</v>
          </cell>
        </row>
        <row r="105">
          <cell r="A105" t="str">
            <v>agricola</v>
          </cell>
          <cell r="B105" t="str">
            <v>patilla</v>
          </cell>
          <cell r="C105" t="str">
            <v>Patilla</v>
          </cell>
        </row>
        <row r="106">
          <cell r="A106" t="str">
            <v>agricola</v>
          </cell>
          <cell r="B106" t="str">
            <v>pepino_guiso</v>
          </cell>
          <cell r="C106" t="str">
            <v>Pepino guiso</v>
          </cell>
        </row>
        <row r="107">
          <cell r="A107" t="str">
            <v>pecuaria</v>
          </cell>
          <cell r="B107" t="str">
            <v>piangua</v>
          </cell>
          <cell r="C107" t="str">
            <v>Piangua</v>
          </cell>
        </row>
        <row r="108">
          <cell r="A108" t="str">
            <v>agricola</v>
          </cell>
          <cell r="B108" t="str">
            <v>pimienta</v>
          </cell>
          <cell r="C108" t="str">
            <v>Pimienta</v>
          </cell>
        </row>
        <row r="109">
          <cell r="A109" t="str">
            <v>agricola</v>
          </cell>
          <cell r="B109" t="str">
            <v>pimenton</v>
          </cell>
          <cell r="C109" t="str">
            <v>Pimentón</v>
          </cell>
        </row>
        <row r="110">
          <cell r="A110" t="str">
            <v>agricola</v>
          </cell>
          <cell r="B110" t="str">
            <v>pimientos</v>
          </cell>
          <cell r="C110" t="str">
            <v>Pimientos</v>
          </cell>
        </row>
        <row r="111">
          <cell r="A111" t="str">
            <v>agricola</v>
          </cell>
          <cell r="B111" t="str">
            <v>piña</v>
          </cell>
          <cell r="C111" t="str">
            <v>Piña</v>
          </cell>
        </row>
        <row r="112">
          <cell r="A112" t="str">
            <v>pecuaria</v>
          </cell>
          <cell r="B112" t="str">
            <v>piscicultura_bocachico</v>
          </cell>
          <cell r="C112" t="str">
            <v>Piscicultura</v>
          </cell>
        </row>
        <row r="113">
          <cell r="A113" t="str">
            <v>pecuaria</v>
          </cell>
          <cell r="B113" t="str">
            <v>piscicultura_cachama</v>
          </cell>
          <cell r="C113" t="str">
            <v>Piscicultura cachama</v>
          </cell>
        </row>
        <row r="114">
          <cell r="A114" t="str">
            <v>pecuaria</v>
          </cell>
          <cell r="B114" t="str">
            <v>piscicultura_cachama_bocachico</v>
          </cell>
          <cell r="C114" t="str">
            <v>Piscicultura cachama bocachico</v>
          </cell>
        </row>
        <row r="115">
          <cell r="A115" t="str">
            <v>pecuaria</v>
          </cell>
          <cell r="B115" t="str">
            <v>piscicultura_tilapia</v>
          </cell>
          <cell r="C115" t="str">
            <v>Piscicultura tilapia</v>
          </cell>
        </row>
        <row r="116">
          <cell r="A116" t="str">
            <v>pecuaria</v>
          </cell>
          <cell r="B116" t="str">
            <v>piscicultura_tilapia_bocachico</v>
          </cell>
          <cell r="C116" t="str">
            <v>Piscicultura tilapia y bocachico</v>
          </cell>
        </row>
        <row r="117">
          <cell r="A117" t="str">
            <v>pecuaria</v>
          </cell>
          <cell r="B117" t="str">
            <v>piscicultura_tilapia_cachama</v>
          </cell>
          <cell r="C117" t="str">
            <v>Piscicultura tilapia y cachama</v>
          </cell>
        </row>
        <row r="118">
          <cell r="A118" t="str">
            <v>pecuaria</v>
          </cell>
          <cell r="B118" t="str">
            <v>piscicultura_trucha</v>
          </cell>
          <cell r="C118" t="str">
            <v>Piscicultura trucha</v>
          </cell>
        </row>
        <row r="119">
          <cell r="A119" t="str">
            <v>agricola</v>
          </cell>
          <cell r="B119" t="str">
            <v>platano</v>
          </cell>
          <cell r="C119" t="str">
            <v>Plátano</v>
          </cell>
        </row>
        <row r="120">
          <cell r="A120" t="str">
            <v>pecuaria</v>
          </cell>
          <cell r="B120" t="str">
            <v>porcicultura_ceba</v>
          </cell>
          <cell r="C120" t="str">
            <v>Porcicultura de ceba</v>
          </cell>
        </row>
        <row r="121">
          <cell r="A121" t="str">
            <v>pecuaria</v>
          </cell>
          <cell r="B121" t="str">
            <v>porcicultura_ciclo_completo</v>
          </cell>
          <cell r="C121" t="str">
            <v>Porcicultura de ciclo completo</v>
          </cell>
        </row>
        <row r="122">
          <cell r="A122" t="str">
            <v>pecuaria</v>
          </cell>
          <cell r="B122" t="str">
            <v>porcicultura_cria</v>
          </cell>
          <cell r="C122" t="str">
            <v>Porcicultura de cría</v>
          </cell>
        </row>
        <row r="123">
          <cell r="A123" t="str">
            <v>pecuaria</v>
          </cell>
          <cell r="B123" t="str">
            <v>porcicultura_cria_levante</v>
          </cell>
          <cell r="C123" t="str">
            <v>Porcicultura de cría y levante</v>
          </cell>
        </row>
        <row r="124">
          <cell r="A124" t="str">
            <v>agricola</v>
          </cell>
          <cell r="B124" t="str">
            <v>remolacha</v>
          </cell>
          <cell r="C124" t="str">
            <v>Remolacha</v>
          </cell>
        </row>
        <row r="125">
          <cell r="A125" t="str">
            <v>agricola</v>
          </cell>
          <cell r="B125" t="str">
            <v>sacha_inchi</v>
          </cell>
          <cell r="C125" t="str">
            <v>Sacha incho</v>
          </cell>
        </row>
        <row r="126">
          <cell r="A126" t="str">
            <v>agricola</v>
          </cell>
          <cell r="B126" t="str">
            <v>sorgo</v>
          </cell>
          <cell r="C126" t="str">
            <v>Sorgo</v>
          </cell>
        </row>
        <row r="127">
          <cell r="A127" t="str">
            <v>agricola</v>
          </cell>
          <cell r="B127" t="str">
            <v>stevia</v>
          </cell>
          <cell r="C127" t="str">
            <v>Stevia</v>
          </cell>
        </row>
        <row r="128">
          <cell r="A128" t="str">
            <v>agricola</v>
          </cell>
          <cell r="B128" t="str">
            <v>tomate_arbol</v>
          </cell>
          <cell r="C128" t="str">
            <v>Tomate de árbol</v>
          </cell>
        </row>
        <row r="129">
          <cell r="A129" t="str">
            <v>agricola</v>
          </cell>
          <cell r="B129" t="str">
            <v>tomate_cherry</v>
          </cell>
          <cell r="C129" t="str">
            <v>Tomate Cherry</v>
          </cell>
        </row>
        <row r="130">
          <cell r="A130" t="str">
            <v>agricola</v>
          </cell>
          <cell r="B130" t="str">
            <v>tomate_mesa</v>
          </cell>
          <cell r="C130" t="str">
            <v>Tomate de mesa</v>
          </cell>
        </row>
        <row r="131">
          <cell r="A131" t="str">
            <v>agricola</v>
          </cell>
          <cell r="B131" t="str">
            <v>uchuva</v>
          </cell>
          <cell r="C131" t="str">
            <v>Uchuva</v>
          </cell>
        </row>
        <row r="132">
          <cell r="A132" t="str">
            <v>agricola</v>
          </cell>
          <cell r="B132" t="str">
            <v>yuca</v>
          </cell>
          <cell r="C132" t="str">
            <v>Yuca</v>
          </cell>
        </row>
        <row r="133">
          <cell r="A133" t="str">
            <v>agricola</v>
          </cell>
          <cell r="B133" t="str">
            <v>yuca_industrial</v>
          </cell>
          <cell r="C133" t="str">
            <v>Yuca para uso industrial</v>
          </cell>
        </row>
        <row r="134">
          <cell r="A134" t="str">
            <v>agricola</v>
          </cell>
          <cell r="B134" t="str">
            <v>yuca_maiz</v>
          </cell>
          <cell r="C134" t="str">
            <v>Yuca en asocio con maíz</v>
          </cell>
        </row>
        <row r="135">
          <cell r="A135" t="str">
            <v>agricola</v>
          </cell>
          <cell r="B135" t="str">
            <v>yuca_maiz_ahuyama</v>
          </cell>
          <cell r="C135" t="str">
            <v>Yuca en asocio con maíz y ahuyama</v>
          </cell>
        </row>
        <row r="136">
          <cell r="A136" t="str">
            <v>agricola</v>
          </cell>
          <cell r="B136" t="str">
            <v>yuca_maiz_name</v>
          </cell>
          <cell r="C136" t="str">
            <v>Yuca en asocio con maíz y ñame</v>
          </cell>
        </row>
        <row r="137">
          <cell r="A137" t="str">
            <v>agricola</v>
          </cell>
          <cell r="B137" t="str">
            <v>yuca_maiz_name_patilla</v>
          </cell>
          <cell r="C137" t="str">
            <v>Yuca en asocio con maíz, ñame y patilla</v>
          </cell>
        </row>
        <row r="138">
          <cell r="A138" t="str">
            <v>agricola</v>
          </cell>
          <cell r="B138" t="str">
            <v>yuca_maiz_patilla</v>
          </cell>
          <cell r="C138" t="str">
            <v>Yuca en asocio con maíz y patilla</v>
          </cell>
        </row>
        <row r="139">
          <cell r="A139" t="str">
            <v>agricola</v>
          </cell>
          <cell r="B139" t="str">
            <v>zanahoria</v>
          </cell>
          <cell r="C139" t="str">
            <v>Zanahoria</v>
          </cell>
        </row>
        <row r="140">
          <cell r="A140" t="str">
            <v>agricola</v>
          </cell>
          <cell r="B140" t="str">
            <v>patilla_melon</v>
          </cell>
          <cell r="C140" t="str">
            <v>Patilla en asocio con melón</v>
          </cell>
        </row>
        <row r="141">
          <cell r="A141" t="str">
            <v>agricola</v>
          </cell>
          <cell r="B141" t="str">
            <v>tabaco</v>
          </cell>
          <cell r="C141" t="str">
            <v>Tabaco</v>
          </cell>
        </row>
        <row r="142">
          <cell r="A142" t="str">
            <v>agricola</v>
          </cell>
          <cell r="B142" t="str">
            <v>ajonjoli</v>
          </cell>
          <cell r="C142" t="str">
            <v>Ajonjolí</v>
          </cell>
        </row>
        <row r="143">
          <cell r="A143" t="str">
            <v>agricola</v>
          </cell>
          <cell r="B143" t="str">
            <v>mamoncillo</v>
          </cell>
          <cell r="C143" t="str">
            <v>Mamoncillo</v>
          </cell>
        </row>
        <row r="144">
          <cell r="A144" t="str">
            <v>agricola</v>
          </cell>
          <cell r="B144" t="str">
            <v>yuca_name</v>
          </cell>
          <cell r="C144" t="str">
            <v>Yuca en asocio con ñame</v>
          </cell>
        </row>
        <row r="145">
          <cell r="A145" t="str">
            <v>agricola</v>
          </cell>
          <cell r="B145" t="str">
            <v>hierbabuena</v>
          </cell>
          <cell r="C145" t="str">
            <v>Hierbabuena</v>
          </cell>
        </row>
        <row r="146">
          <cell r="A146" t="str">
            <v>agricola</v>
          </cell>
          <cell r="B146" t="str">
            <v>frijol_zaragoza</v>
          </cell>
          <cell r="C146" t="str">
            <v>Frijol zaragoza</v>
          </cell>
        </row>
        <row r="147">
          <cell r="A147" t="str">
            <v>agricola</v>
          </cell>
          <cell r="B147" t="str">
            <v>soya</v>
          </cell>
          <cell r="C147" t="str">
            <v>soya</v>
          </cell>
        </row>
        <row r="148">
          <cell r="A148" t="str">
            <v>agricola</v>
          </cell>
          <cell r="B148" t="str">
            <v>uva</v>
          </cell>
          <cell r="C148" t="str">
            <v>uva</v>
          </cell>
        </row>
        <row r="149">
          <cell r="A149" t="str">
            <v>agricola</v>
          </cell>
          <cell r="B149" t="str">
            <v>repollo</v>
          </cell>
          <cell r="C149" t="str">
            <v>repollo</v>
          </cell>
        </row>
        <row r="150">
          <cell r="A150" t="str">
            <v>agricola</v>
          </cell>
          <cell r="B150" t="str">
            <v>cilantro_repollo</v>
          </cell>
          <cell r="C150" t="str">
            <v>cilantro_repollo</v>
          </cell>
        </row>
        <row r="151">
          <cell r="A151" t="str">
            <v>agricola</v>
          </cell>
          <cell r="B151" t="str">
            <v>banano</v>
          </cell>
          <cell r="C151" t="str">
            <v>banano</v>
          </cell>
        </row>
        <row r="152">
          <cell r="A152" t="str">
            <v>agricola</v>
          </cell>
          <cell r="B152" t="str">
            <v>maiz puya</v>
          </cell>
          <cell r="C152" t="str">
            <v>maíz puya</v>
          </cell>
        </row>
        <row r="153">
          <cell r="A153" t="str">
            <v>agricola</v>
          </cell>
          <cell r="B153" t="str">
            <v>maiz amarillo</v>
          </cell>
          <cell r="C153" t="str">
            <v>maíz amarillo</v>
          </cell>
        </row>
        <row r="154">
          <cell r="A154" t="str">
            <v>agricola</v>
          </cell>
          <cell r="B154"/>
        </row>
      </sheetData>
      <sheetData sheetId="1"/>
      <sheetData sheetId="2"/>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L109"/>
  <sheetViews>
    <sheetView zoomScale="60" zoomScaleNormal="60" workbookViewId="0">
      <pane ySplit="1" topLeftCell="A102" activePane="bottomLeft" state="frozen"/>
      <selection pane="bottomLeft" activeCell="L66" sqref="L66"/>
    </sheetView>
  </sheetViews>
  <sheetFormatPr defaultColWidth="11.42578125" defaultRowHeight="14.45"/>
  <cols>
    <col min="1" max="1" width="16.42578125" style="1" customWidth="1"/>
    <col min="2" max="2" width="11.42578125" style="1"/>
    <col min="3" max="4" width="15.42578125" style="1" customWidth="1"/>
    <col min="5" max="5" width="18" style="1" customWidth="1"/>
    <col min="6" max="6" width="13.42578125" style="1" customWidth="1"/>
    <col min="7" max="7" width="16.42578125" style="1" customWidth="1"/>
    <col min="8" max="8" width="14.85546875" style="1" customWidth="1"/>
    <col min="9" max="9" width="11.42578125" style="1"/>
    <col min="10" max="10" width="22.140625" style="1" customWidth="1"/>
    <col min="11" max="11" width="18" style="1" customWidth="1"/>
    <col min="12" max="16384" width="11.42578125" style="1"/>
  </cols>
  <sheetData>
    <row r="1" spans="1:12">
      <c r="A1" s="3" t="s">
        <v>0</v>
      </c>
      <c r="B1" s="3"/>
      <c r="C1" s="3" t="s">
        <v>1</v>
      </c>
      <c r="D1" s="3" t="s">
        <v>2</v>
      </c>
      <c r="E1" s="3" t="s">
        <v>3</v>
      </c>
      <c r="F1" s="3" t="s">
        <v>4</v>
      </c>
      <c r="G1" s="3" t="s">
        <v>5</v>
      </c>
      <c r="H1" s="14" t="s">
        <v>6</v>
      </c>
      <c r="I1" s="14" t="s">
        <v>7</v>
      </c>
      <c r="J1" s="70" t="s">
        <v>8</v>
      </c>
      <c r="K1" s="70" t="s">
        <v>9</v>
      </c>
      <c r="L1" s="70" t="s">
        <v>10</v>
      </c>
    </row>
    <row r="2" spans="1:12">
      <c r="A2" s="88" t="s">
        <v>11</v>
      </c>
      <c r="B2" s="61" t="s">
        <v>12</v>
      </c>
      <c r="C2" s="63">
        <v>18696.594319</v>
      </c>
      <c r="D2" s="63">
        <v>18696.594317000006</v>
      </c>
      <c r="E2" s="63">
        <v>18696.594318000003</v>
      </c>
      <c r="F2" s="63">
        <v>18696.594316999995</v>
      </c>
      <c r="G2" s="63">
        <v>18696.594316999995</v>
      </c>
      <c r="H2" s="63">
        <v>18696.594316234798</v>
      </c>
      <c r="I2" s="63">
        <v>18696.594316322742</v>
      </c>
      <c r="J2" s="63">
        <v>18696.594314023579</v>
      </c>
      <c r="K2" s="63">
        <v>18696.59433091008</v>
      </c>
      <c r="L2" s="63">
        <v>18696.594315419228</v>
      </c>
    </row>
    <row r="3" spans="1:12">
      <c r="A3" s="89"/>
      <c r="B3" s="61" t="s">
        <v>13</v>
      </c>
      <c r="C3" s="63">
        <v>14371.305709</v>
      </c>
      <c r="D3" s="63">
        <v>14396.696537000005</v>
      </c>
      <c r="E3" s="63">
        <v>11214.746334000003</v>
      </c>
      <c r="F3" s="63">
        <v>14503.463265999995</v>
      </c>
      <c r="G3" s="63">
        <v>14503.463265999995</v>
      </c>
      <c r="H3" s="63">
        <v>14836.2945044301</v>
      </c>
      <c r="I3" s="63">
        <v>13450.505069155501</v>
      </c>
      <c r="J3" s="63">
        <v>15033.8242942207</v>
      </c>
      <c r="K3" s="63">
        <v>15043.511081349399</v>
      </c>
      <c r="L3" s="63">
        <v>15814.9367282434</v>
      </c>
    </row>
    <row r="4" spans="1:12">
      <c r="A4" s="89"/>
      <c r="B4" s="61" t="s">
        <v>14</v>
      </c>
      <c r="C4" s="63">
        <v>4325.2886099999996</v>
      </c>
      <c r="D4" s="63">
        <v>4299.8977800000011</v>
      </c>
      <c r="E4" s="63">
        <v>7481.847984</v>
      </c>
      <c r="F4" s="63">
        <v>4193.1310509999994</v>
      </c>
      <c r="G4" s="63">
        <v>4193.1310509999994</v>
      </c>
      <c r="H4" s="63">
        <v>3860.2998118046999</v>
      </c>
      <c r="I4" s="63">
        <v>5246.0892471672396</v>
      </c>
      <c r="J4" s="63">
        <v>3662.7700198028801</v>
      </c>
      <c r="K4" s="63">
        <v>3653.0832495606801</v>
      </c>
      <c r="L4" s="63">
        <v>2881.65758717583</v>
      </c>
    </row>
    <row r="5" spans="1:12">
      <c r="A5" s="90"/>
      <c r="B5" s="64" t="s">
        <v>15</v>
      </c>
      <c r="C5" s="64">
        <f>+C3/C2</f>
        <v>0.76865901157172134</v>
      </c>
      <c r="D5" s="64">
        <f t="shared" ref="D5:L5" si="0">+D3/D2</f>
        <v>0.77001705727281633</v>
      </c>
      <c r="E5" s="64">
        <f t="shared" si="0"/>
        <v>0.59982829724251396</v>
      </c>
      <c r="F5" s="64">
        <f t="shared" si="0"/>
        <v>0.77572754802796517</v>
      </c>
      <c r="G5" s="64">
        <f t="shared" si="0"/>
        <v>0.77572754802796517</v>
      </c>
      <c r="H5" s="64">
        <f t="shared" si="0"/>
        <v>0.79352925209204073</v>
      </c>
      <c r="I5" s="64">
        <f t="shared" si="0"/>
        <v>0.71940936630436314</v>
      </c>
      <c r="J5" s="64">
        <f t="shared" si="0"/>
        <v>0.80409426667317796</v>
      </c>
      <c r="K5" s="64">
        <f t="shared" si="0"/>
        <v>0.80461237031167576</v>
      </c>
      <c r="L5" s="64">
        <f t="shared" si="0"/>
        <v>0.84587259376969515</v>
      </c>
    </row>
    <row r="6" spans="1:12">
      <c r="A6" s="91" t="s">
        <v>16</v>
      </c>
      <c r="B6" s="61" t="s">
        <v>12</v>
      </c>
      <c r="C6" s="63">
        <v>8927.7415359999995</v>
      </c>
      <c r="D6" s="63">
        <v>8927.7415280000023</v>
      </c>
      <c r="E6" s="63">
        <v>8927.7415300000011</v>
      </c>
      <c r="F6" s="63">
        <v>8927.7415270000001</v>
      </c>
      <c r="G6" s="63">
        <v>8927.7415270000001</v>
      </c>
      <c r="H6" s="63">
        <v>8927.741523753919</v>
      </c>
      <c r="I6" s="63">
        <v>8927.7415239592992</v>
      </c>
      <c r="J6" s="63">
        <v>8927.7415307779302</v>
      </c>
      <c r="K6" s="63">
        <v>8927.7415344376404</v>
      </c>
      <c r="L6" s="63">
        <v>8927.7415287824897</v>
      </c>
    </row>
    <row r="7" spans="1:12">
      <c r="A7" s="92"/>
      <c r="B7" s="61" t="s">
        <v>13</v>
      </c>
      <c r="C7" s="63">
        <v>3310.2777219999998</v>
      </c>
      <c r="D7" s="63">
        <v>6.9980000000214204E-2</v>
      </c>
      <c r="E7" s="63">
        <v>4.3697090000005119</v>
      </c>
      <c r="F7" s="63">
        <v>7.009195999999065</v>
      </c>
      <c r="G7" s="63">
        <v>7.009195999999065</v>
      </c>
      <c r="H7" s="63">
        <v>3947.9544126126698</v>
      </c>
      <c r="I7" s="63">
        <v>449.23009893231898</v>
      </c>
      <c r="J7" s="63">
        <v>3264.5556958157499</v>
      </c>
      <c r="K7" s="63">
        <v>4083.7845394614501</v>
      </c>
      <c r="L7" s="63">
        <v>3494.7716061597398</v>
      </c>
    </row>
    <row r="8" spans="1:12">
      <c r="A8" s="92"/>
      <c r="B8" s="61" t="s">
        <v>14</v>
      </c>
      <c r="C8" s="63">
        <v>5617.4638139999997</v>
      </c>
      <c r="D8" s="63">
        <v>8927.6715480000021</v>
      </c>
      <c r="E8" s="63">
        <v>8923.3718210000006</v>
      </c>
      <c r="F8" s="63">
        <v>8920.7323310000011</v>
      </c>
      <c r="G8" s="63">
        <v>8920.7323310000011</v>
      </c>
      <c r="H8" s="63">
        <v>4979.7871111412496</v>
      </c>
      <c r="I8" s="63">
        <v>8478.5114250269799</v>
      </c>
      <c r="J8" s="63">
        <v>5663.1858349621798</v>
      </c>
      <c r="K8" s="63">
        <v>4843.9569949761899</v>
      </c>
      <c r="L8" s="63">
        <v>5432.9699226227503</v>
      </c>
    </row>
    <row r="9" spans="1:12">
      <c r="A9" s="93"/>
      <c r="B9" s="64" t="s">
        <v>15</v>
      </c>
      <c r="C9" s="64">
        <f>+C7/C6</f>
        <v>0.37078556862916778</v>
      </c>
      <c r="D9" s="65">
        <f t="shared" ref="D9:L9" si="1">+D7/D6</f>
        <v>7.8384885786328499E-6</v>
      </c>
      <c r="E9" s="65">
        <f t="shared" si="1"/>
        <v>4.8945290198164056E-4</v>
      </c>
      <c r="F9" s="65">
        <f t="shared" si="1"/>
        <v>7.851029265129693E-4</v>
      </c>
      <c r="G9" s="65">
        <f t="shared" si="1"/>
        <v>7.851029265129693E-4</v>
      </c>
      <c r="H9" s="65">
        <f t="shared" si="1"/>
        <v>0.44221199752573503</v>
      </c>
      <c r="I9" s="65">
        <f t="shared" si="1"/>
        <v>5.0318448145785163E-2</v>
      </c>
      <c r="J9" s="64">
        <f t="shared" si="1"/>
        <v>0.36566422589199765</v>
      </c>
      <c r="K9" s="64">
        <f t="shared" si="1"/>
        <v>0.45742638535275293</v>
      </c>
      <c r="L9" s="64">
        <f t="shared" si="1"/>
        <v>0.39145080476319921</v>
      </c>
    </row>
    <row r="10" spans="1:12" hidden="1">
      <c r="A10" s="94" t="s">
        <v>17</v>
      </c>
      <c r="B10" s="61" t="s">
        <v>12</v>
      </c>
      <c r="C10" s="63">
        <v>0.47642499999999999</v>
      </c>
      <c r="D10" s="63">
        <v>0.47642499999999999</v>
      </c>
      <c r="E10" s="63">
        <v>0.47642499999999999</v>
      </c>
      <c r="F10" s="63">
        <v>0.47642499999999999</v>
      </c>
      <c r="G10" s="63">
        <v>0.47642499999999999</v>
      </c>
      <c r="H10" s="63">
        <v>0.47642551681627093</v>
      </c>
      <c r="I10" s="63">
        <v>0.47642533032391571</v>
      </c>
      <c r="J10" s="63">
        <v>0.47642527021050102</v>
      </c>
      <c r="K10" s="63">
        <v>0.47642512313540697</v>
      </c>
      <c r="L10" s="63">
        <v>0.47642534248060198</v>
      </c>
    </row>
    <row r="11" spans="1:12" hidden="1">
      <c r="A11" s="95"/>
      <c r="B11" s="61" t="s">
        <v>13</v>
      </c>
      <c r="C11" s="63">
        <v>0.39636300000000002</v>
      </c>
      <c r="D11" s="63">
        <v>0.39636300000000002</v>
      </c>
      <c r="E11" s="63">
        <v>0.39636300000000002</v>
      </c>
      <c r="F11" s="63">
        <v>0.39636300000000002</v>
      </c>
      <c r="G11" s="63">
        <v>0.39636300000000002</v>
      </c>
      <c r="H11" s="63">
        <v>6.7458943368604904E-2</v>
      </c>
      <c r="I11" s="63">
        <v>0.43134983729336002</v>
      </c>
      <c r="J11" s="63">
        <v>0.24505194471411801</v>
      </c>
      <c r="K11" s="63">
        <v>0.24669814258080899</v>
      </c>
      <c r="L11" s="63">
        <v>0</v>
      </c>
    </row>
    <row r="12" spans="1:12" hidden="1">
      <c r="A12" s="95"/>
      <c r="B12" s="61" t="s">
        <v>14</v>
      </c>
      <c r="C12" s="63">
        <v>8.0061999999999994E-2</v>
      </c>
      <c r="D12" s="63">
        <v>8.0061999999999994E-2</v>
      </c>
      <c r="E12" s="63">
        <v>8.0061999999999994E-2</v>
      </c>
      <c r="F12" s="63">
        <v>8.0061999999999994E-2</v>
      </c>
      <c r="G12" s="63">
        <v>8.0061999999999994E-2</v>
      </c>
      <c r="H12" s="63">
        <v>0.40896657344766602</v>
      </c>
      <c r="I12" s="63">
        <v>4.5075493030555698E-2</v>
      </c>
      <c r="J12" s="63">
        <v>0.23137332549638301</v>
      </c>
      <c r="K12" s="63">
        <v>0.229726980554598</v>
      </c>
      <c r="L12" s="63">
        <v>0.47642534248060198</v>
      </c>
    </row>
    <row r="13" spans="1:12" hidden="1">
      <c r="A13" s="95"/>
      <c r="B13" s="62" t="s">
        <v>15</v>
      </c>
      <c r="C13" s="64">
        <f>C11/C10</f>
        <v>0.83195256336254397</v>
      </c>
      <c r="D13" s="64">
        <f t="shared" ref="D13:L13" si="2">D11/D10</f>
        <v>0.83195256336254397</v>
      </c>
      <c r="E13" s="64">
        <f t="shared" si="2"/>
        <v>0.83195256336254397</v>
      </c>
      <c r="F13" s="64">
        <f t="shared" si="2"/>
        <v>0.83195256336254397</v>
      </c>
      <c r="G13" s="64">
        <f t="shared" si="2"/>
        <v>0.83195256336254397</v>
      </c>
      <c r="H13" s="65">
        <f t="shared" si="2"/>
        <v>0.14159389240820158</v>
      </c>
      <c r="I13" s="64">
        <f t="shared" si="2"/>
        <v>0.90538812661386114</v>
      </c>
      <c r="J13" s="64">
        <f t="shared" si="2"/>
        <v>0.51435547196278164</v>
      </c>
      <c r="K13" s="64">
        <f t="shared" si="2"/>
        <v>0.51781094363215141</v>
      </c>
      <c r="L13" s="64">
        <f t="shared" si="2"/>
        <v>0</v>
      </c>
    </row>
    <row r="14" spans="1:12">
      <c r="A14" s="96" t="s">
        <v>18</v>
      </c>
      <c r="B14" s="61" t="s">
        <v>12</v>
      </c>
      <c r="C14" s="63">
        <v>164.63296399999999</v>
      </c>
      <c r="D14" s="63">
        <v>164.63296399999996</v>
      </c>
      <c r="E14" s="63">
        <v>164.63296399999999</v>
      </c>
      <c r="F14" s="63">
        <v>164.63296299999999</v>
      </c>
      <c r="G14" s="63">
        <v>164.63296299999999</v>
      </c>
      <c r="H14" s="63">
        <v>164.63296329669669</v>
      </c>
      <c r="I14" s="63">
        <v>164.63296358002401</v>
      </c>
      <c r="J14" s="63">
        <v>164.6329640180239</v>
      </c>
      <c r="K14" s="63">
        <v>164.6329624369784</v>
      </c>
      <c r="L14" s="63">
        <v>164.6329627153591</v>
      </c>
    </row>
    <row r="15" spans="1:12">
      <c r="A15" s="97"/>
      <c r="B15" s="61" t="s">
        <v>13</v>
      </c>
      <c r="C15" s="63">
        <v>31.372344999999996</v>
      </c>
      <c r="D15" s="63">
        <v>30.131631999999968</v>
      </c>
      <c r="E15" s="63">
        <v>35.806994000000003</v>
      </c>
      <c r="F15" s="63">
        <v>35.356981999999988</v>
      </c>
      <c r="G15" s="63">
        <v>35.356981999999988</v>
      </c>
      <c r="H15" s="63">
        <v>32.469563801725698</v>
      </c>
      <c r="I15" s="63">
        <v>63.039694028664002</v>
      </c>
      <c r="J15" s="63">
        <v>39.400663074988898</v>
      </c>
      <c r="K15" s="63">
        <v>36.064266830441397</v>
      </c>
      <c r="L15" s="63">
        <v>77.425763028828499</v>
      </c>
    </row>
    <row r="16" spans="1:12">
      <c r="A16" s="97"/>
      <c r="B16" s="61" t="s">
        <v>14</v>
      </c>
      <c r="C16" s="63">
        <v>133.26061899999999</v>
      </c>
      <c r="D16" s="63">
        <v>134.50133199999999</v>
      </c>
      <c r="E16" s="63">
        <v>128.82596999999998</v>
      </c>
      <c r="F16" s="63">
        <v>129.275981</v>
      </c>
      <c r="G16" s="63">
        <v>129.275981</v>
      </c>
      <c r="H16" s="63">
        <v>132.163399494971</v>
      </c>
      <c r="I16" s="63">
        <v>101.59326955136</v>
      </c>
      <c r="J16" s="63">
        <v>125.232300943035</v>
      </c>
      <c r="K16" s="63">
        <v>128.56869560653701</v>
      </c>
      <c r="L16" s="63">
        <v>87.207199686530601</v>
      </c>
    </row>
    <row r="17" spans="1:12">
      <c r="A17" s="98"/>
      <c r="B17" s="64" t="s">
        <v>15</v>
      </c>
      <c r="C17" s="65">
        <f>C15/C14</f>
        <v>0.1905593159338369</v>
      </c>
      <c r="D17" s="65">
        <f t="shared" ref="D17:L17" si="3">D15/D14</f>
        <v>0.18302307914470869</v>
      </c>
      <c r="E17" s="65">
        <f t="shared" si="3"/>
        <v>0.2174958959008963</v>
      </c>
      <c r="F17" s="65">
        <f t="shared" si="3"/>
        <v>0.2147624713527144</v>
      </c>
      <c r="G17" s="65">
        <f t="shared" si="3"/>
        <v>0.2147624713527144</v>
      </c>
      <c r="H17" s="65">
        <f t="shared" si="3"/>
        <v>0.19722395291646427</v>
      </c>
      <c r="I17" s="65">
        <f t="shared" si="3"/>
        <v>0.3829105220354122</v>
      </c>
      <c r="J17" s="65">
        <f t="shared" si="3"/>
        <v>0.23932426479714805</v>
      </c>
      <c r="K17" s="65">
        <f t="shared" si="3"/>
        <v>0.21905860343275316</v>
      </c>
      <c r="L17" s="65">
        <f t="shared" si="3"/>
        <v>0.47029320102009692</v>
      </c>
    </row>
    <row r="18" spans="1:12">
      <c r="A18" s="99" t="s">
        <v>19</v>
      </c>
      <c r="B18" s="61" t="s">
        <v>12</v>
      </c>
      <c r="C18" s="63">
        <v>73.530985000000001</v>
      </c>
      <c r="D18" s="63">
        <v>73.530985000000015</v>
      </c>
      <c r="E18" s="63">
        <v>73.530984000000004</v>
      </c>
      <c r="F18" s="63">
        <v>73.530984000000018</v>
      </c>
      <c r="G18" s="63">
        <v>73.530984000000018</v>
      </c>
      <c r="H18" s="63">
        <v>73.530984445958808</v>
      </c>
      <c r="I18" s="63">
        <v>73.530986556559995</v>
      </c>
      <c r="J18" s="63">
        <v>73.530985047908104</v>
      </c>
      <c r="K18" s="63">
        <v>73.53098884486721</v>
      </c>
      <c r="L18" s="63">
        <v>73.530987470305007</v>
      </c>
    </row>
    <row r="19" spans="1:12">
      <c r="A19" s="100"/>
      <c r="B19" s="61" t="s">
        <v>13</v>
      </c>
      <c r="C19" s="66">
        <v>2.0656769999999938</v>
      </c>
      <c r="D19" s="66">
        <v>8.4863430000000051</v>
      </c>
      <c r="E19" s="66">
        <v>25.119002000000002</v>
      </c>
      <c r="F19" s="66">
        <v>25.051041000000019</v>
      </c>
      <c r="G19" s="66">
        <v>25.051041000000019</v>
      </c>
      <c r="H19" s="66">
        <v>26.629257675481199</v>
      </c>
      <c r="I19" s="66">
        <v>27.335868199994</v>
      </c>
      <c r="J19" s="66">
        <v>28.239786724360101</v>
      </c>
      <c r="K19" s="66">
        <v>28.277612708837701</v>
      </c>
      <c r="L19" s="66">
        <v>29.674380848512399</v>
      </c>
    </row>
    <row r="20" spans="1:12">
      <c r="A20" s="100"/>
      <c r="B20" s="61" t="s">
        <v>14</v>
      </c>
      <c r="C20" s="66">
        <v>71.465308000000007</v>
      </c>
      <c r="D20" s="66">
        <v>65.04464200000001</v>
      </c>
      <c r="E20" s="66">
        <v>48.411982000000002</v>
      </c>
      <c r="F20" s="66">
        <v>48.479942999999999</v>
      </c>
      <c r="G20" s="66">
        <v>48.479942999999999</v>
      </c>
      <c r="H20" s="66">
        <v>46.901726770477602</v>
      </c>
      <c r="I20" s="66">
        <v>46.195118356565999</v>
      </c>
      <c r="J20" s="66">
        <v>45.291198323548002</v>
      </c>
      <c r="K20" s="66">
        <v>45.253376136029502</v>
      </c>
      <c r="L20" s="66">
        <v>43.856606621792601</v>
      </c>
    </row>
    <row r="21" spans="1:12">
      <c r="A21" s="100"/>
      <c r="B21" s="64" t="s">
        <v>15</v>
      </c>
      <c r="C21" s="65">
        <f>C19/C18</f>
        <v>2.8092606130599145E-2</v>
      </c>
      <c r="D21" s="65">
        <f t="shared" ref="D21:L21" si="4">D19/D18</f>
        <v>0.11541179544922461</v>
      </c>
      <c r="E21" s="64">
        <f t="shared" si="4"/>
        <v>0.34161112273432925</v>
      </c>
      <c r="F21" s="64">
        <f t="shared" si="4"/>
        <v>0.34068687289700916</v>
      </c>
      <c r="G21" s="64">
        <f t="shared" si="4"/>
        <v>0.34068687289700916</v>
      </c>
      <c r="H21" s="64">
        <f t="shared" si="4"/>
        <v>0.362150158550539</v>
      </c>
      <c r="I21" s="64">
        <f t="shared" si="4"/>
        <v>0.37175984547640012</v>
      </c>
      <c r="J21" s="64">
        <f t="shared" si="4"/>
        <v>0.38405288200560422</v>
      </c>
      <c r="K21" s="64">
        <f t="shared" si="4"/>
        <v>0.38456728452947503</v>
      </c>
      <c r="L21" s="64">
        <f t="shared" si="4"/>
        <v>0.40356293134912946</v>
      </c>
    </row>
    <row r="22" spans="1:12">
      <c r="A22" s="104" t="s">
        <v>20</v>
      </c>
      <c r="B22" s="61" t="s">
        <v>12</v>
      </c>
      <c r="C22" s="66">
        <v>2598.9115349999993</v>
      </c>
      <c r="D22" s="66">
        <v>2598.9115359999996</v>
      </c>
      <c r="E22" s="66">
        <v>2598.9115379999998</v>
      </c>
      <c r="F22" s="66">
        <v>2598.9115360000001</v>
      </c>
      <c r="G22" s="66">
        <v>2598.9115360000001</v>
      </c>
      <c r="H22" s="66">
        <v>2598.9115310407069</v>
      </c>
      <c r="I22" s="66">
        <v>2598.91153506315</v>
      </c>
      <c r="J22" s="66">
        <v>2598.9115392384001</v>
      </c>
      <c r="K22" s="66">
        <v>2598.911535071682</v>
      </c>
      <c r="L22" s="66">
        <v>2598.9115328086241</v>
      </c>
    </row>
    <row r="23" spans="1:12">
      <c r="A23" s="105"/>
      <c r="B23" s="61" t="s">
        <v>13</v>
      </c>
      <c r="C23" s="66">
        <v>0.9087399999993977</v>
      </c>
      <c r="D23" s="66">
        <v>1.1961539999997512</v>
      </c>
      <c r="E23" s="66">
        <v>8.869752999999946</v>
      </c>
      <c r="F23" s="66">
        <v>7.2814440000001923</v>
      </c>
      <c r="G23" s="66">
        <v>7.2814440000001923</v>
      </c>
      <c r="H23" s="66">
        <v>1856.18966457223</v>
      </c>
      <c r="I23" s="66">
        <v>1007.44398161047</v>
      </c>
      <c r="J23" s="66">
        <v>2101.46025977718</v>
      </c>
      <c r="K23" s="66">
        <v>1903.15972757388</v>
      </c>
      <c r="L23" s="66">
        <v>2115.0996915648402</v>
      </c>
    </row>
    <row r="24" spans="1:12">
      <c r="A24" s="105"/>
      <c r="B24" s="61" t="s">
        <v>14</v>
      </c>
      <c r="C24" s="66">
        <v>2598.0027949999999</v>
      </c>
      <c r="D24" s="66">
        <v>2597.7153819999999</v>
      </c>
      <c r="E24" s="66">
        <v>2590.0417849999999</v>
      </c>
      <c r="F24" s="66">
        <v>2591.6300919999999</v>
      </c>
      <c r="G24" s="66">
        <v>2591.6300919999999</v>
      </c>
      <c r="H24" s="66">
        <v>742.72186646847695</v>
      </c>
      <c r="I24" s="66">
        <v>1591.46755345268</v>
      </c>
      <c r="J24" s="66">
        <v>497.45127946122</v>
      </c>
      <c r="K24" s="66">
        <v>695.75180749780202</v>
      </c>
      <c r="L24" s="66">
        <v>483.81184124378399</v>
      </c>
    </row>
    <row r="25" spans="1:12">
      <c r="A25" s="106"/>
      <c r="B25" s="64" t="s">
        <v>15</v>
      </c>
      <c r="C25" s="65">
        <f>C23/C22</f>
        <v>3.4966176715183882E-4</v>
      </c>
      <c r="D25" s="65">
        <f t="shared" ref="D25:L25" si="5">D23/D22</f>
        <v>4.6025191062900087E-4</v>
      </c>
      <c r="E25" s="65">
        <f t="shared" si="5"/>
        <v>3.4128722237409016E-3</v>
      </c>
      <c r="F25" s="65">
        <f t="shared" si="5"/>
        <v>2.8017283001510337E-3</v>
      </c>
      <c r="G25" s="65">
        <f t="shared" si="5"/>
        <v>2.8017283001510337E-3</v>
      </c>
      <c r="H25" s="64">
        <f t="shared" si="5"/>
        <v>0.71421810338766645</v>
      </c>
      <c r="I25" s="64">
        <f t="shared" si="5"/>
        <v>0.38764073652318082</v>
      </c>
      <c r="J25" s="64">
        <f t="shared" si="5"/>
        <v>0.80859245420604198</v>
      </c>
      <c r="K25" s="64">
        <f t="shared" si="5"/>
        <v>0.73229107720336006</v>
      </c>
      <c r="L25" s="64">
        <f t="shared" si="5"/>
        <v>0.81384058859405184</v>
      </c>
    </row>
    <row r="26" spans="1:12">
      <c r="A26" s="101" t="s">
        <v>21</v>
      </c>
      <c r="B26" s="61" t="s">
        <v>12</v>
      </c>
      <c r="C26" s="66">
        <v>2955.9716990000002</v>
      </c>
      <c r="D26" s="66">
        <v>2955.9717000000005</v>
      </c>
      <c r="E26" s="66">
        <v>2955.9717019999998</v>
      </c>
      <c r="F26" s="66">
        <v>2955.9716960000001</v>
      </c>
      <c r="G26" s="66">
        <v>2955.9716960000001</v>
      </c>
      <c r="H26" s="66">
        <v>2955.971695067668</v>
      </c>
      <c r="I26" s="66">
        <v>2955.9717011519197</v>
      </c>
      <c r="J26" s="66">
        <v>2955.9716910384368</v>
      </c>
      <c r="K26" s="66">
        <v>2955.971699417129</v>
      </c>
      <c r="L26" s="66">
        <v>2955.9716937108869</v>
      </c>
    </row>
    <row r="27" spans="1:12">
      <c r="A27" s="102"/>
      <c r="B27" s="61" t="s">
        <v>13</v>
      </c>
      <c r="C27" s="66">
        <v>4.4294710000003761</v>
      </c>
      <c r="D27" s="66">
        <v>2.8226840000002085</v>
      </c>
      <c r="E27" s="66">
        <v>2422.8326159999997</v>
      </c>
      <c r="F27" s="66">
        <v>2517.6439840000003</v>
      </c>
      <c r="G27" s="66">
        <v>2517.6439840000003</v>
      </c>
      <c r="H27" s="66">
        <v>2496.44133594406</v>
      </c>
      <c r="I27" s="66">
        <v>2132.5996789587798</v>
      </c>
      <c r="J27" s="66">
        <v>2527.94017595676</v>
      </c>
      <c r="K27" s="66">
        <v>2502.7347030700198</v>
      </c>
      <c r="L27" s="66">
        <v>2629.3605469726499</v>
      </c>
    </row>
    <row r="28" spans="1:12">
      <c r="A28" s="102"/>
      <c r="B28" s="61" t="s">
        <v>14</v>
      </c>
      <c r="C28" s="66">
        <v>2951.5422279999998</v>
      </c>
      <c r="D28" s="66">
        <v>2953.1490160000003</v>
      </c>
      <c r="E28" s="66">
        <v>533.13908600000002</v>
      </c>
      <c r="F28" s="66">
        <v>438.32771200000002</v>
      </c>
      <c r="G28" s="66">
        <v>438.32771200000002</v>
      </c>
      <c r="H28" s="66">
        <v>459.53035912360798</v>
      </c>
      <c r="I28" s="66">
        <v>823.37202219313997</v>
      </c>
      <c r="J28" s="66">
        <v>428.03151508167701</v>
      </c>
      <c r="K28" s="66">
        <v>453.23699634710903</v>
      </c>
      <c r="L28" s="66">
        <v>326.61114673823698</v>
      </c>
    </row>
    <row r="29" spans="1:12">
      <c r="A29" s="103"/>
      <c r="B29" s="64" t="s">
        <v>15</v>
      </c>
      <c r="C29" s="65">
        <f>C27/C26</f>
        <v>1.4984822085742087E-3</v>
      </c>
      <c r="D29" s="65">
        <f t="shared" ref="D29:L29" si="6">D27/D26</f>
        <v>9.5490900674056111E-4</v>
      </c>
      <c r="E29" s="64">
        <f t="shared" si="6"/>
        <v>0.81963998990948383</v>
      </c>
      <c r="F29" s="64">
        <f t="shared" si="6"/>
        <v>0.85171450978602337</v>
      </c>
      <c r="G29" s="64">
        <f t="shared" si="6"/>
        <v>0.85171450978602337</v>
      </c>
      <c r="H29" s="64">
        <f t="shared" si="6"/>
        <v>0.84454169169130411</v>
      </c>
      <c r="I29" s="64">
        <f t="shared" si="6"/>
        <v>0.72145470070898243</v>
      </c>
      <c r="J29" s="64">
        <f t="shared" si="6"/>
        <v>0.85519769476164742</v>
      </c>
      <c r="K29" s="64">
        <f t="shared" si="6"/>
        <v>0.84667072542119381</v>
      </c>
      <c r="L29" s="64">
        <f t="shared" si="6"/>
        <v>0.88950802626657977</v>
      </c>
    </row>
    <row r="30" spans="1:12">
      <c r="A30" s="101" t="s">
        <v>22</v>
      </c>
      <c r="B30" s="61" t="s">
        <v>12</v>
      </c>
      <c r="C30" s="66">
        <v>6068.4066919999977</v>
      </c>
      <c r="D30" s="67">
        <v>6068.4066889999995</v>
      </c>
      <c r="E30" s="66">
        <v>6068.4066929999999</v>
      </c>
      <c r="F30" s="66">
        <v>6068.4066919999987</v>
      </c>
      <c r="G30" s="66">
        <v>6068.4066919999987</v>
      </c>
      <c r="H30" s="66">
        <v>6068.4066886874607</v>
      </c>
      <c r="I30" s="66">
        <v>6068.4066894855496</v>
      </c>
      <c r="J30" s="66">
        <v>6068.406686472028</v>
      </c>
      <c r="K30" s="66">
        <v>6068.4066894465595</v>
      </c>
      <c r="L30" s="66">
        <v>6068.4066894580501</v>
      </c>
    </row>
    <row r="31" spans="1:12">
      <c r="A31" s="102"/>
      <c r="B31" s="61" t="s">
        <v>13</v>
      </c>
      <c r="C31" s="66">
        <v>9.997906999998122</v>
      </c>
      <c r="D31" s="68">
        <v>9.9168859999990673</v>
      </c>
      <c r="E31" s="66">
        <v>3703.1235769999998</v>
      </c>
      <c r="F31" s="66">
        <v>5164.4157639999985</v>
      </c>
      <c r="G31" s="66">
        <v>5164.4157639999985</v>
      </c>
      <c r="H31" s="66">
        <v>5074.6310331785198</v>
      </c>
      <c r="I31" s="66">
        <v>3884.8268518694199</v>
      </c>
      <c r="J31" s="66">
        <v>5156.4678732400598</v>
      </c>
      <c r="K31" s="66">
        <v>4965.0553277106901</v>
      </c>
      <c r="L31" s="66">
        <v>5212.1290885252201</v>
      </c>
    </row>
    <row r="32" spans="1:12">
      <c r="A32" s="102"/>
      <c r="B32" s="61" t="s">
        <v>14</v>
      </c>
      <c r="C32" s="66">
        <v>6058.4087849999996</v>
      </c>
      <c r="D32" s="68">
        <v>6058.4898030000004</v>
      </c>
      <c r="E32" s="66">
        <v>2365.2831160000001</v>
      </c>
      <c r="F32" s="66">
        <v>903.99092800000005</v>
      </c>
      <c r="G32" s="66">
        <v>903.99092800000005</v>
      </c>
      <c r="H32" s="66">
        <v>993.77565550894099</v>
      </c>
      <c r="I32" s="66">
        <v>2183.5798376161301</v>
      </c>
      <c r="J32" s="66">
        <v>911.93881323196797</v>
      </c>
      <c r="K32" s="66">
        <v>1103.3513617358699</v>
      </c>
      <c r="L32" s="66">
        <v>856.27760093282996</v>
      </c>
    </row>
    <row r="33" spans="1:12">
      <c r="A33" s="103"/>
      <c r="B33" s="64" t="s">
        <v>15</v>
      </c>
      <c r="C33" s="65">
        <f>C31/C30</f>
        <v>1.6475341069639249E-3</v>
      </c>
      <c r="D33" s="65">
        <f t="shared" ref="D33:L33" si="7">D31/D30</f>
        <v>1.634182827260915E-3</v>
      </c>
      <c r="E33" s="64">
        <f t="shared" si="7"/>
        <v>0.61022996057129952</v>
      </c>
      <c r="F33" s="64">
        <f t="shared" si="7"/>
        <v>0.85103323262896424</v>
      </c>
      <c r="G33" s="64">
        <f t="shared" si="7"/>
        <v>0.85103323262896424</v>
      </c>
      <c r="H33" s="64">
        <f t="shared" si="7"/>
        <v>0.83623779576910906</v>
      </c>
      <c r="I33" s="64">
        <f t="shared" si="7"/>
        <v>0.64017246217206925</v>
      </c>
      <c r="J33" s="64">
        <f t="shared" si="7"/>
        <v>0.84972351716886341</v>
      </c>
      <c r="K33" s="64">
        <f t="shared" si="7"/>
        <v>0.81818104517373813</v>
      </c>
      <c r="L33" s="64">
        <f t="shared" si="7"/>
        <v>0.85889581157763484</v>
      </c>
    </row>
    <row r="34" spans="1:12">
      <c r="A34" s="101" t="s">
        <v>23</v>
      </c>
      <c r="B34" s="61" t="s">
        <v>12</v>
      </c>
      <c r="C34" s="66">
        <v>6264.6298079999997</v>
      </c>
      <c r="D34" s="67">
        <v>6264.6298109999998</v>
      </c>
      <c r="E34" s="66">
        <v>6264.6298100000013</v>
      </c>
      <c r="F34" s="66">
        <v>6264.6298139999999</v>
      </c>
      <c r="G34" s="66">
        <v>6264.6298139999999</v>
      </c>
      <c r="H34" s="66">
        <v>6264.6298080460301</v>
      </c>
      <c r="I34" s="66">
        <v>6264.6297814009195</v>
      </c>
      <c r="J34" s="66">
        <v>6264.6298070881403</v>
      </c>
      <c r="K34" s="66">
        <v>6264.6298210987698</v>
      </c>
      <c r="L34" s="66">
        <v>6264.6297826438504</v>
      </c>
    </row>
    <row r="35" spans="1:12">
      <c r="A35" s="102"/>
      <c r="B35" s="61" t="s">
        <v>13</v>
      </c>
      <c r="C35" s="66">
        <v>1977.1239839999989</v>
      </c>
      <c r="D35" s="68">
        <v>1842.0460139999996</v>
      </c>
      <c r="E35" s="66">
        <v>17.025888000001942</v>
      </c>
      <c r="F35" s="66">
        <v>2109.6688589999994</v>
      </c>
      <c r="G35" s="66">
        <v>2109.6688589999994</v>
      </c>
      <c r="H35" s="66">
        <v>4688.5654446210801</v>
      </c>
      <c r="I35" s="66">
        <v>3681.0293129503598</v>
      </c>
      <c r="J35" s="66">
        <v>4792.0587777406899</v>
      </c>
      <c r="K35" s="66">
        <v>2656.6588077270299</v>
      </c>
      <c r="L35" s="66">
        <v>5105.0129005701101</v>
      </c>
    </row>
    <row r="36" spans="1:12">
      <c r="A36" s="102"/>
      <c r="B36" s="61" t="s">
        <v>14</v>
      </c>
      <c r="C36" s="66">
        <v>4287.5058240000008</v>
      </c>
      <c r="D36" s="68">
        <v>4422.5837970000002</v>
      </c>
      <c r="E36" s="66">
        <v>6247.6039219999993</v>
      </c>
      <c r="F36" s="66">
        <v>4154.9609550000005</v>
      </c>
      <c r="G36" s="66">
        <v>4154.9609550000005</v>
      </c>
      <c r="H36" s="66">
        <v>1576.06436342495</v>
      </c>
      <c r="I36" s="66">
        <v>2583.6004684505601</v>
      </c>
      <c r="J36" s="66">
        <v>1472.5710293474499</v>
      </c>
      <c r="K36" s="66">
        <v>3607.9710133717399</v>
      </c>
      <c r="L36" s="66">
        <v>1159.61688207374</v>
      </c>
    </row>
    <row r="37" spans="1:12">
      <c r="A37" s="103"/>
      <c r="B37" s="64" t="s">
        <v>15</v>
      </c>
      <c r="C37" s="64">
        <f>C35/C34</f>
        <v>0.31560108810822157</v>
      </c>
      <c r="D37" s="64">
        <f t="shared" ref="D37:L37" si="8">D35/D34</f>
        <v>0.29403908444287796</v>
      </c>
      <c r="E37" s="65">
        <f t="shared" si="8"/>
        <v>2.7177803823019413E-3</v>
      </c>
      <c r="F37" s="64">
        <f t="shared" si="8"/>
        <v>0.3367587425972684</v>
      </c>
      <c r="G37" s="64">
        <f t="shared" si="8"/>
        <v>0.3367587425972684</v>
      </c>
      <c r="H37" s="64">
        <f t="shared" si="8"/>
        <v>0.74841859587605342</v>
      </c>
      <c r="I37" s="64">
        <f t="shared" si="8"/>
        <v>0.58758928163304724</v>
      </c>
      <c r="J37" s="64">
        <f t="shared" si="8"/>
        <v>0.7649388591674956</v>
      </c>
      <c r="K37" s="64">
        <f t="shared" si="8"/>
        <v>0.4240727518774719</v>
      </c>
      <c r="L37" s="64">
        <f t="shared" si="8"/>
        <v>0.81489458718112007</v>
      </c>
    </row>
    <row r="38" spans="1:12">
      <c r="A38" s="101" t="s">
        <v>24</v>
      </c>
      <c r="B38" s="61" t="s">
        <v>12</v>
      </c>
      <c r="C38" s="66">
        <v>9.2021270000000008</v>
      </c>
      <c r="D38" s="66">
        <v>9.2021270000000008</v>
      </c>
      <c r="E38" s="66">
        <v>9.2021280000000001</v>
      </c>
      <c r="F38" s="66">
        <v>9.2021270000000008</v>
      </c>
      <c r="G38" s="66">
        <v>9.2021270000000008</v>
      </c>
      <c r="H38" s="66">
        <v>9.20212741733447</v>
      </c>
      <c r="I38" s="66">
        <v>9.2021276317007512</v>
      </c>
      <c r="J38" s="66">
        <v>9.2021272943349999</v>
      </c>
      <c r="K38" s="66">
        <v>9.2021274150229893</v>
      </c>
      <c r="L38" s="66">
        <v>9.2021276797055904</v>
      </c>
    </row>
    <row r="39" spans="1:12">
      <c r="A39" s="102"/>
      <c r="B39" s="61" t="s">
        <v>13</v>
      </c>
      <c r="C39" s="66">
        <v>1.7666210000000007</v>
      </c>
      <c r="D39" s="66">
        <v>3.7033760000000004</v>
      </c>
      <c r="E39" s="66">
        <v>0</v>
      </c>
      <c r="F39" s="66">
        <v>2.0050940000000006</v>
      </c>
      <c r="G39" s="66">
        <v>2.0050940000000006</v>
      </c>
      <c r="H39" s="66">
        <v>1.5770550743004901</v>
      </c>
      <c r="I39" s="66">
        <v>3.8123079702334399</v>
      </c>
      <c r="J39" s="66">
        <v>3.2760912729489302</v>
      </c>
      <c r="K39" s="66">
        <v>1.3360704490050199</v>
      </c>
      <c r="L39" s="66">
        <v>4.8820061772729897</v>
      </c>
    </row>
    <row r="40" spans="1:12">
      <c r="A40" s="102"/>
      <c r="B40" s="61" t="s">
        <v>14</v>
      </c>
      <c r="C40" s="66">
        <v>7.4355060000000002</v>
      </c>
      <c r="D40" s="66">
        <v>5.4987510000000004</v>
      </c>
      <c r="E40" s="66">
        <v>9.2021280000000001</v>
      </c>
      <c r="F40" s="66">
        <v>7.1970330000000002</v>
      </c>
      <c r="G40" s="66">
        <v>7.1970330000000002</v>
      </c>
      <c r="H40" s="66">
        <v>7.6250723430339802</v>
      </c>
      <c r="I40" s="66">
        <v>5.3898196614673104</v>
      </c>
      <c r="J40" s="66">
        <v>5.9260360213860697</v>
      </c>
      <c r="K40" s="66">
        <v>7.86605696601797</v>
      </c>
      <c r="L40" s="66">
        <v>4.3201215024325998</v>
      </c>
    </row>
    <row r="41" spans="1:12">
      <c r="A41" s="103"/>
      <c r="B41" s="64" t="s">
        <v>15</v>
      </c>
      <c r="C41" s="65">
        <f>C39/C38</f>
        <v>0.19197963688177749</v>
      </c>
      <c r="D41" s="64">
        <f t="shared" ref="D41:L41" si="9">D39/D38</f>
        <v>0.40244782537776319</v>
      </c>
      <c r="E41" s="65">
        <f t="shared" si="9"/>
        <v>0</v>
      </c>
      <c r="F41" s="65">
        <f t="shared" si="9"/>
        <v>0.21789462371036614</v>
      </c>
      <c r="G41" s="65">
        <f t="shared" si="9"/>
        <v>0.21789462371036614</v>
      </c>
      <c r="H41" s="65">
        <f t="shared" si="9"/>
        <v>0.17137939986896064</v>
      </c>
      <c r="I41" s="64">
        <f t="shared" si="9"/>
        <v>0.41428549166176293</v>
      </c>
      <c r="J41" s="64">
        <f t="shared" si="9"/>
        <v>0.35601455708678936</v>
      </c>
      <c r="K41" s="65">
        <f t="shared" si="9"/>
        <v>0.14519147461746834</v>
      </c>
      <c r="L41" s="64">
        <f t="shared" si="9"/>
        <v>0.53053014989563618</v>
      </c>
    </row>
    <row r="42" spans="1:12">
      <c r="A42" s="101" t="s">
        <v>25</v>
      </c>
      <c r="B42" s="61" t="s">
        <v>12</v>
      </c>
      <c r="C42" s="5">
        <v>5844.177177999999</v>
      </c>
      <c r="D42" s="66">
        <v>5844.1771799999997</v>
      </c>
      <c r="E42" s="66">
        <v>5844.1771689999996</v>
      </c>
      <c r="F42" s="5">
        <v>5844.1771759999992</v>
      </c>
      <c r="G42" s="5">
        <v>5844.1771759999992</v>
      </c>
      <c r="H42" s="5">
        <v>5844.1771804189202</v>
      </c>
      <c r="I42" s="5">
        <v>5844.1771727723635</v>
      </c>
      <c r="J42" s="5">
        <v>5844.17718469787</v>
      </c>
      <c r="K42" s="5">
        <v>5844.1771730235232</v>
      </c>
      <c r="L42" s="5">
        <v>5844.1771829614681</v>
      </c>
    </row>
    <row r="43" spans="1:12">
      <c r="A43" s="102"/>
      <c r="B43" s="61" t="s">
        <v>13</v>
      </c>
      <c r="C43" s="69">
        <v>9.8395449999989069</v>
      </c>
      <c r="D43" s="66">
        <v>9.6865929999994478</v>
      </c>
      <c r="E43" s="66">
        <v>5076.5764679999993</v>
      </c>
      <c r="F43" s="69">
        <v>5267.5917579999996</v>
      </c>
      <c r="G43" s="69">
        <v>5267.5917579999996</v>
      </c>
      <c r="H43" s="69">
        <v>5583.5573402058399</v>
      </c>
      <c r="I43" s="69">
        <v>5269.2117264401404</v>
      </c>
      <c r="J43" s="69">
        <v>5661.2897167043602</v>
      </c>
      <c r="K43" s="69">
        <v>5648.0585937942096</v>
      </c>
      <c r="L43" s="69">
        <v>5752.0435770649801</v>
      </c>
    </row>
    <row r="44" spans="1:12">
      <c r="A44" s="102"/>
      <c r="B44" s="61" t="s">
        <v>14</v>
      </c>
      <c r="C44" s="69">
        <v>5834.3376330000001</v>
      </c>
      <c r="D44" s="66">
        <v>5834.4905870000002</v>
      </c>
      <c r="E44" s="66">
        <v>767.60070100000007</v>
      </c>
      <c r="F44" s="69">
        <v>576.585418</v>
      </c>
      <c r="G44" s="69">
        <v>576.585418</v>
      </c>
      <c r="H44" s="69">
        <v>260.61984021308001</v>
      </c>
      <c r="I44" s="69">
        <v>574.965446332223</v>
      </c>
      <c r="J44" s="69">
        <v>182.88746799351</v>
      </c>
      <c r="K44" s="69">
        <v>196.11857922931401</v>
      </c>
      <c r="L44" s="69">
        <v>92.133605896487893</v>
      </c>
    </row>
    <row r="45" spans="1:12">
      <c r="A45" s="103"/>
      <c r="B45" s="64" t="s">
        <v>15</v>
      </c>
      <c r="C45" s="65">
        <f>C43/C42</f>
        <v>1.6836493316867932E-3</v>
      </c>
      <c r="D45" s="65">
        <f t="shared" ref="D45:L45" si="10">D43/D42</f>
        <v>1.6574776399916487E-3</v>
      </c>
      <c r="E45" s="64">
        <f t="shared" si="10"/>
        <v>0.86865547042761115</v>
      </c>
      <c r="F45" s="64">
        <f t="shared" si="10"/>
        <v>0.90134018859526788</v>
      </c>
      <c r="G45" s="64">
        <f t="shared" si="10"/>
        <v>0.90134018859526788</v>
      </c>
      <c r="H45" s="64">
        <f t="shared" si="10"/>
        <v>0.95540521237338694</v>
      </c>
      <c r="I45" s="64">
        <f t="shared" si="10"/>
        <v>0.90161738268118408</v>
      </c>
      <c r="J45" s="64">
        <f t="shared" si="10"/>
        <v>0.96870603641649089</v>
      </c>
      <c r="K45" s="64">
        <f t="shared" si="10"/>
        <v>0.96644205447182729</v>
      </c>
      <c r="L45" s="64">
        <f t="shared" si="10"/>
        <v>0.98423497388732484</v>
      </c>
    </row>
    <row r="46" spans="1:12">
      <c r="A46" s="101" t="s">
        <v>26</v>
      </c>
      <c r="B46" s="61" t="s">
        <v>12</v>
      </c>
      <c r="C46" s="5">
        <v>2.819553</v>
      </c>
      <c r="D46" s="5">
        <v>2.8195540000000001</v>
      </c>
      <c r="E46" s="66">
        <v>2.8195540000000001</v>
      </c>
      <c r="F46" s="5">
        <v>2.8195540000000001</v>
      </c>
      <c r="G46" s="5">
        <v>2.8195540000000001</v>
      </c>
      <c r="H46" s="5">
        <v>2.8195538042671799</v>
      </c>
      <c r="I46" s="5">
        <v>2.81955393155968</v>
      </c>
      <c r="J46" s="5">
        <v>2.8195540574490727</v>
      </c>
      <c r="K46" s="5">
        <v>2.8195529887339292</v>
      </c>
      <c r="L46" s="5">
        <v>2.8195539201922619</v>
      </c>
    </row>
    <row r="47" spans="1:12">
      <c r="A47" s="102"/>
      <c r="B47" s="61" t="s">
        <v>13</v>
      </c>
      <c r="C47" s="69">
        <v>6.5299999999979264E-4</v>
      </c>
      <c r="D47" s="69">
        <v>5.5852000000000235E-2</v>
      </c>
      <c r="E47" s="66">
        <v>1.788125</v>
      </c>
      <c r="F47" s="69">
        <v>1.9584620000000001</v>
      </c>
      <c r="G47" s="69">
        <v>1.9584620000000001</v>
      </c>
      <c r="H47" s="69">
        <v>1.17115972432564</v>
      </c>
      <c r="I47" s="69">
        <v>0</v>
      </c>
      <c r="J47" s="69">
        <v>2.0106429906232899</v>
      </c>
      <c r="K47" s="69">
        <v>2.01064190421627</v>
      </c>
      <c r="L47" s="69">
        <v>2.1380001544652298</v>
      </c>
    </row>
    <row r="48" spans="1:12">
      <c r="A48" s="102"/>
      <c r="B48" s="61" t="s">
        <v>14</v>
      </c>
      <c r="C48" s="69">
        <v>2.8189000000000002</v>
      </c>
      <c r="D48" s="69">
        <v>2.7637019999999999</v>
      </c>
      <c r="E48" s="66">
        <v>1.0314290000000002</v>
      </c>
      <c r="F48" s="69">
        <v>0.86109199999999997</v>
      </c>
      <c r="G48" s="69">
        <v>0.86109199999999997</v>
      </c>
      <c r="H48" s="69">
        <v>1.64839407994154</v>
      </c>
      <c r="I48" s="69">
        <v>2.81955393155968</v>
      </c>
      <c r="J48" s="69">
        <v>0.80891106682578295</v>
      </c>
      <c r="K48" s="69">
        <v>0.80891108451765903</v>
      </c>
      <c r="L48" s="69">
        <v>0.68155376572703197</v>
      </c>
    </row>
    <row r="49" spans="1:12">
      <c r="A49" s="103"/>
      <c r="B49" s="64" t="s">
        <v>15</v>
      </c>
      <c r="C49" s="65">
        <f>C47/C46</f>
        <v>2.3159699427526017E-4</v>
      </c>
      <c r="D49" s="65">
        <f t="shared" ref="D49:L49" si="11">D47/D46</f>
        <v>1.9808806641050405E-2</v>
      </c>
      <c r="E49" s="64">
        <f t="shared" si="11"/>
        <v>0.63418717995824869</v>
      </c>
      <c r="F49" s="64">
        <f t="shared" si="11"/>
        <v>0.69459992608760113</v>
      </c>
      <c r="G49" s="64">
        <f t="shared" si="11"/>
        <v>0.69459992608760113</v>
      </c>
      <c r="H49" s="64">
        <f t="shared" si="11"/>
        <v>0.4153705889751701</v>
      </c>
      <c r="I49" s="65">
        <f t="shared" si="11"/>
        <v>0</v>
      </c>
      <c r="J49" s="64">
        <f t="shared" si="11"/>
        <v>0.71310673590786666</v>
      </c>
      <c r="K49" s="64">
        <f t="shared" si="11"/>
        <v>0.71310662088997068</v>
      </c>
      <c r="L49" s="64">
        <f t="shared" si="11"/>
        <v>0.75827603052877324</v>
      </c>
    </row>
    <row r="50" spans="1:12">
      <c r="A50" s="101" t="s">
        <v>27</v>
      </c>
      <c r="B50" s="61" t="s">
        <v>12</v>
      </c>
      <c r="C50" s="5">
        <v>876.91188599999998</v>
      </c>
      <c r="D50" s="5">
        <v>876.91188599999998</v>
      </c>
      <c r="E50" s="5">
        <v>876.91188499999998</v>
      </c>
      <c r="F50" s="5">
        <v>876.91188499999998</v>
      </c>
      <c r="G50" s="5">
        <v>876.91188499999998</v>
      </c>
      <c r="H50" s="5">
        <v>876.91188619061961</v>
      </c>
      <c r="I50" s="5">
        <v>876.9118873292341</v>
      </c>
      <c r="J50" s="5">
        <v>876.91188692794901</v>
      </c>
      <c r="K50" s="5">
        <v>876.91188796383767</v>
      </c>
      <c r="L50" s="5">
        <v>876.91188422738946</v>
      </c>
    </row>
    <row r="51" spans="1:12">
      <c r="A51" s="102"/>
      <c r="B51" s="61" t="s">
        <v>13</v>
      </c>
      <c r="C51" s="69">
        <v>0</v>
      </c>
      <c r="D51" s="69">
        <v>0</v>
      </c>
      <c r="E51" s="69">
        <v>774.02930400000002</v>
      </c>
      <c r="F51" s="69">
        <v>796.95537000000002</v>
      </c>
      <c r="G51" s="69">
        <v>796.95537000000002</v>
      </c>
      <c r="H51" s="69">
        <v>781.15262579305897</v>
      </c>
      <c r="I51" s="69">
        <v>263.92823237870601</v>
      </c>
      <c r="J51" s="69">
        <v>772.35269075289705</v>
      </c>
      <c r="K51" s="69">
        <v>806.41233900144698</v>
      </c>
      <c r="L51" s="69">
        <v>798.48306201851506</v>
      </c>
    </row>
    <row r="52" spans="1:12">
      <c r="A52" s="102"/>
      <c r="B52" s="61" t="s">
        <v>14</v>
      </c>
      <c r="C52" s="69">
        <v>876.91188599999998</v>
      </c>
      <c r="D52" s="69">
        <v>876.91188599999998</v>
      </c>
      <c r="E52" s="69">
        <v>102.882581</v>
      </c>
      <c r="F52" s="69">
        <v>79.956514999999996</v>
      </c>
      <c r="G52" s="69">
        <v>79.956514999999996</v>
      </c>
      <c r="H52" s="69">
        <v>95.759260397560595</v>
      </c>
      <c r="I52" s="69">
        <v>612.98365495052803</v>
      </c>
      <c r="J52" s="69">
        <v>104.55919617505199</v>
      </c>
      <c r="K52" s="69">
        <v>70.499548962390705</v>
      </c>
      <c r="L52" s="69">
        <v>78.428822208874394</v>
      </c>
    </row>
    <row r="53" spans="1:12">
      <c r="A53" s="103"/>
      <c r="B53" s="64" t="s">
        <v>15</v>
      </c>
      <c r="C53" s="65">
        <f>C51/C50</f>
        <v>0</v>
      </c>
      <c r="D53" s="65">
        <f t="shared" ref="D53:L53" si="12">D51/D50</f>
        <v>0</v>
      </c>
      <c r="E53" s="64">
        <f t="shared" si="12"/>
        <v>0.88267626113882591</v>
      </c>
      <c r="F53" s="64">
        <f t="shared" si="12"/>
        <v>0.90882035428223218</v>
      </c>
      <c r="G53" s="64">
        <f t="shared" si="12"/>
        <v>0.90882035428223218</v>
      </c>
      <c r="H53" s="64">
        <f t="shared" si="12"/>
        <v>0.89079944985858606</v>
      </c>
      <c r="I53" s="64">
        <f t="shared" si="12"/>
        <v>0.30097463176435979</v>
      </c>
      <c r="J53" s="64">
        <f t="shared" si="12"/>
        <v>0.88076430741365574</v>
      </c>
      <c r="K53" s="64">
        <f t="shared" si="12"/>
        <v>0.91960475170876232</v>
      </c>
      <c r="L53" s="64">
        <f t="shared" si="12"/>
        <v>0.91056248225216518</v>
      </c>
    </row>
    <row r="54" spans="1:12">
      <c r="A54" s="101" t="s">
        <v>28</v>
      </c>
      <c r="B54" s="61" t="s">
        <v>12</v>
      </c>
      <c r="C54" s="5">
        <v>239.79274099999995</v>
      </c>
      <c r="D54" s="5">
        <v>239.79274099999995</v>
      </c>
      <c r="E54" s="66">
        <v>239.79273999999998</v>
      </c>
      <c r="F54" s="5">
        <v>239.79273999999998</v>
      </c>
      <c r="G54" s="5">
        <v>239.79273999999998</v>
      </c>
      <c r="H54" s="5">
        <v>239.79273991115542</v>
      </c>
      <c r="I54" s="5">
        <v>239.79274362540332</v>
      </c>
      <c r="J54" s="5">
        <v>239.7927355934184</v>
      </c>
      <c r="K54" s="5">
        <v>239.79274031871648</v>
      </c>
      <c r="L54" s="5">
        <v>239.79273732051121</v>
      </c>
    </row>
    <row r="55" spans="1:12">
      <c r="A55" s="102"/>
      <c r="B55" s="61" t="s">
        <v>13</v>
      </c>
      <c r="C55" s="69">
        <v>0</v>
      </c>
      <c r="D55" s="69">
        <v>0</v>
      </c>
      <c r="E55" s="66">
        <v>1.1982700000000079</v>
      </c>
      <c r="F55" s="69">
        <v>1.1982700000000079</v>
      </c>
      <c r="G55" s="69">
        <v>1.1982700000000079</v>
      </c>
      <c r="H55" s="69">
        <v>160.310521574169</v>
      </c>
      <c r="I55" s="69">
        <v>84.360306791423298</v>
      </c>
      <c r="J55" s="69">
        <v>163.90626498946801</v>
      </c>
      <c r="K55" s="69">
        <v>160.19882454662999</v>
      </c>
      <c r="L55" s="69">
        <v>178.04321742091</v>
      </c>
    </row>
    <row r="56" spans="1:12">
      <c r="A56" s="102"/>
      <c r="B56" s="61" t="s">
        <v>14</v>
      </c>
      <c r="C56" s="69">
        <v>239.79274099999995</v>
      </c>
      <c r="D56" s="69">
        <v>239.79274099999995</v>
      </c>
      <c r="E56" s="66">
        <v>238.59446999999997</v>
      </c>
      <c r="F56" s="69">
        <v>238.59446999999997</v>
      </c>
      <c r="G56" s="69">
        <v>238.59446999999997</v>
      </c>
      <c r="H56" s="69">
        <v>79.482218336986406</v>
      </c>
      <c r="I56" s="69">
        <v>155.43243683398001</v>
      </c>
      <c r="J56" s="69">
        <v>75.8864706039504</v>
      </c>
      <c r="K56" s="69">
        <v>79.593915772086504</v>
      </c>
      <c r="L56" s="69">
        <v>61.749519899601196</v>
      </c>
    </row>
    <row r="57" spans="1:12">
      <c r="A57" s="103"/>
      <c r="B57" s="64" t="s">
        <v>15</v>
      </c>
      <c r="C57" s="65">
        <f>C55/C54</f>
        <v>0</v>
      </c>
      <c r="D57" s="65">
        <f t="shared" ref="D57:L57" si="13">D55/D54</f>
        <v>0</v>
      </c>
      <c r="E57" s="65">
        <f t="shared" si="13"/>
        <v>4.9971070850602399E-3</v>
      </c>
      <c r="F57" s="65">
        <f t="shared" si="13"/>
        <v>4.9971070850602399E-3</v>
      </c>
      <c r="G57" s="65">
        <f t="shared" si="13"/>
        <v>4.9971070850602399E-3</v>
      </c>
      <c r="H57" s="64">
        <f t="shared" si="13"/>
        <v>0.66853784494711965</v>
      </c>
      <c r="I57" s="64">
        <f t="shared" si="13"/>
        <v>0.3518050859921279</v>
      </c>
      <c r="J57" s="64">
        <f t="shared" si="13"/>
        <v>0.68353307110762518</v>
      </c>
      <c r="K57" s="64">
        <f t="shared" si="13"/>
        <v>0.66807203726728515</v>
      </c>
      <c r="L57" s="64">
        <f t="shared" si="13"/>
        <v>0.7424879477602121</v>
      </c>
    </row>
    <row r="58" spans="1:12">
      <c r="A58" s="107" t="s">
        <v>29</v>
      </c>
      <c r="B58" s="61" t="s">
        <v>12</v>
      </c>
      <c r="C58" s="5">
        <v>11146.338054999998</v>
      </c>
      <c r="D58" s="5">
        <v>11146.338061</v>
      </c>
      <c r="E58" s="66">
        <v>11146.338063000001</v>
      </c>
      <c r="F58" s="5">
        <v>11146.338061</v>
      </c>
      <c r="G58" s="5">
        <v>11146.338061</v>
      </c>
      <c r="H58" s="5">
        <v>11146.338067355829</v>
      </c>
      <c r="I58" s="5">
        <v>11146.33807015017</v>
      </c>
      <c r="J58" s="5">
        <v>11146.338069900839</v>
      </c>
      <c r="K58" s="5">
        <v>11146.3380572018</v>
      </c>
      <c r="L58" s="5">
        <v>11146.338073351439</v>
      </c>
    </row>
    <row r="59" spans="1:12">
      <c r="A59" s="108"/>
      <c r="B59" s="61" t="s">
        <v>13</v>
      </c>
      <c r="C59" s="69">
        <v>14.773164999998698</v>
      </c>
      <c r="D59" s="69">
        <v>3.1936580000001413</v>
      </c>
      <c r="E59" s="66">
        <v>2.8560660000002827</v>
      </c>
      <c r="F59" s="69">
        <v>2.963594999999259</v>
      </c>
      <c r="G59" s="69">
        <v>2.963594999999259</v>
      </c>
      <c r="H59" s="69">
        <v>4299.6367140851698</v>
      </c>
      <c r="I59" s="69">
        <v>1211.15656954002</v>
      </c>
      <c r="J59" s="69">
        <v>4075.8270233847502</v>
      </c>
      <c r="K59" s="69">
        <v>4395.6461612187304</v>
      </c>
      <c r="L59" s="69">
        <v>4733.3928439194997</v>
      </c>
    </row>
    <row r="60" spans="1:12">
      <c r="A60" s="108"/>
      <c r="B60" s="61" t="s">
        <v>14</v>
      </c>
      <c r="C60" s="69">
        <v>11131.56489</v>
      </c>
      <c r="D60" s="69">
        <v>11143.144403</v>
      </c>
      <c r="E60" s="66">
        <v>11143.481997000001</v>
      </c>
      <c r="F60" s="69">
        <v>11143.374466000001</v>
      </c>
      <c r="G60" s="69">
        <v>11143.374466000001</v>
      </c>
      <c r="H60" s="69">
        <v>6846.7013532706596</v>
      </c>
      <c r="I60" s="69">
        <v>9935.1815006101497</v>
      </c>
      <c r="J60" s="69">
        <v>7070.5110465160897</v>
      </c>
      <c r="K60" s="69">
        <v>6750.69189598307</v>
      </c>
      <c r="L60" s="69">
        <v>6412.9452294319399</v>
      </c>
    </row>
    <row r="61" spans="1:12">
      <c r="A61" s="109"/>
      <c r="B61" s="64" t="s">
        <v>15</v>
      </c>
      <c r="C61" s="65">
        <f>C59/C58</f>
        <v>1.3253828232288169E-3</v>
      </c>
      <c r="D61" s="65">
        <f t="shared" ref="D61:L61" si="14">D59/D58</f>
        <v>2.865208270664653E-4</v>
      </c>
      <c r="E61" s="65">
        <f t="shared" si="14"/>
        <v>2.5623357051056297E-4</v>
      </c>
      <c r="F61" s="65">
        <f t="shared" si="14"/>
        <v>2.6588059538303456E-4</v>
      </c>
      <c r="G61" s="65">
        <f t="shared" si="14"/>
        <v>2.6588059538303456E-4</v>
      </c>
      <c r="H61" s="64">
        <f t="shared" si="14"/>
        <v>0.38574433038932071</v>
      </c>
      <c r="I61" s="65">
        <f t="shared" si="14"/>
        <v>0.10865959402249699</v>
      </c>
      <c r="J61" s="64">
        <f t="shared" si="14"/>
        <v>0.36566511780142064</v>
      </c>
      <c r="K61" s="64">
        <f t="shared" si="14"/>
        <v>0.3943578723936732</v>
      </c>
      <c r="L61" s="64">
        <f t="shared" si="14"/>
        <v>0.42465900574432164</v>
      </c>
    </row>
    <row r="62" spans="1:12" hidden="1">
      <c r="A62" s="110" t="s">
        <v>30</v>
      </c>
      <c r="B62" s="61" t="s">
        <v>12</v>
      </c>
      <c r="C62" s="66">
        <v>0.75883500000000004</v>
      </c>
      <c r="D62" s="5">
        <v>0.75883500000000004</v>
      </c>
      <c r="E62" s="66">
        <v>0.75883500000000004</v>
      </c>
      <c r="F62" s="5">
        <v>0.75883500000000004</v>
      </c>
      <c r="G62" s="5">
        <v>0.75883500000000004</v>
      </c>
      <c r="H62" s="5">
        <v>0.75883518811175199</v>
      </c>
      <c r="I62" s="5">
        <v>0.75883518811175199</v>
      </c>
      <c r="J62" s="5">
        <v>0.75883518811175199</v>
      </c>
      <c r="K62" s="5">
        <v>0.75883518811175199</v>
      </c>
      <c r="L62" s="5">
        <v>0.75883518811175199</v>
      </c>
    </row>
    <row r="63" spans="1:12" hidden="1">
      <c r="A63" s="111"/>
      <c r="B63" s="61" t="s">
        <v>13</v>
      </c>
      <c r="C63" s="66">
        <v>0</v>
      </c>
      <c r="D63" s="69">
        <v>0</v>
      </c>
      <c r="E63" s="66">
        <v>0</v>
      </c>
      <c r="F63" s="69">
        <v>0</v>
      </c>
      <c r="G63" s="69">
        <v>0</v>
      </c>
      <c r="H63" s="69">
        <v>0</v>
      </c>
      <c r="I63" s="69">
        <v>0</v>
      </c>
      <c r="J63" s="69">
        <v>0</v>
      </c>
      <c r="K63" s="69">
        <v>0</v>
      </c>
      <c r="L63" s="69">
        <v>0</v>
      </c>
    </row>
    <row r="64" spans="1:12" hidden="1">
      <c r="A64" s="111"/>
      <c r="B64" s="61" t="s">
        <v>14</v>
      </c>
      <c r="C64" s="66">
        <v>0.75883500000000004</v>
      </c>
      <c r="D64" s="69">
        <v>0.75883500000000004</v>
      </c>
      <c r="E64" s="66">
        <v>0.75883500000000004</v>
      </c>
      <c r="F64" s="69">
        <v>0.75883500000000004</v>
      </c>
      <c r="G64" s="69">
        <v>0.75883500000000004</v>
      </c>
      <c r="H64" s="69">
        <v>0.75883518811175199</v>
      </c>
      <c r="I64" s="69">
        <v>0.75883518811175199</v>
      </c>
      <c r="J64" s="69">
        <v>0.75883518811175199</v>
      </c>
      <c r="K64" s="69">
        <v>0.75883518811175199</v>
      </c>
      <c r="L64" s="69">
        <v>0.75883518811175199</v>
      </c>
    </row>
    <row r="65" spans="1:12" hidden="1">
      <c r="A65" s="111"/>
      <c r="B65" s="62" t="s">
        <v>15</v>
      </c>
      <c r="C65" s="64">
        <f>C63/C62</f>
        <v>0</v>
      </c>
      <c r="D65" s="64">
        <f t="shared" ref="D65:G65" si="15">D63/D62</f>
        <v>0</v>
      </c>
      <c r="E65" s="64">
        <f t="shared" si="15"/>
        <v>0</v>
      </c>
      <c r="F65" s="64">
        <f t="shared" si="15"/>
        <v>0</v>
      </c>
      <c r="G65" s="64">
        <f t="shared" si="15"/>
        <v>0</v>
      </c>
      <c r="H65" s="64">
        <v>0</v>
      </c>
      <c r="I65" s="64">
        <v>0</v>
      </c>
      <c r="J65" s="64">
        <v>0</v>
      </c>
      <c r="K65" s="64">
        <v>0</v>
      </c>
      <c r="L65" s="64">
        <v>0</v>
      </c>
    </row>
    <row r="66" spans="1:12">
      <c r="A66" s="107" t="s">
        <v>31</v>
      </c>
      <c r="B66" s="61" t="s">
        <v>12</v>
      </c>
      <c r="C66" s="5">
        <v>343.31623999999999</v>
      </c>
      <c r="D66" s="5">
        <v>343.31623999999999</v>
      </c>
      <c r="E66" s="5">
        <v>343.31624099999999</v>
      </c>
      <c r="F66" s="5">
        <v>343.316238</v>
      </c>
      <c r="G66" s="5">
        <v>343.316238</v>
      </c>
      <c r="H66" s="5">
        <v>343.31624052644599</v>
      </c>
      <c r="I66" s="5">
        <v>343.31624027615499</v>
      </c>
      <c r="J66" s="5">
        <v>343.3162311177677</v>
      </c>
      <c r="K66" s="5">
        <v>343.31623794057998</v>
      </c>
      <c r="L66" s="5">
        <v>343.31623965927599</v>
      </c>
    </row>
    <row r="67" spans="1:12">
      <c r="A67" s="108"/>
      <c r="B67" s="61" t="s">
        <v>13</v>
      </c>
      <c r="C67" s="69">
        <v>0</v>
      </c>
      <c r="D67" s="69">
        <v>0</v>
      </c>
      <c r="E67" s="69">
        <v>0.205141000000026</v>
      </c>
      <c r="F67" s="69">
        <v>0.26756899999998041</v>
      </c>
      <c r="G67" s="69">
        <v>0.26756899999998041</v>
      </c>
      <c r="H67" s="69">
        <v>142.004279336819</v>
      </c>
      <c r="I67" s="69">
        <v>115.687432829348</v>
      </c>
      <c r="J67" s="69">
        <v>93.172017714024705</v>
      </c>
      <c r="K67" s="69">
        <v>150.82308594622799</v>
      </c>
      <c r="L67" s="69">
        <v>190.75184308062401</v>
      </c>
    </row>
    <row r="68" spans="1:12">
      <c r="A68" s="108"/>
      <c r="B68" s="61" t="s">
        <v>14</v>
      </c>
      <c r="C68" s="69">
        <v>343.31623999999999</v>
      </c>
      <c r="D68" s="69">
        <v>343.31623999999999</v>
      </c>
      <c r="E68" s="69">
        <v>343.11109999999996</v>
      </c>
      <c r="F68" s="69">
        <v>343.04866900000002</v>
      </c>
      <c r="G68" s="69">
        <v>343.04866900000002</v>
      </c>
      <c r="H68" s="69">
        <v>201.311961189627</v>
      </c>
      <c r="I68" s="69">
        <v>227.628807446807</v>
      </c>
      <c r="J68" s="69">
        <v>250.14421340374301</v>
      </c>
      <c r="K68" s="69">
        <v>192.49315199435199</v>
      </c>
      <c r="L68" s="69">
        <v>152.56439657865201</v>
      </c>
    </row>
    <row r="69" spans="1:12">
      <c r="A69" s="109"/>
      <c r="B69" s="64" t="s">
        <v>15</v>
      </c>
      <c r="C69" s="65">
        <f>C67/C66</f>
        <v>0</v>
      </c>
      <c r="D69" s="65">
        <f t="shared" ref="D69:L69" si="16">D67/D66</f>
        <v>0</v>
      </c>
      <c r="E69" s="65">
        <f t="shared" si="16"/>
        <v>5.9752780527509621E-4</v>
      </c>
      <c r="F69" s="65">
        <f t="shared" si="16"/>
        <v>7.7936599083897799E-4</v>
      </c>
      <c r="G69" s="65">
        <f t="shared" si="16"/>
        <v>7.7936599083897799E-4</v>
      </c>
      <c r="H69" s="64">
        <f t="shared" si="16"/>
        <v>0.4136252893806236</v>
      </c>
      <c r="I69" s="64">
        <f t="shared" si="16"/>
        <v>0.33697046413036541</v>
      </c>
      <c r="J69" s="64">
        <f t="shared" si="16"/>
        <v>0.27138832734670187</v>
      </c>
      <c r="K69" s="64">
        <f t="shared" si="16"/>
        <v>0.43931241601316845</v>
      </c>
      <c r="L69" s="64">
        <f t="shared" si="16"/>
        <v>0.55561555512181882</v>
      </c>
    </row>
    <row r="70" spans="1:12">
      <c r="A70" s="112" t="s">
        <v>32</v>
      </c>
      <c r="B70" s="61" t="s">
        <v>12</v>
      </c>
      <c r="C70" s="66">
        <v>4995.5609210000002</v>
      </c>
      <c r="D70" s="5">
        <v>4995.5609210000002</v>
      </c>
      <c r="E70" s="66">
        <v>4995.5609160000013</v>
      </c>
      <c r="F70" s="5">
        <v>4995.5609210000011</v>
      </c>
      <c r="G70" s="5">
        <v>4995.5609210000011</v>
      </c>
      <c r="H70" s="5">
        <v>4995.5609262638673</v>
      </c>
      <c r="I70" s="5">
        <v>4995.560922004609</v>
      </c>
      <c r="J70" s="5">
        <v>4995.5609233562645</v>
      </c>
      <c r="K70" s="5">
        <v>4995.5609225982453</v>
      </c>
      <c r="L70" s="5">
        <v>4995.5609205905548</v>
      </c>
    </row>
    <row r="71" spans="1:12">
      <c r="A71" s="113"/>
      <c r="B71" s="61" t="s">
        <v>13</v>
      </c>
      <c r="C71" s="66">
        <v>9.8790000001827138E-3</v>
      </c>
      <c r="D71" s="69">
        <v>4.6123000000079628E-2</v>
      </c>
      <c r="E71" s="66">
        <v>4240.3319370000008</v>
      </c>
      <c r="F71" s="69">
        <v>4187.7805540000008</v>
      </c>
      <c r="G71" s="69">
        <v>4187.7805540000008</v>
      </c>
      <c r="H71" s="69">
        <v>4150.8226485205696</v>
      </c>
      <c r="I71" s="69">
        <v>4221.0854141291702</v>
      </c>
      <c r="J71" s="69">
        <v>4244.7669462433296</v>
      </c>
      <c r="K71" s="69">
        <v>4220.5086392974299</v>
      </c>
      <c r="L71" s="69">
        <v>4663.1917763189304</v>
      </c>
    </row>
    <row r="72" spans="1:12">
      <c r="A72" s="113"/>
      <c r="B72" s="61" t="s">
        <v>14</v>
      </c>
      <c r="C72" s="66">
        <v>4995.5510420000001</v>
      </c>
      <c r="D72" s="69">
        <v>4995.5147980000002</v>
      </c>
      <c r="E72" s="66">
        <v>755.22897899999998</v>
      </c>
      <c r="F72" s="69">
        <v>807.78036699999996</v>
      </c>
      <c r="G72" s="69">
        <v>807.78036699999996</v>
      </c>
      <c r="H72" s="69">
        <v>844.738277743298</v>
      </c>
      <c r="I72" s="69">
        <v>774.47550787543901</v>
      </c>
      <c r="J72" s="69">
        <v>750.79397711293495</v>
      </c>
      <c r="K72" s="69">
        <v>775.05228330081502</v>
      </c>
      <c r="L72" s="69">
        <v>332.36914427162401</v>
      </c>
    </row>
    <row r="73" spans="1:12">
      <c r="A73" s="114"/>
      <c r="B73" s="64" t="s">
        <v>15</v>
      </c>
      <c r="C73" s="65">
        <f>C71/C70</f>
        <v>1.9775557052370321E-6</v>
      </c>
      <c r="D73" s="65">
        <f t="shared" ref="D73:L73" si="17">D71/D70</f>
        <v>9.2327970230912185E-6</v>
      </c>
      <c r="E73" s="64">
        <f t="shared" si="17"/>
        <v>0.8488199840420082</v>
      </c>
      <c r="F73" s="64">
        <f t="shared" si="17"/>
        <v>0.83830036711106704</v>
      </c>
      <c r="G73" s="64">
        <f t="shared" si="17"/>
        <v>0.83830036711106704</v>
      </c>
      <c r="H73" s="64">
        <f t="shared" si="17"/>
        <v>0.83090221694582167</v>
      </c>
      <c r="I73" s="64">
        <f t="shared" si="17"/>
        <v>0.84496725793814187</v>
      </c>
      <c r="J73" s="64">
        <f t="shared" si="17"/>
        <v>0.84970777283434384</v>
      </c>
      <c r="K73" s="64">
        <f t="shared" si="17"/>
        <v>0.84485180036645369</v>
      </c>
      <c r="L73" s="64">
        <f t="shared" si="17"/>
        <v>0.93346710218232443</v>
      </c>
    </row>
    <row r="74" spans="1:12">
      <c r="A74" s="112" t="s">
        <v>33</v>
      </c>
      <c r="B74" s="61" t="s">
        <v>12</v>
      </c>
      <c r="C74" s="5">
        <v>4042.6700989999999</v>
      </c>
      <c r="D74" s="5">
        <v>4042.6700999999994</v>
      </c>
      <c r="E74" s="5">
        <v>4042.6701030000004</v>
      </c>
      <c r="F74" s="5">
        <v>4042.6701030000004</v>
      </c>
      <c r="G74" s="5">
        <v>4042.6701030000004</v>
      </c>
      <c r="H74" s="5">
        <v>4042.6700973806778</v>
      </c>
      <c r="I74" s="5">
        <v>4042.670100745067</v>
      </c>
      <c r="J74" s="5">
        <v>4042.6700983906881</v>
      </c>
      <c r="K74" s="5">
        <v>4042.6700962725549</v>
      </c>
      <c r="L74" s="5">
        <v>4042.6701026852129</v>
      </c>
    </row>
    <row r="75" spans="1:12">
      <c r="A75" s="113"/>
      <c r="B75" s="61" t="s">
        <v>13</v>
      </c>
      <c r="C75" s="69">
        <v>0</v>
      </c>
      <c r="D75" s="69">
        <v>0.24204599999984566</v>
      </c>
      <c r="E75" s="69">
        <v>3524.3439790000002</v>
      </c>
      <c r="F75" s="69">
        <v>3513.3949100000004</v>
      </c>
      <c r="G75" s="69">
        <v>3513.3949100000004</v>
      </c>
      <c r="H75" s="69">
        <v>3493.2461576262899</v>
      </c>
      <c r="I75" s="69">
        <v>3589.6136330869999</v>
      </c>
      <c r="J75" s="69">
        <v>3513.1945137119401</v>
      </c>
      <c r="K75" s="69">
        <v>3503.5818457425098</v>
      </c>
      <c r="L75" s="69">
        <v>3639.9984947563298</v>
      </c>
    </row>
    <row r="76" spans="1:12">
      <c r="A76" s="113"/>
      <c r="B76" s="61" t="s">
        <v>14</v>
      </c>
      <c r="C76" s="69">
        <v>4042.6700989999999</v>
      </c>
      <c r="D76" s="69">
        <v>4042.4280539999995</v>
      </c>
      <c r="E76" s="69">
        <v>518.32612400000005</v>
      </c>
      <c r="F76" s="69">
        <v>529.27519300000006</v>
      </c>
      <c r="G76" s="69">
        <v>529.27519300000006</v>
      </c>
      <c r="H76" s="69">
        <v>549.42393975438802</v>
      </c>
      <c r="I76" s="69">
        <v>453.05646765806699</v>
      </c>
      <c r="J76" s="69">
        <v>529.47558467874796</v>
      </c>
      <c r="K76" s="69">
        <v>539.088250530045</v>
      </c>
      <c r="L76" s="69">
        <v>402.67160792888302</v>
      </c>
    </row>
    <row r="77" spans="1:12">
      <c r="A77" s="114"/>
      <c r="B77" s="64" t="s">
        <v>15</v>
      </c>
      <c r="C77" s="65">
        <f>C75/C74</f>
        <v>0</v>
      </c>
      <c r="D77" s="65">
        <f t="shared" ref="D77:L77" si="18">D75/D74</f>
        <v>5.9872805352048313E-5</v>
      </c>
      <c r="E77" s="64">
        <f t="shared" si="18"/>
        <v>0.87178619308675254</v>
      </c>
      <c r="F77" s="64">
        <f t="shared" si="18"/>
        <v>0.86907781750303259</v>
      </c>
      <c r="G77" s="64">
        <f t="shared" si="18"/>
        <v>0.86907781750303259</v>
      </c>
      <c r="H77" s="64">
        <f t="shared" si="18"/>
        <v>0.86409379778222073</v>
      </c>
      <c r="I77" s="64">
        <f t="shared" si="18"/>
        <v>0.88793137793396293</v>
      </c>
      <c r="J77" s="64">
        <f t="shared" si="18"/>
        <v>0.86902824821408942</v>
      </c>
      <c r="K77" s="64">
        <f t="shared" si="18"/>
        <v>0.86665044693429272</v>
      </c>
      <c r="L77" s="64">
        <f t="shared" si="18"/>
        <v>0.90039464074463527</v>
      </c>
    </row>
    <row r="78" spans="1:12">
      <c r="A78" s="115" t="s">
        <v>34</v>
      </c>
      <c r="B78" s="61" t="s">
        <v>12</v>
      </c>
      <c r="C78" s="66">
        <v>6776.0636659999991</v>
      </c>
      <c r="D78" s="5">
        <v>6776.0636690000001</v>
      </c>
      <c r="E78" s="66">
        <v>6776.0636670000004</v>
      </c>
      <c r="F78" s="5">
        <v>6776.0636699999986</v>
      </c>
      <c r="G78" s="5">
        <v>6776.0636699999986</v>
      </c>
      <c r="H78" s="5">
        <v>6776.0636701243293</v>
      </c>
      <c r="I78" s="5">
        <v>6776.0636698008102</v>
      </c>
      <c r="J78" s="5">
        <v>6776.0636661464305</v>
      </c>
      <c r="K78" s="5">
        <v>6776.0636636701101</v>
      </c>
      <c r="L78" s="5">
        <v>6776.0636753120398</v>
      </c>
    </row>
    <row r="79" spans="1:12">
      <c r="A79" s="116"/>
      <c r="B79" s="61" t="s">
        <v>13</v>
      </c>
      <c r="C79" s="66">
        <v>5687.8584549999996</v>
      </c>
      <c r="D79" s="69">
        <v>5706.9944160000005</v>
      </c>
      <c r="E79" s="66">
        <v>7.302944000000025</v>
      </c>
      <c r="F79" s="69">
        <v>5713.6935619999986</v>
      </c>
      <c r="G79" s="69">
        <v>5713.6935619999986</v>
      </c>
      <c r="H79" s="69">
        <v>5598.8701501189798</v>
      </c>
      <c r="I79" s="69">
        <v>5735.81680375213</v>
      </c>
      <c r="J79" s="69">
        <v>5707.34890472999</v>
      </c>
      <c r="K79" s="69">
        <v>5549.58108697224</v>
      </c>
      <c r="L79" s="69">
        <v>5105.8946458074197</v>
      </c>
    </row>
    <row r="80" spans="1:12">
      <c r="A80" s="116"/>
      <c r="B80" s="61" t="s">
        <v>14</v>
      </c>
      <c r="C80" s="66">
        <v>1088.205211</v>
      </c>
      <c r="D80" s="69">
        <v>1069.0692529999999</v>
      </c>
      <c r="E80" s="66">
        <v>6768.7607230000003</v>
      </c>
      <c r="F80" s="69">
        <v>1062.3701079999998</v>
      </c>
      <c r="G80" s="69">
        <v>1062.3701079999998</v>
      </c>
      <c r="H80" s="69">
        <v>1177.1935200053499</v>
      </c>
      <c r="I80" s="69">
        <v>1040.24686604868</v>
      </c>
      <c r="J80" s="69">
        <v>1068.7147614164401</v>
      </c>
      <c r="K80" s="69">
        <v>1226.4825766978699</v>
      </c>
      <c r="L80" s="69">
        <v>1670.1690295046201</v>
      </c>
    </row>
    <row r="81" spans="1:12">
      <c r="A81" s="117"/>
      <c r="B81" s="64" t="s">
        <v>15</v>
      </c>
      <c r="C81" s="64">
        <f>C79/C78</f>
        <v>0.83940451792679482</v>
      </c>
      <c r="D81" s="64">
        <f t="shared" ref="D81:L81" si="19">D79/D78</f>
        <v>0.8422285702699468</v>
      </c>
      <c r="E81" s="65">
        <f t="shared" si="19"/>
        <v>1.0777561072169341E-3</v>
      </c>
      <c r="F81" s="64">
        <f t="shared" si="19"/>
        <v>0.84321721876618672</v>
      </c>
      <c r="G81" s="64">
        <f t="shared" si="19"/>
        <v>0.84321721876618672</v>
      </c>
      <c r="H81" s="64">
        <f t="shared" si="19"/>
        <v>0.82627177409864128</v>
      </c>
      <c r="I81" s="64">
        <f t="shared" si="19"/>
        <v>0.84648212933936917</v>
      </c>
      <c r="J81" s="64">
        <f t="shared" si="19"/>
        <v>0.84228088547104485</v>
      </c>
      <c r="K81" s="64">
        <f t="shared" si="19"/>
        <v>0.8189977784191047</v>
      </c>
      <c r="L81" s="64">
        <f t="shared" si="19"/>
        <v>0.7535192835348159</v>
      </c>
    </row>
    <row r="82" spans="1:12">
      <c r="A82" s="115" t="s">
        <v>35</v>
      </c>
      <c r="B82" s="61" t="s">
        <v>12</v>
      </c>
      <c r="C82" s="5">
        <v>112.77558000000002</v>
      </c>
      <c r="D82" s="5">
        <v>112.77557899999999</v>
      </c>
      <c r="E82" s="5">
        <v>112.77557899999999</v>
      </c>
      <c r="F82" s="5">
        <v>112.77557899999999</v>
      </c>
      <c r="G82" s="5">
        <v>112.77557899999999</v>
      </c>
      <c r="H82" s="5">
        <v>112.775578594678</v>
      </c>
      <c r="I82" s="5">
        <v>112.7755797618142</v>
      </c>
      <c r="J82" s="5">
        <v>112.77557934026811</v>
      </c>
      <c r="K82" s="5">
        <v>112.7755805257158</v>
      </c>
      <c r="L82" s="5">
        <v>112.7755795578985</v>
      </c>
    </row>
    <row r="83" spans="1:12">
      <c r="A83" s="116"/>
      <c r="B83" s="61" t="s">
        <v>13</v>
      </c>
      <c r="C83" s="69">
        <v>89.376374000000027</v>
      </c>
      <c r="D83" s="69">
        <v>90.631277999999995</v>
      </c>
      <c r="E83" s="69">
        <v>0.74448900000000151</v>
      </c>
      <c r="F83" s="69">
        <v>91.476943999999989</v>
      </c>
      <c r="G83" s="69">
        <v>91.476943999999989</v>
      </c>
      <c r="H83" s="69">
        <v>88.321348869197394</v>
      </c>
      <c r="I83" s="69">
        <v>80.898904047430804</v>
      </c>
      <c r="J83" s="69">
        <v>88.824630994087002</v>
      </c>
      <c r="K83" s="69">
        <v>88.074308962222801</v>
      </c>
      <c r="L83" s="69">
        <v>84.584888598311593</v>
      </c>
    </row>
    <row r="84" spans="1:12">
      <c r="A84" s="116"/>
      <c r="B84" s="61" t="s">
        <v>14</v>
      </c>
      <c r="C84" s="69">
        <v>23.399206</v>
      </c>
      <c r="D84" s="69">
        <v>22.144300999999999</v>
      </c>
      <c r="E84" s="69">
        <v>112.03108999999999</v>
      </c>
      <c r="F84" s="69">
        <v>21.298635000000001</v>
      </c>
      <c r="G84" s="69">
        <v>21.298635000000001</v>
      </c>
      <c r="H84" s="69">
        <v>24.454229725480602</v>
      </c>
      <c r="I84" s="69">
        <v>31.876675714383399</v>
      </c>
      <c r="J84" s="69">
        <v>23.9509483461811</v>
      </c>
      <c r="K84" s="69">
        <v>24.701271563492998</v>
      </c>
      <c r="L84" s="69">
        <v>28.190690959586899</v>
      </c>
    </row>
    <row r="85" spans="1:12">
      <c r="A85" s="117"/>
      <c r="B85" s="64" t="s">
        <v>15</v>
      </c>
      <c r="C85" s="64">
        <f>C83/C82</f>
        <v>0.79251531226884409</v>
      </c>
      <c r="D85" s="64">
        <f t="shared" ref="D85:L85" si="20">D83/D82</f>
        <v>0.80364276382921518</v>
      </c>
      <c r="E85" s="65">
        <f t="shared" si="20"/>
        <v>6.6015090022282352E-3</v>
      </c>
      <c r="F85" s="64">
        <f t="shared" si="20"/>
        <v>0.81114142628343322</v>
      </c>
      <c r="G85" s="64">
        <f t="shared" si="20"/>
        <v>0.81114142628343322</v>
      </c>
      <c r="H85" s="64">
        <f t="shared" si="20"/>
        <v>0.78316023708137616</v>
      </c>
      <c r="I85" s="64">
        <f t="shared" si="20"/>
        <v>0.71734416456374683</v>
      </c>
      <c r="J85" s="64">
        <f t="shared" si="20"/>
        <v>0.78762291901940973</v>
      </c>
      <c r="K85" s="64">
        <f t="shared" si="20"/>
        <v>0.78096967935482753</v>
      </c>
      <c r="L85" s="64">
        <f t="shared" si="20"/>
        <v>0.75002840978428376</v>
      </c>
    </row>
    <row r="86" spans="1:12">
      <c r="A86" s="115" t="s">
        <v>36</v>
      </c>
      <c r="B86" s="61" t="s">
        <v>12</v>
      </c>
      <c r="C86" s="66">
        <v>519.66783900000007</v>
      </c>
      <c r="D86" s="5">
        <v>519.66783899999996</v>
      </c>
      <c r="E86" s="66">
        <v>519.66783899999996</v>
      </c>
      <c r="F86" s="5">
        <v>519.66783900000007</v>
      </c>
      <c r="G86" s="5">
        <v>519.66783900000007</v>
      </c>
      <c r="H86" s="5">
        <v>519.66783682006451</v>
      </c>
      <c r="I86" s="5">
        <v>519.66783951846992</v>
      </c>
      <c r="J86" s="5">
        <v>519.667837815035</v>
      </c>
      <c r="K86" s="5">
        <v>519.66783853878815</v>
      </c>
      <c r="L86" s="5">
        <v>519.66783950320848</v>
      </c>
    </row>
    <row r="87" spans="1:12">
      <c r="A87" s="116"/>
      <c r="B87" s="61" t="s">
        <v>13</v>
      </c>
      <c r="C87" s="66">
        <v>0.33138400000007096</v>
      </c>
      <c r="D87" s="69">
        <v>0.33138399999995727</v>
      </c>
      <c r="E87" s="66">
        <v>0</v>
      </c>
      <c r="F87" s="69">
        <v>0.33138400000007096</v>
      </c>
      <c r="G87" s="69">
        <v>0.33138400000007096</v>
      </c>
      <c r="H87" s="69">
        <v>15.0159731044195</v>
      </c>
      <c r="I87" s="69">
        <v>167.41115605701799</v>
      </c>
      <c r="J87" s="69">
        <v>170.882353844573</v>
      </c>
      <c r="K87" s="69">
        <v>0.79967898207814603</v>
      </c>
      <c r="L87" s="69">
        <v>31.653318357564501</v>
      </c>
    </row>
    <row r="88" spans="1:12">
      <c r="A88" s="116"/>
      <c r="B88" s="61" t="s">
        <v>14</v>
      </c>
      <c r="C88" s="66">
        <v>519.336455</v>
      </c>
      <c r="D88" s="69">
        <v>519.336455</v>
      </c>
      <c r="E88" s="66">
        <v>519.66783899999996</v>
      </c>
      <c r="F88" s="69">
        <v>519.336455</v>
      </c>
      <c r="G88" s="69">
        <v>519.336455</v>
      </c>
      <c r="H88" s="69">
        <v>504.65186371564499</v>
      </c>
      <c r="I88" s="69">
        <v>352.25668346145198</v>
      </c>
      <c r="J88" s="69">
        <v>348.785483970462</v>
      </c>
      <c r="K88" s="69">
        <v>518.86815955671</v>
      </c>
      <c r="L88" s="69">
        <v>488.01452114564398</v>
      </c>
    </row>
    <row r="89" spans="1:12">
      <c r="A89" s="117"/>
      <c r="B89" s="64" t="s">
        <v>15</v>
      </c>
      <c r="C89" s="65">
        <f>C87/C86</f>
        <v>6.376842573859394E-4</v>
      </c>
      <c r="D89" s="65">
        <f t="shared" ref="D89:L89" si="21">D87/D86</f>
        <v>6.3768425738572072E-4</v>
      </c>
      <c r="E89" s="65">
        <f t="shared" si="21"/>
        <v>0</v>
      </c>
      <c r="F89" s="65">
        <f t="shared" si="21"/>
        <v>6.376842573859394E-4</v>
      </c>
      <c r="G89" s="65">
        <f t="shared" si="21"/>
        <v>6.376842573859394E-4</v>
      </c>
      <c r="H89" s="65">
        <f t="shared" si="21"/>
        <v>2.8895328978419718E-2</v>
      </c>
      <c r="I89" s="64">
        <f t="shared" si="21"/>
        <v>0.32215031088347329</v>
      </c>
      <c r="J89" s="64">
        <f t="shared" si="21"/>
        <v>0.32882995908127577</v>
      </c>
      <c r="K89" s="65">
        <f t="shared" si="21"/>
        <v>1.5388271560670341E-3</v>
      </c>
      <c r="L89" s="65">
        <f t="shared" si="21"/>
        <v>6.0910673994804848E-2</v>
      </c>
    </row>
    <row r="90" spans="1:12" hidden="1">
      <c r="A90" s="110" t="s">
        <v>37</v>
      </c>
      <c r="B90" s="61" t="s">
        <v>12</v>
      </c>
      <c r="C90" s="5">
        <v>0.99272199999999999</v>
      </c>
      <c r="D90" s="5">
        <v>0.99272199999999999</v>
      </c>
      <c r="E90" s="5">
        <v>0.99272199999999999</v>
      </c>
      <c r="F90" s="5">
        <v>0.99272199999999999</v>
      </c>
      <c r="G90" s="5">
        <v>0.99272199999999999</v>
      </c>
      <c r="H90" s="5">
        <v>0.99271979522075204</v>
      </c>
      <c r="I90" s="5">
        <v>0.99272934260217904</v>
      </c>
      <c r="J90" s="5">
        <v>0.99271584941963897</v>
      </c>
      <c r="K90" s="5">
        <v>0.99271843294780504</v>
      </c>
      <c r="L90" s="5">
        <v>0.99272530912509405</v>
      </c>
    </row>
    <row r="91" spans="1:12" hidden="1">
      <c r="A91" s="111"/>
      <c r="B91" s="61" t="s">
        <v>13</v>
      </c>
      <c r="C91" s="69">
        <v>0</v>
      </c>
      <c r="D91" s="69">
        <v>0</v>
      </c>
      <c r="E91" s="69">
        <v>0</v>
      </c>
      <c r="F91" s="69">
        <v>0</v>
      </c>
      <c r="G91" s="69">
        <v>0</v>
      </c>
      <c r="H91" s="69">
        <v>0</v>
      </c>
      <c r="I91" s="69">
        <v>0</v>
      </c>
      <c r="J91" s="69">
        <v>0</v>
      </c>
      <c r="K91" s="69">
        <v>0</v>
      </c>
      <c r="L91" s="69">
        <v>0</v>
      </c>
    </row>
    <row r="92" spans="1:12" hidden="1">
      <c r="A92" s="111"/>
      <c r="B92" s="61" t="s">
        <v>14</v>
      </c>
      <c r="C92" s="69">
        <v>0.99272199999999999</v>
      </c>
      <c r="D92" s="69">
        <v>0.99272199999999999</v>
      </c>
      <c r="E92" s="69">
        <v>0.99272199999999999</v>
      </c>
      <c r="F92" s="69">
        <v>0.99272199999999999</v>
      </c>
      <c r="G92" s="69">
        <v>0.99272199999999999</v>
      </c>
      <c r="H92" s="69">
        <v>0.99271979522075204</v>
      </c>
      <c r="I92" s="69">
        <v>0.99272934260217904</v>
      </c>
      <c r="J92" s="69">
        <v>0.99271584941963897</v>
      </c>
      <c r="K92" s="69">
        <v>0.99271843294780504</v>
      </c>
      <c r="L92" s="69">
        <v>0.99272530912509405</v>
      </c>
    </row>
    <row r="93" spans="1:12" hidden="1">
      <c r="A93" s="111"/>
      <c r="B93" s="62" t="s">
        <v>15</v>
      </c>
      <c r="C93" s="64">
        <f>C91/C90</f>
        <v>0</v>
      </c>
      <c r="D93" s="64">
        <f t="shared" ref="D93:G93" si="22">D91/D90</f>
        <v>0</v>
      </c>
      <c r="E93" s="64">
        <f t="shared" si="22"/>
        <v>0</v>
      </c>
      <c r="F93" s="64">
        <f t="shared" si="22"/>
        <v>0</v>
      </c>
      <c r="G93" s="64">
        <f t="shared" si="22"/>
        <v>0</v>
      </c>
      <c r="H93" s="64">
        <v>0</v>
      </c>
      <c r="I93" s="64">
        <v>0</v>
      </c>
      <c r="J93" s="64">
        <v>0</v>
      </c>
      <c r="K93" s="64">
        <v>0</v>
      </c>
      <c r="L93" s="64">
        <v>0</v>
      </c>
    </row>
    <row r="94" spans="1:12">
      <c r="A94" s="121" t="s">
        <v>38</v>
      </c>
      <c r="B94" s="61" t="s">
        <v>12</v>
      </c>
      <c r="C94" s="66">
        <v>185.08474699999999</v>
      </c>
      <c r="D94" s="5">
        <v>185.08474699999999</v>
      </c>
      <c r="E94" s="66">
        <v>185.08474699999999</v>
      </c>
      <c r="F94" s="5">
        <v>185.084746</v>
      </c>
      <c r="G94" s="5">
        <v>185.084746</v>
      </c>
      <c r="H94" s="5">
        <v>185.08474781863603</v>
      </c>
      <c r="I94" s="5">
        <v>185.08474801299911</v>
      </c>
      <c r="J94" s="5">
        <v>185.08474684081142</v>
      </c>
      <c r="K94" s="5">
        <v>185.08474577015389</v>
      </c>
      <c r="L94" s="5">
        <v>185.08474565701778</v>
      </c>
    </row>
    <row r="95" spans="1:12">
      <c r="A95" s="122"/>
      <c r="B95" s="61" t="s">
        <v>13</v>
      </c>
      <c r="C95" s="66">
        <v>0.39124300000000289</v>
      </c>
      <c r="D95" s="69">
        <v>0.55074899999999616</v>
      </c>
      <c r="E95" s="66">
        <v>0</v>
      </c>
      <c r="F95" s="69">
        <v>0.41148599999999647</v>
      </c>
      <c r="G95" s="69">
        <v>0.41148599999999647</v>
      </c>
      <c r="H95" s="69">
        <v>0.23084703309604801</v>
      </c>
      <c r="I95" s="69">
        <v>72.070467715495099</v>
      </c>
      <c r="J95" s="69">
        <v>90.384093894360802</v>
      </c>
      <c r="K95" s="69">
        <v>9.1109889540893801E-2</v>
      </c>
      <c r="L95" s="69">
        <v>36.198588998862803</v>
      </c>
    </row>
    <row r="96" spans="1:12">
      <c r="A96" s="122"/>
      <c r="B96" s="61" t="s">
        <v>14</v>
      </c>
      <c r="C96" s="66">
        <v>184.69350399999999</v>
      </c>
      <c r="D96" s="69">
        <v>184.533998</v>
      </c>
      <c r="E96" s="66">
        <v>185.08474699999999</v>
      </c>
      <c r="F96" s="69">
        <v>184.67326</v>
      </c>
      <c r="G96" s="69">
        <v>184.67326</v>
      </c>
      <c r="H96" s="69">
        <v>184.85390078553999</v>
      </c>
      <c r="I96" s="69">
        <v>113.014280297504</v>
      </c>
      <c r="J96" s="69">
        <v>94.700652946450603</v>
      </c>
      <c r="K96" s="69">
        <v>184.993635880613</v>
      </c>
      <c r="L96" s="69">
        <v>148.88615665815499</v>
      </c>
    </row>
    <row r="97" spans="1:12">
      <c r="A97" s="123"/>
      <c r="B97" s="64" t="s">
        <v>15</v>
      </c>
      <c r="C97" s="65">
        <f>C95/C94</f>
        <v>2.1138586855026088E-3</v>
      </c>
      <c r="D97" s="65">
        <f t="shared" ref="D97:L97" si="23">D95/D94</f>
        <v>2.9756584965912733E-3</v>
      </c>
      <c r="E97" s="65">
        <f t="shared" si="23"/>
        <v>0</v>
      </c>
      <c r="F97" s="65">
        <f t="shared" si="23"/>
        <v>2.2232302169299055E-3</v>
      </c>
      <c r="G97" s="65">
        <f t="shared" si="23"/>
        <v>2.2232302169299055E-3</v>
      </c>
      <c r="H97" s="65">
        <f t="shared" si="23"/>
        <v>1.2472504396864419E-3</v>
      </c>
      <c r="I97" s="64">
        <f t="shared" si="23"/>
        <v>0.38939171643918141</v>
      </c>
      <c r="J97" s="64">
        <f t="shared" si="23"/>
        <v>0.48833896599863408</v>
      </c>
      <c r="K97" s="65">
        <f t="shared" si="23"/>
        <v>4.9226039218833271E-4</v>
      </c>
      <c r="L97" s="65">
        <f t="shared" si="23"/>
        <v>0.19557845715682445</v>
      </c>
    </row>
    <row r="98" spans="1:12">
      <c r="A98" s="121" t="s">
        <v>39</v>
      </c>
      <c r="B98" s="61" t="s">
        <v>12</v>
      </c>
      <c r="C98" s="5">
        <v>57.184061999999997</v>
      </c>
      <c r="D98" s="5">
        <v>57.184061</v>
      </c>
      <c r="E98" s="5">
        <v>57.184061</v>
      </c>
      <c r="F98" s="5">
        <v>57.184061</v>
      </c>
      <c r="G98" s="5">
        <v>57.184061</v>
      </c>
      <c r="H98" s="5">
        <v>57.184061141457867</v>
      </c>
      <c r="I98" s="5">
        <v>57.184060858453499</v>
      </c>
      <c r="J98" s="5">
        <v>57.184060915973504</v>
      </c>
      <c r="K98" s="5">
        <v>57.184061666698696</v>
      </c>
      <c r="L98" s="5">
        <v>57.184061691080601</v>
      </c>
    </row>
    <row r="99" spans="1:12">
      <c r="A99" s="122"/>
      <c r="B99" s="61" t="s">
        <v>13</v>
      </c>
      <c r="C99" s="69">
        <v>0.47683099999999712</v>
      </c>
      <c r="D99" s="69">
        <v>0.57977499999999793</v>
      </c>
      <c r="E99" s="69">
        <v>0</v>
      </c>
      <c r="F99" s="69">
        <v>0.57977499999999793</v>
      </c>
      <c r="G99" s="69">
        <v>0.57977499999999793</v>
      </c>
      <c r="H99" s="69">
        <v>0.18616164668687199</v>
      </c>
      <c r="I99" s="69">
        <v>43.462299000771097</v>
      </c>
      <c r="J99" s="69">
        <v>38.432251451685502</v>
      </c>
      <c r="K99" s="69">
        <v>22.677958575636001</v>
      </c>
      <c r="L99" s="69">
        <v>21.996914963929601</v>
      </c>
    </row>
    <row r="100" spans="1:12">
      <c r="A100" s="122"/>
      <c r="B100" s="61" t="s">
        <v>14</v>
      </c>
      <c r="C100" s="69">
        <v>56.707231</v>
      </c>
      <c r="D100" s="69">
        <v>56.604286000000002</v>
      </c>
      <c r="E100" s="69">
        <v>57.184061</v>
      </c>
      <c r="F100" s="69">
        <v>56.604286000000002</v>
      </c>
      <c r="G100" s="69">
        <v>56.604286000000002</v>
      </c>
      <c r="H100" s="69">
        <v>56.997899494770998</v>
      </c>
      <c r="I100" s="69">
        <v>13.721761857682401</v>
      </c>
      <c r="J100" s="69">
        <v>18.751809464288002</v>
      </c>
      <c r="K100" s="69">
        <v>34.506103091062698</v>
      </c>
      <c r="L100" s="69">
        <v>35.187146727151003</v>
      </c>
    </row>
    <row r="101" spans="1:12">
      <c r="A101" s="123"/>
      <c r="B101" s="64" t="s">
        <v>15</v>
      </c>
      <c r="C101" s="65">
        <f>C99/C98</f>
        <v>8.3385297113030745E-3</v>
      </c>
      <c r="D101" s="65">
        <f t="shared" ref="D101:L101" si="24">D99/D98</f>
        <v>1.0138751775604008E-2</v>
      </c>
      <c r="E101" s="65">
        <f t="shared" si="24"/>
        <v>0</v>
      </c>
      <c r="F101" s="65">
        <f t="shared" si="24"/>
        <v>1.0138751775604008E-2</v>
      </c>
      <c r="G101" s="65">
        <f t="shared" si="24"/>
        <v>1.0138751775604008E-2</v>
      </c>
      <c r="H101" s="65">
        <f t="shared" si="24"/>
        <v>3.2554813871361558E-3</v>
      </c>
      <c r="I101" s="64">
        <f t="shared" si="24"/>
        <v>0.76004219267240236</v>
      </c>
      <c r="J101" s="64">
        <f t="shared" si="24"/>
        <v>0.67207978650131217</v>
      </c>
      <c r="K101" s="64">
        <f t="shared" si="24"/>
        <v>0.39657831071559885</v>
      </c>
      <c r="L101" s="64">
        <f t="shared" si="24"/>
        <v>0.38466863516553274</v>
      </c>
    </row>
    <row r="102" spans="1:12">
      <c r="A102" s="118" t="s">
        <v>40</v>
      </c>
      <c r="B102" s="61" t="s">
        <v>12</v>
      </c>
      <c r="C102" s="66">
        <v>1295.681372</v>
      </c>
      <c r="D102" s="5">
        <v>1295.681372</v>
      </c>
      <c r="E102" s="66">
        <v>1295.681372</v>
      </c>
      <c r="F102" s="5">
        <v>1295.681372</v>
      </c>
      <c r="G102" s="5">
        <v>1295.681372</v>
      </c>
      <c r="H102" s="5">
        <v>1295.681371687913</v>
      </c>
      <c r="I102" s="5">
        <v>1295.6813722695381</v>
      </c>
      <c r="J102" s="5">
        <v>1295.6813705687705</v>
      </c>
      <c r="K102" s="5">
        <v>1295.6813717819377</v>
      </c>
      <c r="L102" s="5">
        <v>1295.6813735686978</v>
      </c>
    </row>
    <row r="103" spans="1:12">
      <c r="A103" s="119"/>
      <c r="B103" s="61" t="s">
        <v>13</v>
      </c>
      <c r="C103" s="66">
        <v>0</v>
      </c>
      <c r="D103" s="69">
        <v>0</v>
      </c>
      <c r="E103" s="66">
        <v>0.86517099999991842</v>
      </c>
      <c r="F103" s="69">
        <v>0.84091699999999037</v>
      </c>
      <c r="G103" s="69">
        <v>0.84091699999999037</v>
      </c>
      <c r="H103" s="69">
        <v>4.8900341344330398</v>
      </c>
      <c r="I103" s="69">
        <v>371.19884510996502</v>
      </c>
      <c r="J103" s="69">
        <v>9.3088539130006005</v>
      </c>
      <c r="K103" s="69">
        <v>0.77488296963760195</v>
      </c>
      <c r="L103" s="69">
        <v>360.24175905293498</v>
      </c>
    </row>
    <row r="104" spans="1:12">
      <c r="A104" s="119"/>
      <c r="B104" s="61" t="s">
        <v>14</v>
      </c>
      <c r="C104" s="66">
        <v>1295.681372</v>
      </c>
      <c r="D104" s="69">
        <v>1295.681372</v>
      </c>
      <c r="E104" s="66">
        <v>1294.8162010000001</v>
      </c>
      <c r="F104" s="69">
        <v>1294.840455</v>
      </c>
      <c r="G104" s="69">
        <v>1294.840455</v>
      </c>
      <c r="H104" s="69">
        <v>1290.7913375534799</v>
      </c>
      <c r="I104" s="69">
        <v>924.48252715957301</v>
      </c>
      <c r="J104" s="69">
        <v>1286.3725166557699</v>
      </c>
      <c r="K104" s="69">
        <v>1294.9064888123</v>
      </c>
      <c r="L104" s="69">
        <v>935.43961451576297</v>
      </c>
    </row>
    <row r="105" spans="1:12">
      <c r="A105" s="120"/>
      <c r="B105" s="64" t="s">
        <v>15</v>
      </c>
      <c r="C105" s="65">
        <f>C103/C102</f>
        <v>0</v>
      </c>
      <c r="D105" s="65">
        <f t="shared" ref="D105:L105" si="25">D103/D102</f>
        <v>0</v>
      </c>
      <c r="E105" s="65">
        <f t="shared" si="25"/>
        <v>6.6773438184455003E-4</v>
      </c>
      <c r="F105" s="65">
        <f t="shared" si="25"/>
        <v>6.4901527348653612E-4</v>
      </c>
      <c r="G105" s="65">
        <f t="shared" si="25"/>
        <v>6.4901527348653612E-4</v>
      </c>
      <c r="H105" s="65">
        <f t="shared" si="25"/>
        <v>3.774102369059056E-3</v>
      </c>
      <c r="I105" s="64">
        <f t="shared" si="25"/>
        <v>0.2864892967163421</v>
      </c>
      <c r="J105" s="65">
        <f t="shared" si="25"/>
        <v>7.1845240075607908E-3</v>
      </c>
      <c r="K105" s="65">
        <f t="shared" si="25"/>
        <v>5.980505597390144E-4</v>
      </c>
      <c r="L105" s="64">
        <f t="shared" si="25"/>
        <v>0.27803267562666306</v>
      </c>
    </row>
    <row r="106" spans="1:12">
      <c r="A106" s="118" t="s">
        <v>41</v>
      </c>
      <c r="B106" s="61" t="s">
        <v>12</v>
      </c>
      <c r="C106" s="5">
        <v>88.087313999999992</v>
      </c>
      <c r="D106" s="5">
        <v>88.087313999999992</v>
      </c>
      <c r="E106" s="5">
        <v>88.087313999999992</v>
      </c>
      <c r="F106" s="5">
        <v>88.087313999999992</v>
      </c>
      <c r="G106" s="5">
        <v>88.087313999999992</v>
      </c>
      <c r="H106" s="5">
        <v>88.087313847964197</v>
      </c>
      <c r="I106" s="5">
        <v>88.087313847964197</v>
      </c>
      <c r="J106" s="5">
        <v>88.087313847964197</v>
      </c>
      <c r="K106" s="5">
        <v>88.087313849874107</v>
      </c>
      <c r="L106" s="5">
        <v>88.087313847964197</v>
      </c>
    </row>
    <row r="107" spans="1:12">
      <c r="A107" s="119"/>
      <c r="B107" s="61" t="s">
        <v>13</v>
      </c>
      <c r="C107" s="69">
        <v>0</v>
      </c>
      <c r="D107" s="69">
        <v>0</v>
      </c>
      <c r="E107" s="69">
        <v>0</v>
      </c>
      <c r="F107" s="69">
        <v>0</v>
      </c>
      <c r="G107" s="69">
        <v>0</v>
      </c>
      <c r="H107" s="69">
        <v>0</v>
      </c>
      <c r="I107" s="69">
        <v>0</v>
      </c>
      <c r="J107" s="69">
        <v>0</v>
      </c>
      <c r="K107" s="69">
        <v>0</v>
      </c>
      <c r="L107" s="69">
        <v>0</v>
      </c>
    </row>
    <row r="108" spans="1:12">
      <c r="A108" s="119"/>
      <c r="B108" s="61" t="s">
        <v>14</v>
      </c>
      <c r="C108" s="69">
        <v>88.087313999999992</v>
      </c>
      <c r="D108" s="69">
        <v>88.087313999999992</v>
      </c>
      <c r="E108" s="69">
        <v>88.087313999999992</v>
      </c>
      <c r="F108" s="69">
        <v>88.087313999999992</v>
      </c>
      <c r="G108" s="69">
        <v>88.087313999999992</v>
      </c>
      <c r="H108" s="69">
        <v>88.087313847964197</v>
      </c>
      <c r="I108" s="69">
        <v>88.087313847964197</v>
      </c>
      <c r="J108" s="69">
        <v>88.087313847964197</v>
      </c>
      <c r="K108" s="69">
        <v>88.087313849874107</v>
      </c>
      <c r="L108" s="69">
        <v>88.087313847964197</v>
      </c>
    </row>
    <row r="109" spans="1:12">
      <c r="A109" s="120"/>
      <c r="B109" s="64" t="s">
        <v>15</v>
      </c>
      <c r="C109" s="65">
        <f>C107/C106</f>
        <v>0</v>
      </c>
      <c r="D109" s="65">
        <f t="shared" ref="D109:L109" si="26">D107/D106</f>
        <v>0</v>
      </c>
      <c r="E109" s="65">
        <f t="shared" si="26"/>
        <v>0</v>
      </c>
      <c r="F109" s="65">
        <f t="shared" si="26"/>
        <v>0</v>
      </c>
      <c r="G109" s="65">
        <f t="shared" si="26"/>
        <v>0</v>
      </c>
      <c r="H109" s="65">
        <f t="shared" si="26"/>
        <v>0</v>
      </c>
      <c r="I109" s="65">
        <f t="shared" si="26"/>
        <v>0</v>
      </c>
      <c r="J109" s="65">
        <f t="shared" si="26"/>
        <v>0</v>
      </c>
      <c r="K109" s="65">
        <f t="shared" si="26"/>
        <v>0</v>
      </c>
      <c r="L109" s="65">
        <f t="shared" si="26"/>
        <v>0</v>
      </c>
    </row>
  </sheetData>
  <autoFilter ref="A1:L109" xr:uid="{7518DFCA-E8C1-476C-BBBD-BB26504491D9}"/>
  <mergeCells count="27">
    <mergeCell ref="A106:A109"/>
    <mergeCell ref="A86:A89"/>
    <mergeCell ref="A90:A93"/>
    <mergeCell ref="A94:A97"/>
    <mergeCell ref="A98:A101"/>
    <mergeCell ref="A102:A105"/>
    <mergeCell ref="A66:A69"/>
    <mergeCell ref="A70:A73"/>
    <mergeCell ref="A74:A77"/>
    <mergeCell ref="A78:A81"/>
    <mergeCell ref="A82:A85"/>
    <mergeCell ref="A46:A49"/>
    <mergeCell ref="A50:A53"/>
    <mergeCell ref="A54:A57"/>
    <mergeCell ref="A58:A61"/>
    <mergeCell ref="A62:A65"/>
    <mergeCell ref="A42:A45"/>
    <mergeCell ref="A22:A25"/>
    <mergeCell ref="A26:A29"/>
    <mergeCell ref="A30:A33"/>
    <mergeCell ref="A34:A37"/>
    <mergeCell ref="A38:A41"/>
    <mergeCell ref="A2:A5"/>
    <mergeCell ref="A6:A9"/>
    <mergeCell ref="A10:A13"/>
    <mergeCell ref="A14:A17"/>
    <mergeCell ref="A18:A21"/>
  </mergeCells>
  <conditionalFormatting sqref="A2 A6 A10 A14 A18 A22 A26 A30 A34 A38 A42">
    <cfRule type="beginsWith" dxfId="85" priority="45" operator="beginsWith" text="8">
      <formula>LEFT((A2),LEN("8"))=("8")</formula>
    </cfRule>
    <cfRule type="beginsWith" dxfId="84" priority="46" operator="beginsWith" text="7">
      <formula>LEFT((A2),LEN("7"))=("7")</formula>
    </cfRule>
    <cfRule type="beginsWith" dxfId="83" priority="47" operator="beginsWith" text="4">
      <formula>LEFT((A2),LEN("4"))=("4")</formula>
    </cfRule>
  </conditionalFormatting>
  <conditionalFormatting sqref="C41:K41 C17:L17 C9:L9 C5:L5 C13:L13 C21:L21 C25:L25 C29:L29 C33:L33 C37:L37 C45:L45">
    <cfRule type="cellIs" dxfId="82" priority="44" operator="greaterThan">
      <formula>0.25</formula>
    </cfRule>
  </conditionalFormatting>
  <conditionalFormatting sqref="E49:H49">
    <cfRule type="cellIs" dxfId="81" priority="43" operator="greaterThan">
      <formula>0.25</formula>
    </cfRule>
  </conditionalFormatting>
  <conditionalFormatting sqref="J49:L49">
    <cfRule type="cellIs" dxfId="80" priority="42" operator="greaterThan">
      <formula>0.25</formula>
    </cfRule>
  </conditionalFormatting>
  <conditionalFormatting sqref="L41">
    <cfRule type="cellIs" dxfId="79" priority="41" operator="greaterThan">
      <formula>0.25</formula>
    </cfRule>
  </conditionalFormatting>
  <conditionalFormatting sqref="E53:L53">
    <cfRule type="cellIs" dxfId="78" priority="40" operator="greaterThan">
      <formula>0.25</formula>
    </cfRule>
  </conditionalFormatting>
  <conditionalFormatting sqref="H57:L57">
    <cfRule type="cellIs" dxfId="77" priority="39" operator="greaterThan">
      <formula>0.25</formula>
    </cfRule>
  </conditionalFormatting>
  <conditionalFormatting sqref="H61">
    <cfRule type="cellIs" dxfId="76" priority="38" operator="greaterThan">
      <formula>0.25</formula>
    </cfRule>
  </conditionalFormatting>
  <conditionalFormatting sqref="J61:L61">
    <cfRule type="cellIs" dxfId="75" priority="37" operator="greaterThan">
      <formula>0.25</formula>
    </cfRule>
  </conditionalFormatting>
  <conditionalFormatting sqref="B5">
    <cfRule type="cellIs" dxfId="74" priority="36" operator="greaterThan">
      <formula>0.25</formula>
    </cfRule>
  </conditionalFormatting>
  <conditionalFormatting sqref="B9">
    <cfRule type="cellIs" dxfId="73" priority="35" operator="greaterThan">
      <formula>0.25</formula>
    </cfRule>
  </conditionalFormatting>
  <conditionalFormatting sqref="B17">
    <cfRule type="cellIs" dxfId="72" priority="34" operator="greaterThan">
      <formula>0.25</formula>
    </cfRule>
  </conditionalFormatting>
  <conditionalFormatting sqref="B21">
    <cfRule type="cellIs" dxfId="71" priority="33" operator="greaterThan">
      <formula>0.25</formula>
    </cfRule>
  </conditionalFormatting>
  <conditionalFormatting sqref="B25">
    <cfRule type="cellIs" dxfId="70" priority="32" operator="greaterThan">
      <formula>0.25</formula>
    </cfRule>
  </conditionalFormatting>
  <conditionalFormatting sqref="B29">
    <cfRule type="cellIs" dxfId="69" priority="31" operator="greaterThan">
      <formula>0.25</formula>
    </cfRule>
  </conditionalFormatting>
  <conditionalFormatting sqref="B33">
    <cfRule type="cellIs" dxfId="68" priority="30" operator="greaterThan">
      <formula>0.25</formula>
    </cfRule>
  </conditionalFormatting>
  <conditionalFormatting sqref="B37">
    <cfRule type="cellIs" dxfId="67" priority="29" operator="greaterThan">
      <formula>0.25</formula>
    </cfRule>
  </conditionalFormatting>
  <conditionalFormatting sqref="B41">
    <cfRule type="cellIs" dxfId="66" priority="28" operator="greaterThan">
      <formula>0.25</formula>
    </cfRule>
  </conditionalFormatting>
  <conditionalFormatting sqref="B45">
    <cfRule type="cellIs" dxfId="65" priority="27" operator="greaterThan">
      <formula>0.25</formula>
    </cfRule>
  </conditionalFormatting>
  <conditionalFormatting sqref="B49">
    <cfRule type="cellIs" dxfId="64" priority="26" operator="greaterThan">
      <formula>0.25</formula>
    </cfRule>
  </conditionalFormatting>
  <conditionalFormatting sqref="B53">
    <cfRule type="cellIs" dxfId="63" priority="25" operator="greaterThan">
      <formula>0.25</formula>
    </cfRule>
  </conditionalFormatting>
  <conditionalFormatting sqref="B57">
    <cfRule type="cellIs" dxfId="62" priority="24" operator="greaterThan">
      <formula>0.25</formula>
    </cfRule>
  </conditionalFormatting>
  <conditionalFormatting sqref="B61">
    <cfRule type="cellIs" dxfId="61" priority="23" operator="greaterThan">
      <formula>0.25</formula>
    </cfRule>
  </conditionalFormatting>
  <conditionalFormatting sqref="B69">
    <cfRule type="cellIs" dxfId="60" priority="22" operator="greaterThan">
      <formula>0.25</formula>
    </cfRule>
  </conditionalFormatting>
  <conditionalFormatting sqref="B73">
    <cfRule type="cellIs" dxfId="59" priority="21" operator="greaterThan">
      <formula>0.25</formula>
    </cfRule>
  </conditionalFormatting>
  <conditionalFormatting sqref="B77">
    <cfRule type="cellIs" dxfId="58" priority="20" operator="greaterThan">
      <formula>0.25</formula>
    </cfRule>
  </conditionalFormatting>
  <conditionalFormatting sqref="B81">
    <cfRule type="cellIs" dxfId="57" priority="19" operator="greaterThan">
      <formula>0.25</formula>
    </cfRule>
  </conditionalFormatting>
  <conditionalFormatting sqref="B85">
    <cfRule type="cellIs" dxfId="56" priority="18" operator="greaterThan">
      <formula>0.25</formula>
    </cfRule>
  </conditionalFormatting>
  <conditionalFormatting sqref="B89">
    <cfRule type="cellIs" dxfId="55" priority="17" operator="greaterThan">
      <formula>0.25</formula>
    </cfRule>
  </conditionalFormatting>
  <conditionalFormatting sqref="B97">
    <cfRule type="cellIs" dxfId="54" priority="16" operator="greaterThan">
      <formula>0.25</formula>
    </cfRule>
  </conditionalFormatting>
  <conditionalFormatting sqref="B101">
    <cfRule type="cellIs" dxfId="53" priority="15" operator="greaterThan">
      <formula>0.25</formula>
    </cfRule>
  </conditionalFormatting>
  <conditionalFormatting sqref="B105">
    <cfRule type="cellIs" dxfId="52" priority="14" operator="greaterThan">
      <formula>0.25</formula>
    </cfRule>
  </conditionalFormatting>
  <conditionalFormatting sqref="B109">
    <cfRule type="cellIs" dxfId="51" priority="13" operator="greaterThan">
      <formula>0.25</formula>
    </cfRule>
  </conditionalFormatting>
  <conditionalFormatting sqref="I105">
    <cfRule type="cellIs" dxfId="50" priority="12" operator="greaterThan">
      <formula>0.25</formula>
    </cfRule>
  </conditionalFormatting>
  <conditionalFormatting sqref="L105">
    <cfRule type="cellIs" dxfId="49" priority="11" operator="greaterThan">
      <formula>0.25</formula>
    </cfRule>
  </conditionalFormatting>
  <conditionalFormatting sqref="I101:L101">
    <cfRule type="cellIs" dxfId="48" priority="10" operator="greaterThan">
      <formula>0.25</formula>
    </cfRule>
  </conditionalFormatting>
  <conditionalFormatting sqref="I97:J97">
    <cfRule type="cellIs" dxfId="47" priority="9" operator="greaterThan">
      <formula>0.25</formula>
    </cfRule>
  </conditionalFormatting>
  <conditionalFormatting sqref="I89:J89">
    <cfRule type="cellIs" dxfId="46" priority="8" operator="greaterThan">
      <formula>0.25</formula>
    </cfRule>
  </conditionalFormatting>
  <conditionalFormatting sqref="F85:L85">
    <cfRule type="cellIs" dxfId="45" priority="7" operator="greaterThan">
      <formula>0.25</formula>
    </cfRule>
  </conditionalFormatting>
  <conditionalFormatting sqref="C85:D85">
    <cfRule type="cellIs" dxfId="44" priority="6" operator="greaterThan">
      <formula>0.25</formula>
    </cfRule>
  </conditionalFormatting>
  <conditionalFormatting sqref="C81:D81">
    <cfRule type="cellIs" dxfId="43" priority="5" operator="greaterThan">
      <formula>0.25</formula>
    </cfRule>
  </conditionalFormatting>
  <conditionalFormatting sqref="F81:L81">
    <cfRule type="cellIs" dxfId="42" priority="4" operator="greaterThan">
      <formula>0.25</formula>
    </cfRule>
  </conditionalFormatting>
  <conditionalFormatting sqref="E77:L77">
    <cfRule type="cellIs" dxfId="41" priority="3" operator="greaterThan">
      <formula>0.25</formula>
    </cfRule>
  </conditionalFormatting>
  <conditionalFormatting sqref="E73:L73">
    <cfRule type="cellIs" dxfId="40" priority="2" operator="greaterThan">
      <formula>0.25</formula>
    </cfRule>
  </conditionalFormatting>
  <conditionalFormatting sqref="H69:L69">
    <cfRule type="cellIs" dxfId="39" priority="1" operator="greaterThan">
      <formula>0.25</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U219"/>
  <sheetViews>
    <sheetView tabSelected="1" zoomScale="70" zoomScaleNormal="70" workbookViewId="0">
      <pane xSplit="1" ySplit="1" topLeftCell="F2" activePane="bottomRight" state="frozen"/>
      <selection pane="bottomRight" activeCell="L1" sqref="L1"/>
      <selection pane="bottomLeft" activeCell="A2" sqref="A2"/>
      <selection pane="topRight" activeCell="B1" sqref="B1"/>
    </sheetView>
  </sheetViews>
  <sheetFormatPr defaultColWidth="11.42578125" defaultRowHeight="15" customHeight="1"/>
  <cols>
    <col min="1" max="1" width="18.140625" style="42" customWidth="1"/>
    <col min="2" max="6" width="15.42578125" style="30" customWidth="1"/>
    <col min="7" max="10" width="15.85546875" style="30" customWidth="1"/>
    <col min="11" max="11" width="16.5703125" style="30" customWidth="1"/>
    <col min="12" max="12" width="15.85546875" style="30" customWidth="1"/>
    <col min="13" max="16" width="15.85546875" style="30" hidden="1" customWidth="1"/>
    <col min="17" max="17" width="11.42578125" style="30" hidden="1" customWidth="1"/>
    <col min="18" max="41" width="15.85546875" style="30" hidden="1" customWidth="1"/>
    <col min="42" max="43" width="16.28515625" style="37" customWidth="1"/>
    <col min="44" max="45" width="16.28515625" style="53" customWidth="1"/>
    <col min="46" max="46" width="16.28515625" style="37" customWidth="1"/>
    <col min="47" max="16384" width="11.42578125" style="30"/>
  </cols>
  <sheetData>
    <row r="1" spans="1:46" ht="29.1">
      <c r="A1" s="27" t="s">
        <v>0</v>
      </c>
      <c r="B1" s="28" t="s">
        <v>6</v>
      </c>
      <c r="C1" s="28" t="s">
        <v>7</v>
      </c>
      <c r="D1" s="60" t="s">
        <v>42</v>
      </c>
      <c r="E1" s="28" t="s">
        <v>9</v>
      </c>
      <c r="F1" s="28" t="s">
        <v>10</v>
      </c>
      <c r="G1" s="28" t="s">
        <v>43</v>
      </c>
      <c r="H1" s="28" t="s">
        <v>44</v>
      </c>
      <c r="I1" s="28" t="s">
        <v>45</v>
      </c>
      <c r="J1" s="60" t="s">
        <v>46</v>
      </c>
      <c r="K1" s="28" t="s">
        <v>47</v>
      </c>
      <c r="L1" s="126" t="s">
        <v>48</v>
      </c>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17" t="s">
        <v>49</v>
      </c>
      <c r="AQ1" s="15" t="s">
        <v>50</v>
      </c>
      <c r="AR1" s="43" t="s">
        <v>51</v>
      </c>
      <c r="AS1" s="43" t="s">
        <v>52</v>
      </c>
      <c r="AT1" s="29" t="s">
        <v>53</v>
      </c>
    </row>
    <row r="2" spans="1:46" ht="14.45">
      <c r="A2" s="71" t="s">
        <v>11</v>
      </c>
      <c r="B2" s="81">
        <v>1</v>
      </c>
      <c r="C2" s="81">
        <v>1</v>
      </c>
      <c r="D2" s="81">
        <v>1</v>
      </c>
      <c r="E2" s="81">
        <v>1</v>
      </c>
      <c r="F2" s="81">
        <v>1</v>
      </c>
      <c r="G2" s="81">
        <v>1</v>
      </c>
      <c r="H2" s="81">
        <v>1</v>
      </c>
      <c r="I2" s="81">
        <v>1</v>
      </c>
      <c r="J2" s="81">
        <v>1</v>
      </c>
      <c r="K2" s="81">
        <v>1</v>
      </c>
      <c r="L2" s="82">
        <v>1</v>
      </c>
      <c r="M2" s="23"/>
      <c r="N2" s="22"/>
      <c r="O2" s="23"/>
      <c r="P2" s="23"/>
      <c r="Q2" s="23"/>
      <c r="R2" s="21"/>
      <c r="S2" s="21"/>
      <c r="T2" s="21"/>
      <c r="U2" s="21"/>
      <c r="V2" s="21"/>
      <c r="W2" s="21"/>
      <c r="X2" s="21"/>
      <c r="Y2" s="21"/>
      <c r="Z2" s="21"/>
      <c r="AA2" s="21"/>
      <c r="AB2" s="21"/>
      <c r="AC2" s="21"/>
      <c r="AD2" s="21"/>
      <c r="AE2" s="21"/>
      <c r="AF2" s="21"/>
      <c r="AG2" s="21"/>
      <c r="AH2" s="21"/>
      <c r="AI2" s="21"/>
      <c r="AJ2" s="21"/>
      <c r="AK2" s="21"/>
      <c r="AL2" s="21"/>
      <c r="AM2" s="21"/>
      <c r="AN2" s="21"/>
      <c r="AO2" s="21"/>
      <c r="AP2" s="17">
        <f>SUMIFS(B2:AO2,$B$106:$AO$106,"X",$B$103:$AO$103,"X")</f>
        <v>6</v>
      </c>
      <c r="AQ2" s="17">
        <f>SUMIFS(B2:AO2,$B$103:$AO$103,"X")</f>
        <v>11</v>
      </c>
      <c r="AR2" s="16">
        <v>18696.587498013239</v>
      </c>
      <c r="AS2" s="44">
        <f t="shared" ref="AS2:AS33" si="0">IFERROR(AR2/$AR$102,0)*100</f>
        <v>22.721541225229618</v>
      </c>
      <c r="AT2" s="8"/>
    </row>
    <row r="3" spans="1:46" ht="14.45">
      <c r="A3" s="72" t="s">
        <v>16</v>
      </c>
      <c r="B3" s="81">
        <v>1</v>
      </c>
      <c r="C3" s="83">
        <v>1</v>
      </c>
      <c r="D3" s="81">
        <v>1</v>
      </c>
      <c r="E3" s="81">
        <v>1</v>
      </c>
      <c r="F3" s="81">
        <v>1</v>
      </c>
      <c r="G3" s="81">
        <v>1</v>
      </c>
      <c r="H3" s="81">
        <v>0</v>
      </c>
      <c r="I3" s="81">
        <v>0</v>
      </c>
      <c r="J3" s="81">
        <v>0</v>
      </c>
      <c r="K3" s="81">
        <v>0</v>
      </c>
      <c r="L3" s="82">
        <v>1</v>
      </c>
      <c r="M3" s="23"/>
      <c r="N3" s="22"/>
      <c r="O3" s="23"/>
      <c r="P3" s="23"/>
      <c r="Q3" s="23"/>
      <c r="R3" s="21"/>
      <c r="S3" s="21"/>
      <c r="T3" s="21"/>
      <c r="U3" s="21"/>
      <c r="V3" s="21"/>
      <c r="W3" s="21"/>
      <c r="X3" s="21"/>
      <c r="Y3" s="21"/>
      <c r="Z3" s="21"/>
      <c r="AA3" s="21"/>
      <c r="AB3" s="21"/>
      <c r="AC3" s="21"/>
      <c r="AD3" s="21"/>
      <c r="AE3" s="21"/>
      <c r="AF3" s="21"/>
      <c r="AG3" s="21"/>
      <c r="AH3" s="21"/>
      <c r="AI3" s="21"/>
      <c r="AJ3" s="21"/>
      <c r="AK3" s="21"/>
      <c r="AL3" s="21"/>
      <c r="AM3" s="21"/>
      <c r="AN3" s="21"/>
      <c r="AO3" s="21"/>
      <c r="AP3" s="17">
        <f>SUMIF($B$106:$U$106,"X",B3:U3)</f>
        <v>2</v>
      </c>
      <c r="AQ3" s="17">
        <f t="shared" ref="AQ3:AQ66" si="1">SUMIFS(B3:AO3,$B$103:$AO$103,"X")</f>
        <v>7</v>
      </c>
      <c r="AR3" s="16">
        <v>8927.7414733215173</v>
      </c>
      <c r="AS3" s="44">
        <f t="shared" si="0"/>
        <v>10.849682914372623</v>
      </c>
      <c r="AT3" s="31" t="s">
        <v>54</v>
      </c>
    </row>
    <row r="4" spans="1:46" ht="14.45">
      <c r="A4" s="73" t="s">
        <v>18</v>
      </c>
      <c r="B4" s="83">
        <v>1</v>
      </c>
      <c r="C4" s="81">
        <v>1</v>
      </c>
      <c r="D4" s="83">
        <v>1</v>
      </c>
      <c r="E4" s="83">
        <v>1</v>
      </c>
      <c r="F4" s="81">
        <v>1</v>
      </c>
      <c r="G4" s="81">
        <v>0</v>
      </c>
      <c r="H4" s="81">
        <v>0</v>
      </c>
      <c r="I4" s="84">
        <v>1</v>
      </c>
      <c r="J4" s="84">
        <v>1</v>
      </c>
      <c r="K4" s="84">
        <v>1</v>
      </c>
      <c r="L4" s="82">
        <v>1</v>
      </c>
      <c r="M4" s="23"/>
      <c r="N4" s="22"/>
      <c r="O4" s="23"/>
      <c r="P4" s="23"/>
      <c r="Q4" s="23"/>
      <c r="R4" s="21"/>
      <c r="S4" s="21"/>
      <c r="T4" s="21"/>
      <c r="U4" s="21"/>
      <c r="V4" s="21"/>
      <c r="W4" s="21"/>
      <c r="X4" s="21"/>
      <c r="Y4" s="21"/>
      <c r="Z4" s="21"/>
      <c r="AA4" s="21"/>
      <c r="AB4" s="21"/>
      <c r="AC4" s="21"/>
      <c r="AD4" s="21"/>
      <c r="AE4" s="21"/>
      <c r="AF4" s="21"/>
      <c r="AG4" s="21"/>
      <c r="AH4" s="21"/>
      <c r="AI4" s="21"/>
      <c r="AJ4" s="21"/>
      <c r="AK4" s="21"/>
      <c r="AL4" s="21"/>
      <c r="AM4" s="21"/>
      <c r="AN4" s="21"/>
      <c r="AO4" s="21"/>
      <c r="AP4" s="17">
        <f t="shared" ref="AP4:AP67" si="2">SUMIF($B$106:$U$106,"X",B4:U4)</f>
        <v>4</v>
      </c>
      <c r="AQ4" s="17">
        <f t="shared" si="1"/>
        <v>9</v>
      </c>
      <c r="AR4" s="16">
        <v>164.63103426950863</v>
      </c>
      <c r="AS4" s="44">
        <f t="shared" si="0"/>
        <v>0.20007238393125623</v>
      </c>
      <c r="AT4" s="31" t="s">
        <v>54</v>
      </c>
    </row>
    <row r="5" spans="1:46" ht="14.45">
      <c r="A5" s="73" t="s">
        <v>19</v>
      </c>
      <c r="B5" s="81">
        <v>1</v>
      </c>
      <c r="C5" s="81">
        <v>1</v>
      </c>
      <c r="D5" s="81">
        <v>1</v>
      </c>
      <c r="E5" s="81">
        <v>1</v>
      </c>
      <c r="F5" s="81">
        <v>1</v>
      </c>
      <c r="G5" s="81">
        <v>0</v>
      </c>
      <c r="H5" s="81">
        <v>0</v>
      </c>
      <c r="I5" s="81">
        <v>1</v>
      </c>
      <c r="J5" s="81">
        <v>1</v>
      </c>
      <c r="K5" s="81">
        <v>1</v>
      </c>
      <c r="L5" s="82">
        <v>1</v>
      </c>
      <c r="M5" s="23"/>
      <c r="N5" s="22"/>
      <c r="O5" s="23"/>
      <c r="P5" s="23"/>
      <c r="Q5" s="23"/>
      <c r="R5" s="21"/>
      <c r="S5" s="21"/>
      <c r="T5" s="21"/>
      <c r="U5" s="21"/>
      <c r="V5" s="21"/>
      <c r="W5" s="21"/>
      <c r="X5" s="21"/>
      <c r="Y5" s="21"/>
      <c r="Z5" s="21"/>
      <c r="AA5" s="21"/>
      <c r="AB5" s="21"/>
      <c r="AC5" s="21"/>
      <c r="AD5" s="21"/>
      <c r="AE5" s="21"/>
      <c r="AF5" s="21"/>
      <c r="AG5" s="21"/>
      <c r="AH5" s="21"/>
      <c r="AI5" s="21"/>
      <c r="AJ5" s="21"/>
      <c r="AK5" s="21"/>
      <c r="AL5" s="21"/>
      <c r="AM5" s="21"/>
      <c r="AN5" s="21"/>
      <c r="AO5" s="21"/>
      <c r="AP5" s="17">
        <f t="shared" si="2"/>
        <v>4</v>
      </c>
      <c r="AQ5" s="17">
        <f t="shared" si="1"/>
        <v>9</v>
      </c>
      <c r="AR5" s="16">
        <v>73.530402305421944</v>
      </c>
      <c r="AS5" s="44">
        <f t="shared" si="0"/>
        <v>8.9359839995822782E-2</v>
      </c>
      <c r="AT5" s="8"/>
    </row>
    <row r="6" spans="1:46" ht="14.45">
      <c r="A6" s="74" t="s">
        <v>20</v>
      </c>
      <c r="B6" s="81">
        <v>1</v>
      </c>
      <c r="C6" s="81">
        <v>1</v>
      </c>
      <c r="D6" s="81">
        <v>1</v>
      </c>
      <c r="E6" s="81">
        <v>1</v>
      </c>
      <c r="F6" s="81">
        <v>1</v>
      </c>
      <c r="G6" s="81">
        <v>0</v>
      </c>
      <c r="H6" s="81">
        <v>0</v>
      </c>
      <c r="I6" s="81">
        <v>0</v>
      </c>
      <c r="J6" s="81">
        <v>0</v>
      </c>
      <c r="K6" s="81">
        <v>0</v>
      </c>
      <c r="L6" s="82">
        <v>1</v>
      </c>
      <c r="M6" s="23"/>
      <c r="N6" s="22"/>
      <c r="O6" s="23"/>
      <c r="P6" s="23"/>
      <c r="Q6" s="23"/>
      <c r="R6" s="21"/>
      <c r="S6" s="21"/>
      <c r="T6" s="21"/>
      <c r="U6" s="21"/>
      <c r="V6" s="21"/>
      <c r="W6" s="21"/>
      <c r="X6" s="21"/>
      <c r="Y6" s="21"/>
      <c r="Z6" s="21"/>
      <c r="AA6" s="21"/>
      <c r="AB6" s="21"/>
      <c r="AC6" s="21"/>
      <c r="AD6" s="21"/>
      <c r="AE6" s="21"/>
      <c r="AF6" s="21"/>
      <c r="AG6" s="21"/>
      <c r="AH6" s="21"/>
      <c r="AI6" s="21"/>
      <c r="AJ6" s="21"/>
      <c r="AK6" s="21"/>
      <c r="AL6" s="21"/>
      <c r="AM6" s="21"/>
      <c r="AN6" s="21"/>
      <c r="AO6" s="21"/>
      <c r="AP6" s="17">
        <f t="shared" si="2"/>
        <v>1</v>
      </c>
      <c r="AQ6" s="17">
        <f t="shared" si="1"/>
        <v>6</v>
      </c>
      <c r="AR6" s="16">
        <v>2598.9101719187033</v>
      </c>
      <c r="AS6" s="44">
        <f t="shared" si="0"/>
        <v>3.1583969330336026</v>
      </c>
      <c r="AT6" s="31"/>
    </row>
    <row r="7" spans="1:46" ht="14.45">
      <c r="A7" s="75" t="s">
        <v>21</v>
      </c>
      <c r="B7" s="81">
        <v>1</v>
      </c>
      <c r="C7" s="81">
        <v>1</v>
      </c>
      <c r="D7" s="81">
        <v>1</v>
      </c>
      <c r="E7" s="81">
        <v>1</v>
      </c>
      <c r="F7" s="81">
        <v>1</v>
      </c>
      <c r="G7" s="81">
        <v>0</v>
      </c>
      <c r="H7" s="81">
        <v>0</v>
      </c>
      <c r="I7" s="81">
        <v>1</v>
      </c>
      <c r="J7" s="81">
        <v>1</v>
      </c>
      <c r="K7" s="81">
        <v>1</v>
      </c>
      <c r="L7" s="82">
        <v>1</v>
      </c>
      <c r="M7" s="23"/>
      <c r="N7" s="22"/>
      <c r="O7" s="23"/>
      <c r="P7" s="23"/>
      <c r="Q7" s="23"/>
      <c r="R7" s="21"/>
      <c r="S7" s="21"/>
      <c r="T7" s="21"/>
      <c r="U7" s="21"/>
      <c r="V7" s="21"/>
      <c r="W7" s="21"/>
      <c r="X7" s="21"/>
      <c r="Y7" s="21"/>
      <c r="Z7" s="21"/>
      <c r="AA7" s="21"/>
      <c r="AB7" s="21"/>
      <c r="AC7" s="21"/>
      <c r="AD7" s="21"/>
      <c r="AE7" s="21"/>
      <c r="AF7" s="21"/>
      <c r="AG7" s="21"/>
      <c r="AH7" s="21"/>
      <c r="AI7" s="21"/>
      <c r="AJ7" s="21"/>
      <c r="AK7" s="21"/>
      <c r="AL7" s="21"/>
      <c r="AM7" s="21"/>
      <c r="AN7" s="21"/>
      <c r="AO7" s="21"/>
      <c r="AP7" s="17">
        <f t="shared" si="2"/>
        <v>4</v>
      </c>
      <c r="AQ7" s="17">
        <f t="shared" si="1"/>
        <v>9</v>
      </c>
      <c r="AR7" s="16">
        <v>2955.9717026729586</v>
      </c>
      <c r="AS7" s="44">
        <f t="shared" si="0"/>
        <v>3.5923257605182184</v>
      </c>
      <c r="AT7" s="31"/>
    </row>
    <row r="8" spans="1:46" ht="14.45">
      <c r="A8" s="75" t="s">
        <v>22</v>
      </c>
      <c r="B8" s="81">
        <v>1</v>
      </c>
      <c r="C8" s="81">
        <v>1</v>
      </c>
      <c r="D8" s="81">
        <v>1</v>
      </c>
      <c r="E8" s="81">
        <v>1</v>
      </c>
      <c r="F8" s="81">
        <v>1</v>
      </c>
      <c r="G8" s="81">
        <v>0</v>
      </c>
      <c r="H8" s="84">
        <v>1</v>
      </c>
      <c r="I8" s="81">
        <v>1</v>
      </c>
      <c r="J8" s="81">
        <v>1</v>
      </c>
      <c r="K8" s="81">
        <v>1</v>
      </c>
      <c r="L8" s="82">
        <v>1</v>
      </c>
      <c r="M8" s="23"/>
      <c r="N8" s="22"/>
      <c r="O8" s="23"/>
      <c r="P8" s="23"/>
      <c r="Q8" s="23"/>
      <c r="R8" s="21"/>
      <c r="S8" s="21"/>
      <c r="T8" s="21"/>
      <c r="U8" s="21"/>
      <c r="V8" s="21"/>
      <c r="W8" s="21"/>
      <c r="X8" s="21"/>
      <c r="Y8" s="21"/>
      <c r="Z8" s="21"/>
      <c r="AA8" s="21"/>
      <c r="AB8" s="21"/>
      <c r="AC8" s="21"/>
      <c r="AD8" s="21"/>
      <c r="AE8" s="21"/>
      <c r="AF8" s="21"/>
      <c r="AG8" s="21"/>
      <c r="AH8" s="21"/>
      <c r="AI8" s="21"/>
      <c r="AJ8" s="21"/>
      <c r="AK8" s="21"/>
      <c r="AL8" s="21"/>
      <c r="AM8" s="21"/>
      <c r="AN8" s="21"/>
      <c r="AO8" s="21"/>
      <c r="AP8" s="17">
        <f t="shared" si="2"/>
        <v>5</v>
      </c>
      <c r="AQ8" s="17">
        <f t="shared" si="1"/>
        <v>10</v>
      </c>
      <c r="AR8" s="16">
        <v>6068.4066875046192</v>
      </c>
      <c r="AS8" s="44">
        <f t="shared" si="0"/>
        <v>7.3747978199897313</v>
      </c>
      <c r="AT8" s="31" t="s">
        <v>54</v>
      </c>
    </row>
    <row r="9" spans="1:46" ht="14.45">
      <c r="A9" s="75" t="s">
        <v>23</v>
      </c>
      <c r="B9" s="81">
        <v>1</v>
      </c>
      <c r="C9" s="81">
        <v>1</v>
      </c>
      <c r="D9" s="81">
        <v>1</v>
      </c>
      <c r="E9" s="81">
        <v>1</v>
      </c>
      <c r="F9" s="81">
        <v>1</v>
      </c>
      <c r="G9" s="81">
        <v>1</v>
      </c>
      <c r="H9" s="81">
        <v>1</v>
      </c>
      <c r="I9" s="84">
        <v>1</v>
      </c>
      <c r="J9" s="81">
        <v>1</v>
      </c>
      <c r="K9" s="81">
        <v>1</v>
      </c>
      <c r="L9" s="82">
        <v>1</v>
      </c>
      <c r="M9" s="23"/>
      <c r="N9" s="22"/>
      <c r="O9" s="23"/>
      <c r="P9" s="23"/>
      <c r="Q9" s="23"/>
      <c r="R9" s="21"/>
      <c r="S9" s="21"/>
      <c r="T9" s="21"/>
      <c r="U9" s="21"/>
      <c r="V9" s="21"/>
      <c r="W9" s="21"/>
      <c r="X9" s="21"/>
      <c r="Y9" s="21"/>
      <c r="Z9" s="21"/>
      <c r="AA9" s="21"/>
      <c r="AB9" s="21"/>
      <c r="AC9" s="21"/>
      <c r="AD9" s="21"/>
      <c r="AE9" s="21"/>
      <c r="AF9" s="21"/>
      <c r="AG9" s="21"/>
      <c r="AH9" s="21"/>
      <c r="AI9" s="21"/>
      <c r="AJ9" s="21"/>
      <c r="AK9" s="21"/>
      <c r="AL9" s="21"/>
      <c r="AM9" s="21"/>
      <c r="AN9" s="21"/>
      <c r="AO9" s="21"/>
      <c r="AP9" s="17">
        <f t="shared" si="2"/>
        <v>6</v>
      </c>
      <c r="AQ9" s="17">
        <f t="shared" si="1"/>
        <v>11</v>
      </c>
      <c r="AR9" s="16">
        <v>6264.6292225618654</v>
      </c>
      <c r="AS9" s="44">
        <f t="shared" si="0"/>
        <v>7.6132626425192997</v>
      </c>
      <c r="AT9" s="8" t="s">
        <v>54</v>
      </c>
    </row>
    <row r="10" spans="1:46" ht="14.45">
      <c r="A10" s="75" t="s">
        <v>24</v>
      </c>
      <c r="B10" s="81">
        <v>0</v>
      </c>
      <c r="C10" s="81">
        <v>1</v>
      </c>
      <c r="D10" s="81">
        <v>1</v>
      </c>
      <c r="E10" s="81">
        <v>0</v>
      </c>
      <c r="F10" s="81">
        <v>1</v>
      </c>
      <c r="G10" s="81">
        <v>0</v>
      </c>
      <c r="H10" s="81">
        <v>1</v>
      </c>
      <c r="I10" s="81">
        <v>0</v>
      </c>
      <c r="J10" s="81">
        <v>0</v>
      </c>
      <c r="K10" s="81">
        <v>0</v>
      </c>
      <c r="L10" s="82">
        <v>1</v>
      </c>
      <c r="M10" s="23"/>
      <c r="N10" s="22"/>
      <c r="O10" s="23"/>
      <c r="P10" s="23"/>
      <c r="Q10" s="23"/>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17">
        <f t="shared" si="2"/>
        <v>2</v>
      </c>
      <c r="AQ10" s="17">
        <f t="shared" si="1"/>
        <v>5</v>
      </c>
      <c r="AR10" s="16">
        <v>9.202127657459009</v>
      </c>
      <c r="AS10" s="44">
        <f t="shared" si="0"/>
        <v>1.1183138257235378E-2</v>
      </c>
      <c r="AT10" s="8"/>
    </row>
    <row r="11" spans="1:46" ht="14.45">
      <c r="A11" s="75" t="s">
        <v>25</v>
      </c>
      <c r="B11" s="81">
        <v>1</v>
      </c>
      <c r="C11" s="81">
        <v>1</v>
      </c>
      <c r="D11" s="81">
        <v>1</v>
      </c>
      <c r="E11" s="81">
        <v>1</v>
      </c>
      <c r="F11" s="81">
        <v>1</v>
      </c>
      <c r="G11" s="81">
        <v>0</v>
      </c>
      <c r="H11" s="81">
        <v>0</v>
      </c>
      <c r="I11" s="81">
        <v>1</v>
      </c>
      <c r="J11" s="81">
        <v>1</v>
      </c>
      <c r="K11" s="81">
        <v>1</v>
      </c>
      <c r="L11" s="82">
        <v>1</v>
      </c>
      <c r="M11" s="23"/>
      <c r="N11" s="22"/>
      <c r="O11" s="23"/>
      <c r="P11" s="23"/>
      <c r="Q11" s="23"/>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17">
        <f t="shared" si="2"/>
        <v>4</v>
      </c>
      <c r="AQ11" s="17">
        <f t="shared" si="1"/>
        <v>9</v>
      </c>
      <c r="AR11" s="16">
        <v>5844.1771773865457</v>
      </c>
      <c r="AS11" s="44">
        <f t="shared" si="0"/>
        <v>7.1022967521557092</v>
      </c>
      <c r="AT11" s="31"/>
    </row>
    <row r="12" spans="1:46" ht="14.45">
      <c r="A12" s="75" t="s">
        <v>26</v>
      </c>
      <c r="B12" s="81">
        <v>1</v>
      </c>
      <c r="C12" s="85">
        <v>1</v>
      </c>
      <c r="D12" s="81">
        <v>1</v>
      </c>
      <c r="E12" s="81">
        <v>1</v>
      </c>
      <c r="F12" s="81">
        <v>1</v>
      </c>
      <c r="G12" s="81">
        <v>0</v>
      </c>
      <c r="H12" s="81">
        <v>0</v>
      </c>
      <c r="I12" s="81">
        <v>1</v>
      </c>
      <c r="J12" s="81">
        <v>1</v>
      </c>
      <c r="K12" s="81">
        <v>1</v>
      </c>
      <c r="L12" s="82">
        <v>1</v>
      </c>
      <c r="M12" s="23"/>
      <c r="N12" s="22"/>
      <c r="O12" s="23"/>
      <c r="P12" s="23"/>
      <c r="Q12" s="23"/>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17">
        <f t="shared" si="2"/>
        <v>4</v>
      </c>
      <c r="AQ12" s="17">
        <f t="shared" si="1"/>
        <v>9</v>
      </c>
      <c r="AR12" s="16">
        <v>2.819555589394414</v>
      </c>
      <c r="AS12" s="44">
        <f t="shared" si="0"/>
        <v>3.426542333891652E-3</v>
      </c>
      <c r="AT12" s="31" t="s">
        <v>54</v>
      </c>
    </row>
    <row r="13" spans="1:46" ht="14.45">
      <c r="A13" s="75" t="s">
        <v>27</v>
      </c>
      <c r="B13" s="81">
        <v>1</v>
      </c>
      <c r="C13" s="81">
        <v>1</v>
      </c>
      <c r="D13" s="81">
        <v>1</v>
      </c>
      <c r="E13" s="81">
        <v>1</v>
      </c>
      <c r="F13" s="81">
        <v>1</v>
      </c>
      <c r="G13" s="81">
        <v>0</v>
      </c>
      <c r="H13" s="81">
        <v>0</v>
      </c>
      <c r="I13" s="81">
        <v>1</v>
      </c>
      <c r="J13" s="81">
        <v>1</v>
      </c>
      <c r="K13" s="81">
        <v>1</v>
      </c>
      <c r="L13" s="82">
        <v>1</v>
      </c>
      <c r="M13" s="21"/>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17">
        <f t="shared" si="2"/>
        <v>4</v>
      </c>
      <c r="AQ13" s="17">
        <f t="shared" si="1"/>
        <v>9</v>
      </c>
      <c r="AR13" s="16">
        <v>876.91188892503851</v>
      </c>
      <c r="AS13" s="44">
        <f t="shared" si="0"/>
        <v>1.065691246449199</v>
      </c>
      <c r="AT13" s="8"/>
    </row>
    <row r="14" spans="1:46" ht="14.45">
      <c r="A14" s="75" t="s">
        <v>28</v>
      </c>
      <c r="B14" s="81">
        <v>1</v>
      </c>
      <c r="C14" s="81">
        <v>1</v>
      </c>
      <c r="D14" s="81">
        <v>1</v>
      </c>
      <c r="E14" s="81">
        <v>1</v>
      </c>
      <c r="F14" s="81">
        <v>1</v>
      </c>
      <c r="G14" s="81">
        <v>0</v>
      </c>
      <c r="H14" s="81">
        <v>0</v>
      </c>
      <c r="I14" s="81">
        <v>0</v>
      </c>
      <c r="J14" s="81">
        <v>0</v>
      </c>
      <c r="K14" s="81">
        <v>0</v>
      </c>
      <c r="L14" s="82">
        <v>1</v>
      </c>
      <c r="M14" s="21"/>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17">
        <f t="shared" si="2"/>
        <v>1</v>
      </c>
      <c r="AQ14" s="17">
        <f t="shared" si="1"/>
        <v>6</v>
      </c>
      <c r="AR14" s="16">
        <v>239.79274259133308</v>
      </c>
      <c r="AS14" s="44">
        <f t="shared" si="0"/>
        <v>0.29141471334695812</v>
      </c>
      <c r="AT14" s="31"/>
    </row>
    <row r="15" spans="1:46" ht="14.45">
      <c r="A15" s="76" t="s">
        <v>29</v>
      </c>
      <c r="B15" s="81">
        <v>1</v>
      </c>
      <c r="C15" s="85">
        <v>1</v>
      </c>
      <c r="D15" s="81">
        <v>1</v>
      </c>
      <c r="E15" s="81">
        <v>1</v>
      </c>
      <c r="F15" s="81">
        <v>1</v>
      </c>
      <c r="G15" s="81">
        <v>0</v>
      </c>
      <c r="H15" s="81">
        <v>0</v>
      </c>
      <c r="I15" s="81">
        <v>0</v>
      </c>
      <c r="J15" s="81">
        <v>0</v>
      </c>
      <c r="K15" s="81">
        <v>0</v>
      </c>
      <c r="L15" s="82">
        <v>1</v>
      </c>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17">
        <f t="shared" si="2"/>
        <v>1</v>
      </c>
      <c r="AQ15" s="17">
        <f t="shared" si="1"/>
        <v>6</v>
      </c>
      <c r="AR15" s="16">
        <v>11146.337692104125</v>
      </c>
      <c r="AS15" s="44">
        <f t="shared" si="0"/>
        <v>13.545892875284707</v>
      </c>
      <c r="AT15" s="31" t="s">
        <v>54</v>
      </c>
    </row>
    <row r="16" spans="1:46" ht="14.45">
      <c r="A16" s="76" t="s">
        <v>31</v>
      </c>
      <c r="B16" s="81">
        <v>1</v>
      </c>
      <c r="C16" s="81">
        <v>1</v>
      </c>
      <c r="D16" s="81">
        <v>1</v>
      </c>
      <c r="E16" s="81">
        <v>1</v>
      </c>
      <c r="F16" s="81">
        <v>1</v>
      </c>
      <c r="G16" s="81">
        <v>0</v>
      </c>
      <c r="H16" s="81">
        <v>0</v>
      </c>
      <c r="I16" s="81">
        <v>0</v>
      </c>
      <c r="J16" s="81">
        <v>0</v>
      </c>
      <c r="K16" s="81">
        <v>0</v>
      </c>
      <c r="L16" s="82">
        <v>1</v>
      </c>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17">
        <f t="shared" si="2"/>
        <v>1</v>
      </c>
      <c r="AQ16" s="17">
        <f t="shared" si="1"/>
        <v>6</v>
      </c>
      <c r="AR16" s="16">
        <v>343.31617780826878</v>
      </c>
      <c r="AS16" s="44">
        <f t="shared" si="0"/>
        <v>0.41722440997255594</v>
      </c>
      <c r="AT16" s="8"/>
    </row>
    <row r="17" spans="1:46" ht="14.45">
      <c r="A17" s="77" t="s">
        <v>32</v>
      </c>
      <c r="B17" s="81">
        <v>1</v>
      </c>
      <c r="C17" s="81">
        <v>1</v>
      </c>
      <c r="D17" s="81">
        <v>1</v>
      </c>
      <c r="E17" s="81">
        <v>1</v>
      </c>
      <c r="F17" s="81">
        <v>1</v>
      </c>
      <c r="G17" s="81">
        <v>0</v>
      </c>
      <c r="H17" s="81">
        <v>0</v>
      </c>
      <c r="I17" s="81">
        <v>1</v>
      </c>
      <c r="J17" s="81">
        <v>1</v>
      </c>
      <c r="K17" s="81">
        <v>1</v>
      </c>
      <c r="L17" s="82">
        <v>1</v>
      </c>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17">
        <f t="shared" si="2"/>
        <v>4</v>
      </c>
      <c r="AQ17" s="17">
        <f t="shared" si="1"/>
        <v>9</v>
      </c>
      <c r="AR17" s="16">
        <v>4995.5609415296658</v>
      </c>
      <c r="AS17" s="44">
        <f t="shared" si="0"/>
        <v>6.0709925748843094</v>
      </c>
      <c r="AT17" s="31"/>
    </row>
    <row r="18" spans="1:46" ht="14.45">
      <c r="A18" s="77" t="s">
        <v>33</v>
      </c>
      <c r="B18" s="81">
        <v>1</v>
      </c>
      <c r="C18" s="81">
        <v>1</v>
      </c>
      <c r="D18" s="81">
        <v>1</v>
      </c>
      <c r="E18" s="81">
        <v>1</v>
      </c>
      <c r="F18" s="81">
        <v>1</v>
      </c>
      <c r="G18" s="81">
        <v>0</v>
      </c>
      <c r="H18" s="81">
        <v>0</v>
      </c>
      <c r="I18" s="81">
        <v>1</v>
      </c>
      <c r="J18" s="81">
        <v>1</v>
      </c>
      <c r="K18" s="81">
        <v>1</v>
      </c>
      <c r="L18" s="82">
        <v>1</v>
      </c>
      <c r="M18" s="21"/>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17">
        <f t="shared" si="2"/>
        <v>4</v>
      </c>
      <c r="AQ18" s="17">
        <f t="shared" si="1"/>
        <v>9</v>
      </c>
      <c r="AR18" s="16">
        <v>4042.6689917512795</v>
      </c>
      <c r="AS18" s="44">
        <f t="shared" si="0"/>
        <v>4.9129644736396427</v>
      </c>
      <c r="AT18" s="31"/>
    </row>
    <row r="19" spans="1:46" ht="14.45">
      <c r="A19" s="78" t="s">
        <v>34</v>
      </c>
      <c r="B19" s="81">
        <v>1</v>
      </c>
      <c r="C19" s="81">
        <v>1</v>
      </c>
      <c r="D19" s="81">
        <v>1</v>
      </c>
      <c r="E19" s="81">
        <v>1</v>
      </c>
      <c r="F19" s="81">
        <v>1</v>
      </c>
      <c r="G19" s="81">
        <v>1</v>
      </c>
      <c r="H19" s="81">
        <v>1</v>
      </c>
      <c r="I19" s="86">
        <v>1</v>
      </c>
      <c r="J19" s="81">
        <v>1</v>
      </c>
      <c r="K19" s="81">
        <v>1</v>
      </c>
      <c r="L19" s="82">
        <v>1</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17">
        <f t="shared" si="2"/>
        <v>6</v>
      </c>
      <c r="AQ19" s="17">
        <f t="shared" si="1"/>
        <v>11</v>
      </c>
      <c r="AR19" s="16">
        <v>6776.0605935468002</v>
      </c>
      <c r="AS19" s="44">
        <f t="shared" si="0"/>
        <v>8.2347936561839461</v>
      </c>
      <c r="AT19" s="31" t="s">
        <v>54</v>
      </c>
    </row>
    <row r="20" spans="1:46" ht="14.45">
      <c r="A20" s="78" t="s">
        <v>35</v>
      </c>
      <c r="B20" s="81">
        <v>1</v>
      </c>
      <c r="C20" s="81">
        <v>1</v>
      </c>
      <c r="D20" s="81">
        <v>1</v>
      </c>
      <c r="E20" s="81">
        <v>1</v>
      </c>
      <c r="F20" s="81">
        <v>1</v>
      </c>
      <c r="G20" s="81">
        <v>1</v>
      </c>
      <c r="H20" s="81">
        <v>1</v>
      </c>
      <c r="I20" s="81">
        <v>0</v>
      </c>
      <c r="J20" s="81">
        <v>1</v>
      </c>
      <c r="K20" s="81">
        <v>1</v>
      </c>
      <c r="L20" s="82">
        <v>1</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17">
        <f t="shared" si="2"/>
        <v>5</v>
      </c>
      <c r="AQ20" s="17">
        <f t="shared" si="1"/>
        <v>10</v>
      </c>
      <c r="AR20" s="16">
        <v>112.77533631963909</v>
      </c>
      <c r="AS20" s="44">
        <f t="shared" si="0"/>
        <v>0.13705332342857254</v>
      </c>
      <c r="AT20" s="31"/>
    </row>
    <row r="21" spans="1:46" ht="14.45">
      <c r="A21" s="78" t="s">
        <v>36</v>
      </c>
      <c r="B21" s="81">
        <v>0</v>
      </c>
      <c r="C21" s="81">
        <v>1</v>
      </c>
      <c r="D21" s="81">
        <v>1</v>
      </c>
      <c r="E21" s="81">
        <v>0</v>
      </c>
      <c r="F21" s="81">
        <v>0</v>
      </c>
      <c r="G21" s="81">
        <v>0</v>
      </c>
      <c r="H21" s="81">
        <v>0</v>
      </c>
      <c r="I21" s="85">
        <v>1</v>
      </c>
      <c r="J21" s="81">
        <v>0</v>
      </c>
      <c r="K21" s="81">
        <v>0</v>
      </c>
      <c r="L21" s="82">
        <v>1</v>
      </c>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17">
        <f t="shared" si="2"/>
        <v>2</v>
      </c>
      <c r="AQ21" s="17">
        <f t="shared" si="1"/>
        <v>4</v>
      </c>
      <c r="AR21" s="16">
        <v>519.66784068651236</v>
      </c>
      <c r="AS21" s="44">
        <f t="shared" si="0"/>
        <v>0.63154060958126013</v>
      </c>
      <c r="AT21" s="31" t="s">
        <v>54</v>
      </c>
    </row>
    <row r="22" spans="1:46" ht="14.45">
      <c r="A22" s="79" t="s">
        <v>38</v>
      </c>
      <c r="B22" s="81">
        <v>0</v>
      </c>
      <c r="C22" s="81">
        <v>1</v>
      </c>
      <c r="D22" s="81">
        <v>1</v>
      </c>
      <c r="E22" s="81">
        <v>0</v>
      </c>
      <c r="F22" s="81">
        <v>0</v>
      </c>
      <c r="G22" s="81">
        <v>0</v>
      </c>
      <c r="H22" s="81">
        <v>0</v>
      </c>
      <c r="I22" s="81">
        <v>0</v>
      </c>
      <c r="J22" s="81">
        <v>0</v>
      </c>
      <c r="K22" s="81">
        <v>0</v>
      </c>
      <c r="L22" s="82">
        <v>1</v>
      </c>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17">
        <f t="shared" si="2"/>
        <v>1</v>
      </c>
      <c r="AQ22" s="17">
        <f t="shared" si="1"/>
        <v>3</v>
      </c>
      <c r="AR22" s="16">
        <v>185.08474728214725</v>
      </c>
      <c r="AS22" s="44">
        <f t="shared" si="0"/>
        <v>0.22492932017564141</v>
      </c>
      <c r="AT22" s="31"/>
    </row>
    <row r="23" spans="1:46" ht="14.45">
      <c r="A23" s="79" t="s">
        <v>39</v>
      </c>
      <c r="B23" s="81">
        <v>0</v>
      </c>
      <c r="C23" s="81">
        <v>1</v>
      </c>
      <c r="D23" s="81">
        <v>1</v>
      </c>
      <c r="E23" s="81">
        <v>1</v>
      </c>
      <c r="F23" s="81">
        <v>1</v>
      </c>
      <c r="G23" s="84">
        <v>1</v>
      </c>
      <c r="H23" s="81">
        <v>0</v>
      </c>
      <c r="I23" s="81">
        <v>0</v>
      </c>
      <c r="J23" s="81">
        <v>0</v>
      </c>
      <c r="K23" s="81">
        <v>0</v>
      </c>
      <c r="L23" s="82">
        <v>0</v>
      </c>
      <c r="M23" s="21"/>
      <c r="N23" s="21"/>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17">
        <f t="shared" si="2"/>
        <v>1</v>
      </c>
      <c r="AQ23" s="17">
        <f t="shared" si="1"/>
        <v>5</v>
      </c>
      <c r="AR23" s="16">
        <v>57.18406105620938</v>
      </c>
      <c r="AS23" s="44">
        <f t="shared" si="0"/>
        <v>6.9494500044608568E-2</v>
      </c>
      <c r="AT23" s="31" t="s">
        <v>54</v>
      </c>
    </row>
    <row r="24" spans="1:46">
      <c r="A24" s="80" t="s">
        <v>40</v>
      </c>
      <c r="B24" s="81">
        <v>0</v>
      </c>
      <c r="C24" s="81">
        <v>1</v>
      </c>
      <c r="D24" s="81">
        <v>0</v>
      </c>
      <c r="E24" s="81">
        <v>0</v>
      </c>
      <c r="F24" s="81">
        <v>1</v>
      </c>
      <c r="G24" s="81">
        <v>0</v>
      </c>
      <c r="H24" s="81">
        <v>0</v>
      </c>
      <c r="I24" s="81">
        <v>0</v>
      </c>
      <c r="J24" s="81">
        <v>0</v>
      </c>
      <c r="K24" s="81">
        <v>0</v>
      </c>
      <c r="L24" s="82">
        <v>0</v>
      </c>
      <c r="M24" s="21"/>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17">
        <f t="shared" si="2"/>
        <v>0</v>
      </c>
      <c r="AQ24" s="17">
        <f t="shared" si="1"/>
        <v>2</v>
      </c>
      <c r="AR24" s="16">
        <v>1295.6809209584451</v>
      </c>
      <c r="AS24" s="44">
        <f t="shared" si="0"/>
        <v>1.5746118088891443</v>
      </c>
      <c r="AT24" s="31"/>
    </row>
    <row r="25" spans="1:46" ht="14.45">
      <c r="A25" s="80" t="s">
        <v>41</v>
      </c>
      <c r="B25" s="81">
        <v>0</v>
      </c>
      <c r="C25" s="81">
        <v>0</v>
      </c>
      <c r="D25" s="81">
        <v>0</v>
      </c>
      <c r="E25" s="81">
        <v>0</v>
      </c>
      <c r="F25" s="81">
        <v>0</v>
      </c>
      <c r="G25" s="81">
        <v>0</v>
      </c>
      <c r="H25" s="81">
        <v>0</v>
      </c>
      <c r="I25" s="85">
        <v>1</v>
      </c>
      <c r="J25" s="81">
        <v>0</v>
      </c>
      <c r="K25" s="81">
        <v>0</v>
      </c>
      <c r="L25" s="82">
        <v>1</v>
      </c>
      <c r="M25" s="21"/>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17">
        <f t="shared" si="2"/>
        <v>2</v>
      </c>
      <c r="AQ25" s="17">
        <f t="shared" si="1"/>
        <v>2</v>
      </c>
      <c r="AR25" s="16">
        <v>88.087321591681331</v>
      </c>
      <c r="AS25" s="44">
        <f t="shared" si="0"/>
        <v>0.10705053578243251</v>
      </c>
      <c r="AT25" s="31" t="s">
        <v>54</v>
      </c>
    </row>
    <row r="26" spans="1:46" ht="14.45" hidden="1">
      <c r="A26" s="18"/>
      <c r="B26" s="19"/>
      <c r="C26" s="19"/>
      <c r="D26" s="19"/>
      <c r="E26" s="19"/>
      <c r="F26" s="21"/>
      <c r="G26" s="21"/>
      <c r="H26" s="21"/>
      <c r="I26" s="21"/>
      <c r="J26" s="21"/>
      <c r="K26" s="21"/>
      <c r="L26" s="21"/>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17">
        <f t="shared" si="2"/>
        <v>0</v>
      </c>
      <c r="AQ26" s="17">
        <f t="shared" si="1"/>
        <v>0</v>
      </c>
      <c r="AR26" s="44"/>
      <c r="AS26" s="44">
        <f t="shared" si="0"/>
        <v>0</v>
      </c>
      <c r="AT26" s="31"/>
    </row>
    <row r="27" spans="1:46" ht="14.45" hidden="1">
      <c r="A27" s="18"/>
      <c r="B27" s="19"/>
      <c r="C27" s="19"/>
      <c r="D27" s="19"/>
      <c r="E27" s="19"/>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17">
        <f t="shared" si="2"/>
        <v>0</v>
      </c>
      <c r="AQ27" s="17">
        <f t="shared" si="1"/>
        <v>0</v>
      </c>
      <c r="AR27" s="44"/>
      <c r="AS27" s="44">
        <f t="shared" si="0"/>
        <v>0</v>
      </c>
      <c r="AT27" s="31"/>
    </row>
    <row r="28" spans="1:46" ht="14.45" hidden="1">
      <c r="A28" s="18"/>
      <c r="B28" s="19"/>
      <c r="C28" s="19"/>
      <c r="D28" s="19"/>
      <c r="E28" s="19"/>
      <c r="F28" s="21"/>
      <c r="G28" s="21"/>
      <c r="H28" s="21"/>
      <c r="I28" s="21"/>
      <c r="J28" s="21"/>
      <c r="K28" s="21"/>
      <c r="L28" s="21"/>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17">
        <f t="shared" si="2"/>
        <v>0</v>
      </c>
      <c r="AQ28" s="17">
        <f t="shared" si="1"/>
        <v>0</v>
      </c>
      <c r="AR28" s="44"/>
      <c r="AS28" s="44">
        <f t="shared" si="0"/>
        <v>0</v>
      </c>
      <c r="AT28" s="31"/>
    </row>
    <row r="29" spans="1:46" ht="14.45" hidden="1">
      <c r="A29" s="18"/>
      <c r="B29" s="19"/>
      <c r="C29" s="19"/>
      <c r="D29" s="19"/>
      <c r="E29" s="19"/>
      <c r="F29" s="21"/>
      <c r="G29" s="21"/>
      <c r="H29" s="21"/>
      <c r="I29" s="21"/>
      <c r="J29" s="21"/>
      <c r="K29" s="21"/>
      <c r="L29" s="21"/>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17">
        <f t="shared" si="2"/>
        <v>0</v>
      </c>
      <c r="AQ29" s="17">
        <f t="shared" si="1"/>
        <v>0</v>
      </c>
      <c r="AR29" s="44"/>
      <c r="AS29" s="44">
        <f t="shared" si="0"/>
        <v>0</v>
      </c>
      <c r="AT29" s="31"/>
    </row>
    <row r="30" spans="1:46" ht="14.45" hidden="1">
      <c r="A30" s="18"/>
      <c r="B30" s="19"/>
      <c r="C30" s="19"/>
      <c r="D30" s="19"/>
      <c r="E30" s="19"/>
      <c r="F30" s="21"/>
      <c r="G30" s="21"/>
      <c r="H30" s="21"/>
      <c r="I30" s="21"/>
      <c r="J30" s="21"/>
      <c r="K30" s="2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17">
        <f t="shared" si="2"/>
        <v>0</v>
      </c>
      <c r="AQ30" s="17">
        <f t="shared" si="1"/>
        <v>0</v>
      </c>
      <c r="AR30" s="44"/>
      <c r="AS30" s="44">
        <f t="shared" si="0"/>
        <v>0</v>
      </c>
      <c r="AT30" s="31"/>
    </row>
    <row r="31" spans="1:46" ht="14.45" hidden="1">
      <c r="A31" s="18"/>
      <c r="B31" s="19"/>
      <c r="C31" s="19"/>
      <c r="D31" s="19"/>
      <c r="E31" s="19"/>
      <c r="F31" s="21"/>
      <c r="G31" s="21"/>
      <c r="H31" s="21"/>
      <c r="I31" s="21"/>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17">
        <f t="shared" si="2"/>
        <v>0</v>
      </c>
      <c r="AQ31" s="17">
        <f t="shared" si="1"/>
        <v>0</v>
      </c>
      <c r="AR31" s="44"/>
      <c r="AS31" s="44">
        <f t="shared" si="0"/>
        <v>0</v>
      </c>
      <c r="AT31" s="31"/>
    </row>
    <row r="32" spans="1:46" ht="14.45" hidden="1">
      <c r="A32" s="18"/>
      <c r="B32" s="19"/>
      <c r="C32" s="19"/>
      <c r="D32" s="19"/>
      <c r="E32" s="19"/>
      <c r="F32" s="21"/>
      <c r="G32" s="21"/>
      <c r="H32" s="21"/>
      <c r="I32" s="21"/>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17">
        <f t="shared" si="2"/>
        <v>0</v>
      </c>
      <c r="AQ32" s="17">
        <f t="shared" si="1"/>
        <v>0</v>
      </c>
      <c r="AR32" s="44"/>
      <c r="AS32" s="44">
        <f t="shared" si="0"/>
        <v>0</v>
      </c>
      <c r="AT32" s="31"/>
    </row>
    <row r="33" spans="1:46" ht="14.45" hidden="1">
      <c r="A33" s="18"/>
      <c r="B33" s="19"/>
      <c r="C33" s="19"/>
      <c r="D33" s="19"/>
      <c r="E33" s="19"/>
      <c r="F33" s="21"/>
      <c r="G33" s="21"/>
      <c r="H33" s="21"/>
      <c r="I33" s="21"/>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17">
        <f t="shared" si="2"/>
        <v>0</v>
      </c>
      <c r="AQ33" s="17">
        <f t="shared" si="1"/>
        <v>0</v>
      </c>
      <c r="AR33" s="44"/>
      <c r="AS33" s="44">
        <f t="shared" si="0"/>
        <v>0</v>
      </c>
      <c r="AT33" s="31"/>
    </row>
    <row r="34" spans="1:46" ht="14.45" hidden="1">
      <c r="A34" s="18"/>
      <c r="B34" s="19"/>
      <c r="C34" s="19"/>
      <c r="D34" s="19"/>
      <c r="E34" s="19"/>
      <c r="F34" s="21"/>
      <c r="G34" s="21"/>
      <c r="H34" s="21"/>
      <c r="I34" s="21"/>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17">
        <f t="shared" si="2"/>
        <v>0</v>
      </c>
      <c r="AQ34" s="17">
        <f t="shared" si="1"/>
        <v>0</v>
      </c>
      <c r="AR34" s="44"/>
      <c r="AS34" s="44">
        <f t="shared" ref="AS34:AS65" si="3">IFERROR(AR34/$AR$102,0)*100</f>
        <v>0</v>
      </c>
      <c r="AT34" s="31"/>
    </row>
    <row r="35" spans="1:46" ht="14.45" hidden="1">
      <c r="A35" s="18"/>
      <c r="B35" s="19"/>
      <c r="C35" s="19"/>
      <c r="D35" s="19"/>
      <c r="E35" s="19"/>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17">
        <f t="shared" si="2"/>
        <v>0</v>
      </c>
      <c r="AQ35" s="17">
        <f t="shared" si="1"/>
        <v>0</v>
      </c>
      <c r="AR35" s="44"/>
      <c r="AS35" s="44">
        <f t="shared" si="3"/>
        <v>0</v>
      </c>
      <c r="AT35" s="31"/>
    </row>
    <row r="36" spans="1:46" ht="14.45" hidden="1">
      <c r="A36" s="18"/>
      <c r="B36" s="19"/>
      <c r="C36" s="19"/>
      <c r="D36" s="19"/>
      <c r="E36" s="19"/>
      <c r="F36" s="21"/>
      <c r="G36" s="21"/>
      <c r="H36" s="21"/>
      <c r="I36" s="21"/>
      <c r="J36" s="21"/>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17">
        <f t="shared" si="2"/>
        <v>0</v>
      </c>
      <c r="AQ36" s="17">
        <f t="shared" si="1"/>
        <v>0</v>
      </c>
      <c r="AR36" s="44"/>
      <c r="AS36" s="44">
        <f t="shared" si="3"/>
        <v>0</v>
      </c>
      <c r="AT36" s="31"/>
    </row>
    <row r="37" spans="1:46" ht="14.45" hidden="1">
      <c r="A37" s="18"/>
      <c r="B37" s="19"/>
      <c r="C37" s="19"/>
      <c r="D37" s="19"/>
      <c r="E37" s="19"/>
      <c r="F37" s="21"/>
      <c r="G37" s="21"/>
      <c r="H37" s="21"/>
      <c r="I37" s="21"/>
      <c r="J37" s="21"/>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17">
        <f t="shared" si="2"/>
        <v>0</v>
      </c>
      <c r="AQ37" s="17">
        <f t="shared" si="1"/>
        <v>0</v>
      </c>
      <c r="AR37" s="44"/>
      <c r="AS37" s="44">
        <f t="shared" si="3"/>
        <v>0</v>
      </c>
      <c r="AT37" s="31"/>
    </row>
    <row r="38" spans="1:46" ht="14.45" hidden="1">
      <c r="A38" s="18"/>
      <c r="B38" s="19"/>
      <c r="C38" s="19"/>
      <c r="D38" s="19"/>
      <c r="E38" s="19"/>
      <c r="F38" s="21"/>
      <c r="G38" s="21"/>
      <c r="H38" s="21"/>
      <c r="I38" s="21"/>
      <c r="J38" s="21"/>
      <c r="K38" s="21"/>
      <c r="L38" s="21"/>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17">
        <f t="shared" si="2"/>
        <v>0</v>
      </c>
      <c r="AQ38" s="17">
        <f t="shared" si="1"/>
        <v>0</v>
      </c>
      <c r="AR38" s="44"/>
      <c r="AS38" s="44">
        <f t="shared" si="3"/>
        <v>0</v>
      </c>
      <c r="AT38" s="31"/>
    </row>
    <row r="39" spans="1:46" ht="14.45" hidden="1">
      <c r="A39" s="18"/>
      <c r="B39" s="19"/>
      <c r="C39" s="19"/>
      <c r="D39" s="19"/>
      <c r="E39" s="19"/>
      <c r="F39" s="21"/>
      <c r="G39" s="21"/>
      <c r="H39" s="21"/>
      <c r="I39" s="21"/>
      <c r="J39" s="21"/>
      <c r="K39" s="21"/>
      <c r="L39" s="21"/>
      <c r="M39" s="21"/>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17">
        <f t="shared" si="2"/>
        <v>0</v>
      </c>
      <c r="AQ39" s="17">
        <f t="shared" si="1"/>
        <v>0</v>
      </c>
      <c r="AR39" s="44"/>
      <c r="AS39" s="44">
        <f t="shared" si="3"/>
        <v>0</v>
      </c>
      <c r="AT39" s="31"/>
    </row>
    <row r="40" spans="1:46" ht="14.45" hidden="1">
      <c r="A40" s="18"/>
      <c r="B40" s="19"/>
      <c r="C40" s="19"/>
      <c r="D40" s="19"/>
      <c r="E40" s="19"/>
      <c r="F40" s="21"/>
      <c r="G40" s="21"/>
      <c r="H40" s="21"/>
      <c r="I40" s="21"/>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17">
        <f t="shared" si="2"/>
        <v>0</v>
      </c>
      <c r="AQ40" s="17">
        <f t="shared" si="1"/>
        <v>0</v>
      </c>
      <c r="AR40" s="44"/>
      <c r="AS40" s="44">
        <f t="shared" si="3"/>
        <v>0</v>
      </c>
      <c r="AT40" s="31"/>
    </row>
    <row r="41" spans="1:46" ht="14.45" hidden="1">
      <c r="A41" s="18"/>
      <c r="B41" s="19"/>
      <c r="C41" s="19"/>
      <c r="D41" s="19"/>
      <c r="E41" s="19"/>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17">
        <f t="shared" si="2"/>
        <v>0</v>
      </c>
      <c r="AQ41" s="17">
        <f t="shared" si="1"/>
        <v>0</v>
      </c>
      <c r="AR41" s="44"/>
      <c r="AS41" s="44">
        <f t="shared" si="3"/>
        <v>0</v>
      </c>
      <c r="AT41" s="31"/>
    </row>
    <row r="42" spans="1:46" ht="14.45" hidden="1">
      <c r="A42" s="18"/>
      <c r="B42" s="19"/>
      <c r="C42" s="19"/>
      <c r="D42" s="19"/>
      <c r="E42" s="19"/>
      <c r="F42" s="21"/>
      <c r="G42" s="21"/>
      <c r="H42" s="21"/>
      <c r="I42" s="21"/>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17">
        <f t="shared" si="2"/>
        <v>0</v>
      </c>
      <c r="AQ42" s="17">
        <f t="shared" si="1"/>
        <v>0</v>
      </c>
      <c r="AR42" s="44"/>
      <c r="AS42" s="44">
        <f t="shared" si="3"/>
        <v>0</v>
      </c>
      <c r="AT42" s="31"/>
    </row>
    <row r="43" spans="1:46" ht="14.45" hidden="1">
      <c r="A43" s="18"/>
      <c r="B43" s="19"/>
      <c r="C43" s="19"/>
      <c r="D43" s="19"/>
      <c r="E43" s="19"/>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17">
        <f t="shared" si="2"/>
        <v>0</v>
      </c>
      <c r="AQ43" s="17">
        <f t="shared" si="1"/>
        <v>0</v>
      </c>
      <c r="AR43" s="44"/>
      <c r="AS43" s="44">
        <f t="shared" si="3"/>
        <v>0</v>
      </c>
      <c r="AT43" s="31"/>
    </row>
    <row r="44" spans="1:46" ht="14.45" hidden="1">
      <c r="A44" s="18"/>
      <c r="B44" s="19"/>
      <c r="C44" s="19"/>
      <c r="D44" s="19"/>
      <c r="E44" s="19"/>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17">
        <f t="shared" si="2"/>
        <v>0</v>
      </c>
      <c r="AQ44" s="17">
        <f t="shared" si="1"/>
        <v>0</v>
      </c>
      <c r="AR44" s="44"/>
      <c r="AS44" s="44">
        <f t="shared" si="3"/>
        <v>0</v>
      </c>
      <c r="AT44" s="31"/>
    </row>
    <row r="45" spans="1:46" ht="14.45" hidden="1">
      <c r="A45" s="18"/>
      <c r="B45" s="19"/>
      <c r="C45" s="19"/>
      <c r="D45" s="19"/>
      <c r="E45" s="19"/>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17">
        <f t="shared" si="2"/>
        <v>0</v>
      </c>
      <c r="AQ45" s="17">
        <f t="shared" si="1"/>
        <v>0</v>
      </c>
      <c r="AR45" s="44"/>
      <c r="AS45" s="44">
        <f t="shared" si="3"/>
        <v>0</v>
      </c>
      <c r="AT45" s="31"/>
    </row>
    <row r="46" spans="1:46" ht="14.45" hidden="1">
      <c r="A46" s="18"/>
      <c r="B46" s="19"/>
      <c r="C46" s="19"/>
      <c r="D46" s="19"/>
      <c r="E46" s="19"/>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17">
        <f t="shared" si="2"/>
        <v>0</v>
      </c>
      <c r="AQ46" s="17">
        <f t="shared" si="1"/>
        <v>0</v>
      </c>
      <c r="AR46" s="44"/>
      <c r="AS46" s="44">
        <f t="shared" si="3"/>
        <v>0</v>
      </c>
      <c r="AT46" s="31"/>
    </row>
    <row r="47" spans="1:46" ht="14.45" hidden="1">
      <c r="A47" s="18"/>
      <c r="B47" s="19"/>
      <c r="C47" s="19"/>
      <c r="D47" s="19"/>
      <c r="E47" s="19"/>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17">
        <f t="shared" si="2"/>
        <v>0</v>
      </c>
      <c r="AQ47" s="17">
        <f t="shared" si="1"/>
        <v>0</v>
      </c>
      <c r="AR47" s="44"/>
      <c r="AS47" s="44">
        <f t="shared" si="3"/>
        <v>0</v>
      </c>
      <c r="AT47" s="31"/>
    </row>
    <row r="48" spans="1:46" ht="14.45" hidden="1">
      <c r="A48" s="18"/>
      <c r="B48" s="19"/>
      <c r="C48" s="19"/>
      <c r="D48" s="19"/>
      <c r="E48" s="19"/>
      <c r="F48" s="21"/>
      <c r="G48" s="21"/>
      <c r="H48" s="21"/>
      <c r="I48" s="2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17">
        <f t="shared" si="2"/>
        <v>0</v>
      </c>
      <c r="AQ48" s="17">
        <f t="shared" si="1"/>
        <v>0</v>
      </c>
      <c r="AR48" s="44"/>
      <c r="AS48" s="44">
        <f t="shared" si="3"/>
        <v>0</v>
      </c>
      <c r="AT48" s="31"/>
    </row>
    <row r="49" spans="1:46" ht="14.45" hidden="1">
      <c r="A49" s="18"/>
      <c r="B49" s="19"/>
      <c r="C49" s="19"/>
      <c r="D49" s="19"/>
      <c r="E49" s="19"/>
      <c r="F49" s="21"/>
      <c r="G49" s="21"/>
      <c r="H49" s="21"/>
      <c r="I49" s="21"/>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17">
        <f t="shared" si="2"/>
        <v>0</v>
      </c>
      <c r="AQ49" s="17">
        <f t="shared" si="1"/>
        <v>0</v>
      </c>
      <c r="AR49" s="44"/>
      <c r="AS49" s="44">
        <f t="shared" si="3"/>
        <v>0</v>
      </c>
      <c r="AT49" s="31"/>
    </row>
    <row r="50" spans="1:46" ht="14.45" hidden="1">
      <c r="A50" s="18"/>
      <c r="B50" s="19"/>
      <c r="C50" s="19"/>
      <c r="D50" s="19"/>
      <c r="E50" s="19"/>
      <c r="F50" s="21"/>
      <c r="G50" s="21"/>
      <c r="H50" s="21"/>
      <c r="I50" s="21"/>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17">
        <f t="shared" si="2"/>
        <v>0</v>
      </c>
      <c r="AQ50" s="17">
        <f t="shared" si="1"/>
        <v>0</v>
      </c>
      <c r="AR50" s="44"/>
      <c r="AS50" s="44">
        <f t="shared" si="3"/>
        <v>0</v>
      </c>
      <c r="AT50" s="31"/>
    </row>
    <row r="51" spans="1:46" ht="14.45" hidden="1">
      <c r="A51" s="18"/>
      <c r="B51" s="19"/>
      <c r="C51" s="19"/>
      <c r="D51" s="19"/>
      <c r="E51" s="19"/>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17">
        <f t="shared" si="2"/>
        <v>0</v>
      </c>
      <c r="AQ51" s="17">
        <f t="shared" si="1"/>
        <v>0</v>
      </c>
      <c r="AR51" s="44"/>
      <c r="AS51" s="44">
        <f t="shared" si="3"/>
        <v>0</v>
      </c>
      <c r="AT51" s="31"/>
    </row>
    <row r="52" spans="1:46" ht="14.45" hidden="1">
      <c r="A52" s="18"/>
      <c r="B52" s="19"/>
      <c r="C52" s="19"/>
      <c r="D52" s="19"/>
      <c r="E52" s="19"/>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17">
        <f t="shared" si="2"/>
        <v>0</v>
      </c>
      <c r="AQ52" s="17">
        <f t="shared" si="1"/>
        <v>0</v>
      </c>
      <c r="AR52" s="44"/>
      <c r="AS52" s="44">
        <f t="shared" si="3"/>
        <v>0</v>
      </c>
      <c r="AT52" s="31"/>
    </row>
    <row r="53" spans="1:46" ht="14.45" hidden="1">
      <c r="A53" s="18"/>
      <c r="B53" s="19"/>
      <c r="C53" s="19"/>
      <c r="D53" s="19"/>
      <c r="E53" s="19"/>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17">
        <f t="shared" si="2"/>
        <v>0</v>
      </c>
      <c r="AQ53" s="17">
        <f t="shared" si="1"/>
        <v>0</v>
      </c>
      <c r="AR53" s="44"/>
      <c r="AS53" s="44">
        <f t="shared" si="3"/>
        <v>0</v>
      </c>
      <c r="AT53" s="31"/>
    </row>
    <row r="54" spans="1:46" ht="14.45" hidden="1">
      <c r="A54" s="18"/>
      <c r="B54" s="19"/>
      <c r="C54" s="19"/>
      <c r="D54" s="19"/>
      <c r="E54" s="19"/>
      <c r="F54" s="21"/>
      <c r="G54" s="21"/>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17">
        <f t="shared" si="2"/>
        <v>0</v>
      </c>
      <c r="AQ54" s="17">
        <f t="shared" si="1"/>
        <v>0</v>
      </c>
      <c r="AR54" s="44"/>
      <c r="AS54" s="44">
        <f t="shared" si="3"/>
        <v>0</v>
      </c>
      <c r="AT54" s="31"/>
    </row>
    <row r="55" spans="1:46" ht="14.45" hidden="1">
      <c r="A55" s="18"/>
      <c r="B55" s="19"/>
      <c r="C55" s="19"/>
      <c r="D55" s="19"/>
      <c r="E55" s="19"/>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17">
        <f t="shared" si="2"/>
        <v>0</v>
      </c>
      <c r="AQ55" s="17">
        <f t="shared" si="1"/>
        <v>0</v>
      </c>
      <c r="AR55" s="44"/>
      <c r="AS55" s="44">
        <f t="shared" si="3"/>
        <v>0</v>
      </c>
      <c r="AT55" s="31"/>
    </row>
    <row r="56" spans="1:46" ht="14.45" hidden="1">
      <c r="A56" s="18"/>
      <c r="B56" s="19"/>
      <c r="C56" s="19"/>
      <c r="D56" s="19"/>
      <c r="E56" s="19"/>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17">
        <f t="shared" si="2"/>
        <v>0</v>
      </c>
      <c r="AQ56" s="17">
        <f t="shared" si="1"/>
        <v>0</v>
      </c>
      <c r="AR56" s="44"/>
      <c r="AS56" s="44">
        <f t="shared" si="3"/>
        <v>0</v>
      </c>
      <c r="AT56" s="31"/>
    </row>
    <row r="57" spans="1:46" ht="14.45" hidden="1">
      <c r="A57" s="18"/>
      <c r="B57" s="19"/>
      <c r="C57" s="19"/>
      <c r="D57" s="19"/>
      <c r="E57" s="19"/>
      <c r="F57" s="21"/>
      <c r="G57" s="21"/>
      <c r="H57" s="21"/>
      <c r="I57" s="21"/>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17">
        <f t="shared" si="2"/>
        <v>0</v>
      </c>
      <c r="AQ57" s="17">
        <f t="shared" si="1"/>
        <v>0</v>
      </c>
      <c r="AR57" s="44"/>
      <c r="AS57" s="44">
        <f t="shared" si="3"/>
        <v>0</v>
      </c>
      <c r="AT57" s="31"/>
    </row>
    <row r="58" spans="1:46" ht="14.45" hidden="1">
      <c r="A58" s="18"/>
      <c r="B58" s="19"/>
      <c r="C58" s="19"/>
      <c r="D58" s="19"/>
      <c r="E58" s="19"/>
      <c r="F58" s="21"/>
      <c r="G58" s="21"/>
      <c r="H58" s="21"/>
      <c r="I58" s="21"/>
      <c r="J58" s="21"/>
      <c r="K58" s="21"/>
      <c r="L58" s="21"/>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17">
        <f t="shared" si="2"/>
        <v>0</v>
      </c>
      <c r="AQ58" s="17">
        <f t="shared" si="1"/>
        <v>0</v>
      </c>
      <c r="AR58" s="44"/>
      <c r="AS58" s="44">
        <f t="shared" si="3"/>
        <v>0</v>
      </c>
      <c r="AT58" s="31"/>
    </row>
    <row r="59" spans="1:46" ht="14.45" hidden="1">
      <c r="A59" s="18"/>
      <c r="B59" s="19"/>
      <c r="C59" s="19"/>
      <c r="D59" s="19"/>
      <c r="E59" s="19"/>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17">
        <f t="shared" si="2"/>
        <v>0</v>
      </c>
      <c r="AQ59" s="17">
        <f t="shared" si="1"/>
        <v>0</v>
      </c>
      <c r="AR59" s="44"/>
      <c r="AS59" s="44">
        <f t="shared" si="3"/>
        <v>0</v>
      </c>
      <c r="AT59" s="31"/>
    </row>
    <row r="60" spans="1:46" ht="14.45" hidden="1">
      <c r="A60" s="18"/>
      <c r="B60" s="19"/>
      <c r="C60" s="19"/>
      <c r="D60" s="19"/>
      <c r="E60" s="19"/>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17">
        <f t="shared" si="2"/>
        <v>0</v>
      </c>
      <c r="AQ60" s="17">
        <f t="shared" si="1"/>
        <v>0</v>
      </c>
      <c r="AR60" s="44"/>
      <c r="AS60" s="44">
        <f t="shared" si="3"/>
        <v>0</v>
      </c>
      <c r="AT60" s="31"/>
    </row>
    <row r="61" spans="1:46" ht="14.45" hidden="1">
      <c r="A61" s="18"/>
      <c r="B61" s="19"/>
      <c r="C61" s="19"/>
      <c r="D61" s="19"/>
      <c r="E61" s="19"/>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17">
        <f t="shared" si="2"/>
        <v>0</v>
      </c>
      <c r="AQ61" s="17">
        <f t="shared" si="1"/>
        <v>0</v>
      </c>
      <c r="AR61" s="44"/>
      <c r="AS61" s="44">
        <f t="shared" si="3"/>
        <v>0</v>
      </c>
      <c r="AT61" s="31"/>
    </row>
    <row r="62" spans="1:46" ht="14.45" hidden="1">
      <c r="A62" s="18"/>
      <c r="B62" s="19"/>
      <c r="C62" s="19"/>
      <c r="D62" s="19"/>
      <c r="E62" s="19"/>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17">
        <f t="shared" si="2"/>
        <v>0</v>
      </c>
      <c r="AQ62" s="17">
        <f t="shared" si="1"/>
        <v>0</v>
      </c>
      <c r="AR62" s="44"/>
      <c r="AS62" s="44">
        <f t="shared" si="3"/>
        <v>0</v>
      </c>
      <c r="AT62" s="31"/>
    </row>
    <row r="63" spans="1:46" ht="14.45" hidden="1">
      <c r="A63" s="18"/>
      <c r="B63" s="19"/>
      <c r="C63" s="19"/>
      <c r="D63" s="19"/>
      <c r="E63" s="19"/>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17">
        <f t="shared" si="2"/>
        <v>0</v>
      </c>
      <c r="AQ63" s="17">
        <f t="shared" si="1"/>
        <v>0</v>
      </c>
      <c r="AR63" s="44"/>
      <c r="AS63" s="44">
        <f t="shared" si="3"/>
        <v>0</v>
      </c>
      <c r="AT63" s="31"/>
    </row>
    <row r="64" spans="1:46" ht="14.45" hidden="1">
      <c r="A64" s="18"/>
      <c r="B64" s="19"/>
      <c r="C64" s="19"/>
      <c r="D64" s="19"/>
      <c r="E64" s="19"/>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17">
        <f t="shared" si="2"/>
        <v>0</v>
      </c>
      <c r="AQ64" s="17">
        <f t="shared" si="1"/>
        <v>0</v>
      </c>
      <c r="AR64" s="44"/>
      <c r="AS64" s="44">
        <f t="shared" si="3"/>
        <v>0</v>
      </c>
      <c r="AT64" s="31"/>
    </row>
    <row r="65" spans="1:46" ht="14.45" hidden="1">
      <c r="A65" s="18"/>
      <c r="B65" s="19"/>
      <c r="C65" s="19"/>
      <c r="D65" s="19"/>
      <c r="E65" s="19"/>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17">
        <f t="shared" si="2"/>
        <v>0</v>
      </c>
      <c r="AQ65" s="17">
        <f t="shared" si="1"/>
        <v>0</v>
      </c>
      <c r="AR65" s="44"/>
      <c r="AS65" s="44">
        <f t="shared" si="3"/>
        <v>0</v>
      </c>
      <c r="AT65" s="31"/>
    </row>
    <row r="66" spans="1:46" ht="14.45" hidden="1">
      <c r="A66" s="18"/>
      <c r="B66" s="19"/>
      <c r="C66" s="19"/>
      <c r="D66" s="19"/>
      <c r="E66" s="19"/>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17">
        <f t="shared" si="2"/>
        <v>0</v>
      </c>
      <c r="AQ66" s="17">
        <f t="shared" si="1"/>
        <v>0</v>
      </c>
      <c r="AR66" s="44"/>
      <c r="AS66" s="44">
        <f t="shared" ref="AS66:AS97" si="4">IFERROR(AR66/$AR$102,0)*100</f>
        <v>0</v>
      </c>
      <c r="AT66" s="31"/>
    </row>
    <row r="67" spans="1:46" ht="14.45" hidden="1">
      <c r="A67" s="18"/>
      <c r="B67" s="19"/>
      <c r="C67" s="19"/>
      <c r="D67" s="19"/>
      <c r="E67" s="19"/>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17">
        <f t="shared" si="2"/>
        <v>0</v>
      </c>
      <c r="AQ67" s="17">
        <f t="shared" ref="AQ67:AQ102" si="5">SUMIFS(B67:AO67,$B$103:$AO$103,"X")</f>
        <v>0</v>
      </c>
      <c r="AR67" s="44"/>
      <c r="AS67" s="44">
        <f t="shared" si="4"/>
        <v>0</v>
      </c>
      <c r="AT67" s="31"/>
    </row>
    <row r="68" spans="1:46" ht="14.45" hidden="1">
      <c r="A68" s="18"/>
      <c r="B68" s="19"/>
      <c r="C68" s="19"/>
      <c r="D68" s="19"/>
      <c r="E68" s="19"/>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17">
        <f t="shared" ref="AP68:AP102" si="6">SUMIF($B$106:$U$106,"X",B68:U68)</f>
        <v>0</v>
      </c>
      <c r="AQ68" s="17">
        <f t="shared" si="5"/>
        <v>0</v>
      </c>
      <c r="AR68" s="44"/>
      <c r="AS68" s="44">
        <f t="shared" si="4"/>
        <v>0</v>
      </c>
      <c r="AT68" s="31"/>
    </row>
    <row r="69" spans="1:46" ht="14.45" hidden="1">
      <c r="A69" s="18"/>
      <c r="B69" s="19"/>
      <c r="C69" s="19"/>
      <c r="D69" s="19"/>
      <c r="E69" s="19"/>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17">
        <f t="shared" si="6"/>
        <v>0</v>
      </c>
      <c r="AQ69" s="17">
        <f t="shared" si="5"/>
        <v>0</v>
      </c>
      <c r="AR69" s="44"/>
      <c r="AS69" s="44">
        <f t="shared" si="4"/>
        <v>0</v>
      </c>
      <c r="AT69" s="31"/>
    </row>
    <row r="70" spans="1:46" ht="14.45" hidden="1">
      <c r="A70" s="18"/>
      <c r="B70" s="19"/>
      <c r="C70" s="19"/>
      <c r="D70" s="19"/>
      <c r="E70" s="19"/>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17">
        <f t="shared" si="6"/>
        <v>0</v>
      </c>
      <c r="AQ70" s="17">
        <f t="shared" si="5"/>
        <v>0</v>
      </c>
      <c r="AR70" s="44"/>
      <c r="AS70" s="44">
        <f t="shared" si="4"/>
        <v>0</v>
      </c>
      <c r="AT70" s="31"/>
    </row>
    <row r="71" spans="1:46" ht="14.45" hidden="1">
      <c r="A71" s="18"/>
      <c r="B71" s="19"/>
      <c r="C71" s="19"/>
      <c r="D71" s="19"/>
      <c r="E71" s="19"/>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17">
        <f t="shared" si="6"/>
        <v>0</v>
      </c>
      <c r="AQ71" s="17">
        <f t="shared" si="5"/>
        <v>0</v>
      </c>
      <c r="AR71" s="44"/>
      <c r="AS71" s="44">
        <f t="shared" si="4"/>
        <v>0</v>
      </c>
      <c r="AT71" s="31"/>
    </row>
    <row r="72" spans="1:46" ht="14.45" hidden="1">
      <c r="A72" s="18"/>
      <c r="B72" s="19"/>
      <c r="C72" s="19"/>
      <c r="D72" s="19"/>
      <c r="E72" s="19"/>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17">
        <f t="shared" si="6"/>
        <v>0</v>
      </c>
      <c r="AQ72" s="17">
        <f t="shared" si="5"/>
        <v>0</v>
      </c>
      <c r="AR72" s="44"/>
      <c r="AS72" s="44">
        <f t="shared" si="4"/>
        <v>0</v>
      </c>
      <c r="AT72" s="31"/>
    </row>
    <row r="73" spans="1:46" ht="14.45" hidden="1">
      <c r="A73" s="18"/>
      <c r="B73" s="19"/>
      <c r="C73" s="19"/>
      <c r="D73" s="19"/>
      <c r="E73" s="19"/>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17">
        <f t="shared" si="6"/>
        <v>0</v>
      </c>
      <c r="AQ73" s="17">
        <f t="shared" si="5"/>
        <v>0</v>
      </c>
      <c r="AR73" s="44"/>
      <c r="AS73" s="44">
        <f t="shared" si="4"/>
        <v>0</v>
      </c>
      <c r="AT73" s="31"/>
    </row>
    <row r="74" spans="1:46" ht="14.45" hidden="1">
      <c r="A74" s="18"/>
      <c r="B74" s="19"/>
      <c r="C74" s="19"/>
      <c r="D74" s="19"/>
      <c r="E74" s="19"/>
      <c r="F74" s="21"/>
      <c r="G74" s="21"/>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17">
        <f t="shared" si="6"/>
        <v>0</v>
      </c>
      <c r="AQ74" s="17">
        <f t="shared" si="5"/>
        <v>0</v>
      </c>
      <c r="AR74" s="44"/>
      <c r="AS74" s="44">
        <f t="shared" si="4"/>
        <v>0</v>
      </c>
      <c r="AT74" s="31"/>
    </row>
    <row r="75" spans="1:46" ht="14.45" hidden="1">
      <c r="A75" s="18"/>
      <c r="B75" s="19"/>
      <c r="C75" s="19"/>
      <c r="D75" s="19"/>
      <c r="E75" s="19"/>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17">
        <f t="shared" si="6"/>
        <v>0</v>
      </c>
      <c r="AQ75" s="17">
        <f t="shared" si="5"/>
        <v>0</v>
      </c>
      <c r="AR75" s="44"/>
      <c r="AS75" s="44">
        <f t="shared" si="4"/>
        <v>0</v>
      </c>
      <c r="AT75" s="31"/>
    </row>
    <row r="76" spans="1:46" ht="14.45" hidden="1">
      <c r="A76" s="18"/>
      <c r="B76" s="19"/>
      <c r="C76" s="19"/>
      <c r="D76" s="19"/>
      <c r="E76" s="19"/>
      <c r="F76" s="21"/>
      <c r="G76" s="21"/>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17">
        <f t="shared" si="6"/>
        <v>0</v>
      </c>
      <c r="AQ76" s="17">
        <f t="shared" si="5"/>
        <v>0</v>
      </c>
      <c r="AR76" s="44"/>
      <c r="AS76" s="44">
        <f t="shared" si="4"/>
        <v>0</v>
      </c>
      <c r="AT76" s="31"/>
    </row>
    <row r="77" spans="1:46" ht="14.45" hidden="1">
      <c r="A77" s="18"/>
      <c r="B77" s="19"/>
      <c r="C77" s="19"/>
      <c r="D77" s="19"/>
      <c r="E77" s="19"/>
      <c r="F77" s="21"/>
      <c r="G77" s="21"/>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17">
        <f t="shared" si="6"/>
        <v>0</v>
      </c>
      <c r="AQ77" s="17">
        <f t="shared" si="5"/>
        <v>0</v>
      </c>
      <c r="AR77" s="44"/>
      <c r="AS77" s="44">
        <f t="shared" si="4"/>
        <v>0</v>
      </c>
      <c r="AT77" s="31"/>
    </row>
    <row r="78" spans="1:46" ht="14.45" hidden="1">
      <c r="A78" s="18"/>
      <c r="B78" s="19"/>
      <c r="C78" s="19"/>
      <c r="D78" s="19"/>
      <c r="E78" s="19"/>
      <c r="F78" s="21"/>
      <c r="G78" s="21"/>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17">
        <f t="shared" si="6"/>
        <v>0</v>
      </c>
      <c r="AQ78" s="17">
        <f t="shared" si="5"/>
        <v>0</v>
      </c>
      <c r="AR78" s="44"/>
      <c r="AS78" s="44">
        <f t="shared" si="4"/>
        <v>0</v>
      </c>
      <c r="AT78" s="31"/>
    </row>
    <row r="79" spans="1:46" ht="14.45" hidden="1">
      <c r="A79" s="18"/>
      <c r="B79" s="19"/>
      <c r="C79" s="19"/>
      <c r="D79" s="19"/>
      <c r="E79" s="19"/>
      <c r="F79" s="21"/>
      <c r="G79" s="21"/>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17">
        <f t="shared" si="6"/>
        <v>0</v>
      </c>
      <c r="AQ79" s="17">
        <f t="shared" si="5"/>
        <v>0</v>
      </c>
      <c r="AR79" s="44"/>
      <c r="AS79" s="44">
        <f t="shared" si="4"/>
        <v>0</v>
      </c>
      <c r="AT79" s="31"/>
    </row>
    <row r="80" spans="1:46" ht="14.45" hidden="1">
      <c r="A80" s="18"/>
      <c r="B80" s="19"/>
      <c r="C80" s="19"/>
      <c r="D80" s="19"/>
      <c r="E80" s="19"/>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17">
        <f t="shared" si="6"/>
        <v>0</v>
      </c>
      <c r="AQ80" s="17">
        <f t="shared" si="5"/>
        <v>0</v>
      </c>
      <c r="AR80" s="44"/>
      <c r="AS80" s="44">
        <f t="shared" si="4"/>
        <v>0</v>
      </c>
      <c r="AT80" s="31"/>
    </row>
    <row r="81" spans="1:46" ht="14.45" hidden="1">
      <c r="A81" s="18"/>
      <c r="B81" s="19"/>
      <c r="C81" s="19"/>
      <c r="D81" s="19"/>
      <c r="E81" s="19"/>
      <c r="F81" s="21"/>
      <c r="G81" s="21"/>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17">
        <f t="shared" si="6"/>
        <v>0</v>
      </c>
      <c r="AQ81" s="17">
        <f t="shared" si="5"/>
        <v>0</v>
      </c>
      <c r="AR81" s="44"/>
      <c r="AS81" s="44">
        <f t="shared" si="4"/>
        <v>0</v>
      </c>
      <c r="AT81" s="31"/>
    </row>
    <row r="82" spans="1:46" ht="14.45" hidden="1">
      <c r="A82" s="18"/>
      <c r="B82" s="19"/>
      <c r="C82" s="19"/>
      <c r="D82" s="19"/>
      <c r="E82" s="19"/>
      <c r="F82" s="21"/>
      <c r="G82" s="21"/>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17">
        <f t="shared" si="6"/>
        <v>0</v>
      </c>
      <c r="AQ82" s="17">
        <f t="shared" si="5"/>
        <v>0</v>
      </c>
      <c r="AR82" s="44"/>
      <c r="AS82" s="44">
        <f t="shared" si="4"/>
        <v>0</v>
      </c>
      <c r="AT82" s="31"/>
    </row>
    <row r="83" spans="1:46" ht="14.45" hidden="1">
      <c r="A83" s="18"/>
      <c r="B83" s="19"/>
      <c r="C83" s="19"/>
      <c r="D83" s="19"/>
      <c r="E83" s="19"/>
      <c r="F83" s="21"/>
      <c r="G83" s="21"/>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17">
        <f t="shared" si="6"/>
        <v>0</v>
      </c>
      <c r="AQ83" s="17">
        <f t="shared" si="5"/>
        <v>0</v>
      </c>
      <c r="AR83" s="44"/>
      <c r="AS83" s="44">
        <f t="shared" si="4"/>
        <v>0</v>
      </c>
      <c r="AT83" s="31"/>
    </row>
    <row r="84" spans="1:46" ht="14.45" hidden="1">
      <c r="A84" s="18"/>
      <c r="B84" s="19"/>
      <c r="C84" s="19"/>
      <c r="D84" s="19"/>
      <c r="E84" s="19"/>
      <c r="F84" s="21"/>
      <c r="G84" s="21"/>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17">
        <f t="shared" si="6"/>
        <v>0</v>
      </c>
      <c r="AQ84" s="17">
        <f t="shared" si="5"/>
        <v>0</v>
      </c>
      <c r="AR84" s="44"/>
      <c r="AS84" s="44">
        <f t="shared" si="4"/>
        <v>0</v>
      </c>
      <c r="AT84" s="31"/>
    </row>
    <row r="85" spans="1:46" ht="14.45" hidden="1">
      <c r="A85" s="18"/>
      <c r="B85" s="19"/>
      <c r="C85" s="19"/>
      <c r="D85" s="19"/>
      <c r="E85" s="19"/>
      <c r="F85" s="21"/>
      <c r="G85" s="21"/>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17">
        <f t="shared" si="6"/>
        <v>0</v>
      </c>
      <c r="AQ85" s="17">
        <f t="shared" si="5"/>
        <v>0</v>
      </c>
      <c r="AR85" s="44"/>
      <c r="AS85" s="44">
        <f t="shared" si="4"/>
        <v>0</v>
      </c>
      <c r="AT85" s="31"/>
    </row>
    <row r="86" spans="1:46" ht="14.45" hidden="1">
      <c r="A86" s="18"/>
      <c r="B86" s="19"/>
      <c r="C86" s="19"/>
      <c r="D86" s="19"/>
      <c r="E86" s="19"/>
      <c r="F86" s="21"/>
      <c r="G86" s="21"/>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17">
        <f t="shared" si="6"/>
        <v>0</v>
      </c>
      <c r="AQ86" s="17">
        <f t="shared" si="5"/>
        <v>0</v>
      </c>
      <c r="AR86" s="44"/>
      <c r="AS86" s="44">
        <f t="shared" si="4"/>
        <v>0</v>
      </c>
      <c r="AT86" s="31"/>
    </row>
    <row r="87" spans="1:46" ht="14.45" hidden="1">
      <c r="A87" s="18"/>
      <c r="B87" s="19"/>
      <c r="C87" s="19"/>
      <c r="D87" s="19"/>
      <c r="E87" s="19"/>
      <c r="F87" s="21"/>
      <c r="G87" s="21"/>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17">
        <f t="shared" si="6"/>
        <v>0</v>
      </c>
      <c r="AQ87" s="17">
        <f t="shared" si="5"/>
        <v>0</v>
      </c>
      <c r="AR87" s="44"/>
      <c r="AS87" s="44">
        <f t="shared" si="4"/>
        <v>0</v>
      </c>
      <c r="AT87" s="31"/>
    </row>
    <row r="88" spans="1:46" ht="14.45" hidden="1">
      <c r="A88" s="18"/>
      <c r="B88" s="19"/>
      <c r="C88" s="19"/>
      <c r="D88" s="19"/>
      <c r="E88" s="19"/>
      <c r="F88" s="21"/>
      <c r="G88" s="21"/>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17">
        <f t="shared" si="6"/>
        <v>0</v>
      </c>
      <c r="AQ88" s="17">
        <f t="shared" si="5"/>
        <v>0</v>
      </c>
      <c r="AR88" s="44"/>
      <c r="AS88" s="44">
        <f t="shared" si="4"/>
        <v>0</v>
      </c>
      <c r="AT88" s="31"/>
    </row>
    <row r="89" spans="1:46" ht="14.45" hidden="1">
      <c r="A89" s="18"/>
      <c r="B89" s="19"/>
      <c r="C89" s="19"/>
      <c r="D89" s="19"/>
      <c r="E89" s="19"/>
      <c r="F89" s="21"/>
      <c r="G89" s="21"/>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17">
        <f t="shared" si="6"/>
        <v>0</v>
      </c>
      <c r="AQ89" s="17">
        <f t="shared" si="5"/>
        <v>0</v>
      </c>
      <c r="AR89" s="44"/>
      <c r="AS89" s="44">
        <f t="shared" si="4"/>
        <v>0</v>
      </c>
      <c r="AT89" s="31"/>
    </row>
    <row r="90" spans="1:46" ht="14.45" hidden="1">
      <c r="A90" s="18"/>
      <c r="B90" s="19"/>
      <c r="C90" s="19"/>
      <c r="D90" s="19"/>
      <c r="E90" s="19"/>
      <c r="F90" s="21"/>
      <c r="G90" s="21"/>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17">
        <f t="shared" si="6"/>
        <v>0</v>
      </c>
      <c r="AQ90" s="17">
        <f t="shared" si="5"/>
        <v>0</v>
      </c>
      <c r="AR90" s="44"/>
      <c r="AS90" s="44">
        <f t="shared" si="4"/>
        <v>0</v>
      </c>
      <c r="AT90" s="31"/>
    </row>
    <row r="91" spans="1:46" ht="14.45" hidden="1">
      <c r="A91" s="18"/>
      <c r="B91" s="19"/>
      <c r="C91" s="19"/>
      <c r="D91" s="19"/>
      <c r="E91" s="19"/>
      <c r="F91" s="21"/>
      <c r="G91" s="21"/>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17">
        <f t="shared" si="6"/>
        <v>0</v>
      </c>
      <c r="AQ91" s="17">
        <f t="shared" si="5"/>
        <v>0</v>
      </c>
      <c r="AR91" s="44"/>
      <c r="AS91" s="44">
        <f t="shared" si="4"/>
        <v>0</v>
      </c>
      <c r="AT91" s="31"/>
    </row>
    <row r="92" spans="1:46" ht="14.45" hidden="1">
      <c r="A92" s="18"/>
      <c r="B92" s="19"/>
      <c r="C92" s="19"/>
      <c r="D92" s="19"/>
      <c r="E92" s="19"/>
      <c r="F92" s="21"/>
      <c r="G92" s="21"/>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17">
        <f t="shared" si="6"/>
        <v>0</v>
      </c>
      <c r="AQ92" s="17">
        <f t="shared" si="5"/>
        <v>0</v>
      </c>
      <c r="AR92" s="44"/>
      <c r="AS92" s="44">
        <f t="shared" si="4"/>
        <v>0</v>
      </c>
      <c r="AT92" s="31"/>
    </row>
    <row r="93" spans="1:46" ht="14.45" hidden="1">
      <c r="A93" s="18"/>
      <c r="B93" s="19"/>
      <c r="C93" s="19"/>
      <c r="D93" s="19"/>
      <c r="E93" s="19"/>
      <c r="F93" s="21"/>
      <c r="G93" s="21"/>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17">
        <f t="shared" si="6"/>
        <v>0</v>
      </c>
      <c r="AQ93" s="17">
        <f t="shared" si="5"/>
        <v>0</v>
      </c>
      <c r="AR93" s="44"/>
      <c r="AS93" s="44">
        <f t="shared" si="4"/>
        <v>0</v>
      </c>
      <c r="AT93" s="31"/>
    </row>
    <row r="94" spans="1:46" ht="14.45" hidden="1">
      <c r="A94" s="18"/>
      <c r="B94" s="19"/>
      <c r="C94" s="19"/>
      <c r="D94" s="19"/>
      <c r="E94" s="19"/>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17">
        <f t="shared" si="6"/>
        <v>0</v>
      </c>
      <c r="AQ94" s="17">
        <f t="shared" si="5"/>
        <v>0</v>
      </c>
      <c r="AR94" s="44"/>
      <c r="AS94" s="44">
        <f t="shared" si="4"/>
        <v>0</v>
      </c>
      <c r="AT94" s="31"/>
    </row>
    <row r="95" spans="1:46" ht="14.45" hidden="1">
      <c r="A95" s="18"/>
      <c r="B95" s="19"/>
      <c r="C95" s="19"/>
      <c r="D95" s="19"/>
      <c r="E95" s="19"/>
      <c r="F95" s="21"/>
      <c r="G95" s="21"/>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17">
        <f t="shared" si="6"/>
        <v>0</v>
      </c>
      <c r="AQ95" s="17">
        <f t="shared" si="5"/>
        <v>0</v>
      </c>
      <c r="AR95" s="44"/>
      <c r="AS95" s="44">
        <f t="shared" si="4"/>
        <v>0</v>
      </c>
      <c r="AT95" s="31"/>
    </row>
    <row r="96" spans="1:46" ht="14.45" hidden="1">
      <c r="A96" s="18"/>
      <c r="B96" s="19"/>
      <c r="C96" s="19"/>
      <c r="D96" s="19"/>
      <c r="E96" s="19"/>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17">
        <f t="shared" si="6"/>
        <v>0</v>
      </c>
      <c r="AQ96" s="17">
        <f t="shared" si="5"/>
        <v>0</v>
      </c>
      <c r="AR96" s="44"/>
      <c r="AS96" s="44">
        <f t="shared" si="4"/>
        <v>0</v>
      </c>
      <c r="AT96" s="31"/>
    </row>
    <row r="97" spans="1:47" ht="14.45" hidden="1">
      <c r="A97" s="18"/>
      <c r="B97" s="19"/>
      <c r="C97" s="19"/>
      <c r="D97" s="19"/>
      <c r="E97" s="19"/>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17">
        <f t="shared" si="6"/>
        <v>0</v>
      </c>
      <c r="AQ97" s="17">
        <f t="shared" si="5"/>
        <v>0</v>
      </c>
      <c r="AR97" s="44"/>
      <c r="AS97" s="44">
        <f t="shared" si="4"/>
        <v>0</v>
      </c>
      <c r="AT97" s="31"/>
    </row>
    <row r="98" spans="1:47" ht="14.45" hidden="1">
      <c r="A98" s="18"/>
      <c r="B98" s="19"/>
      <c r="C98" s="19"/>
      <c r="D98" s="19"/>
      <c r="E98" s="19"/>
      <c r="F98" s="21"/>
      <c r="G98" s="21"/>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17">
        <f t="shared" si="6"/>
        <v>0</v>
      </c>
      <c r="AQ98" s="17">
        <f t="shared" si="5"/>
        <v>0</v>
      </c>
      <c r="AR98" s="44"/>
      <c r="AS98" s="44">
        <f t="shared" ref="AS98:AS101" si="7">IFERROR(AR98/$AR$102,0)*100</f>
        <v>0</v>
      </c>
      <c r="AT98" s="31"/>
    </row>
    <row r="99" spans="1:47" ht="14.45" hidden="1">
      <c r="A99" s="18"/>
      <c r="B99" s="19"/>
      <c r="C99" s="19"/>
      <c r="D99" s="19"/>
      <c r="E99" s="19"/>
      <c r="F99" s="21"/>
      <c r="G99" s="21"/>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17">
        <f t="shared" si="6"/>
        <v>0</v>
      </c>
      <c r="AQ99" s="17">
        <f t="shared" si="5"/>
        <v>0</v>
      </c>
      <c r="AR99" s="44"/>
      <c r="AS99" s="44">
        <f t="shared" si="7"/>
        <v>0</v>
      </c>
      <c r="AT99" s="31"/>
    </row>
    <row r="100" spans="1:47" ht="14.45" hidden="1">
      <c r="A100" s="18"/>
      <c r="B100" s="19"/>
      <c r="C100" s="19"/>
      <c r="D100" s="19"/>
      <c r="E100" s="19"/>
      <c r="F100" s="21"/>
      <c r="G100" s="21"/>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17">
        <f t="shared" si="6"/>
        <v>0</v>
      </c>
      <c r="AQ100" s="17">
        <f t="shared" si="5"/>
        <v>0</v>
      </c>
      <c r="AR100" s="44"/>
      <c r="AS100" s="44">
        <f t="shared" si="7"/>
        <v>0</v>
      </c>
      <c r="AT100" s="31"/>
    </row>
    <row r="101" spans="1:47" ht="14.45" hidden="1">
      <c r="A101" s="18"/>
      <c r="B101" s="19"/>
      <c r="C101" s="19"/>
      <c r="D101" s="19"/>
      <c r="E101" s="19"/>
      <c r="F101" s="21"/>
      <c r="G101" s="21"/>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17">
        <f t="shared" si="6"/>
        <v>0</v>
      </c>
      <c r="AQ101" s="17">
        <f t="shared" si="5"/>
        <v>0</v>
      </c>
      <c r="AR101" s="44"/>
      <c r="AS101" s="44">
        <f t="shared" si="7"/>
        <v>0</v>
      </c>
      <c r="AT101" s="31"/>
    </row>
    <row r="102" spans="1:47" ht="14.45">
      <c r="A102" s="16" t="s">
        <v>55</v>
      </c>
      <c r="B102" s="20">
        <f>SUM(B2:B101)</f>
        <v>18</v>
      </c>
      <c r="C102" s="20">
        <f t="shared" ref="C102:AO102" si="8">SUM(C2:C101)</f>
        <v>23</v>
      </c>
      <c r="D102" s="20">
        <f t="shared" si="8"/>
        <v>22</v>
      </c>
      <c r="E102" s="20">
        <f t="shared" si="8"/>
        <v>19</v>
      </c>
      <c r="F102" s="20">
        <f t="shared" si="8"/>
        <v>21</v>
      </c>
      <c r="G102" s="20">
        <f t="shared" si="8"/>
        <v>6</v>
      </c>
      <c r="H102" s="20">
        <f t="shared" si="8"/>
        <v>6</v>
      </c>
      <c r="I102" s="20">
        <f t="shared" si="8"/>
        <v>14</v>
      </c>
      <c r="J102" s="20">
        <f t="shared" si="8"/>
        <v>13</v>
      </c>
      <c r="K102" s="20">
        <f t="shared" si="8"/>
        <v>13</v>
      </c>
      <c r="L102" s="20">
        <f t="shared" si="8"/>
        <v>22</v>
      </c>
      <c r="M102" s="20">
        <f t="shared" si="8"/>
        <v>0</v>
      </c>
      <c r="N102" s="20">
        <f t="shared" si="8"/>
        <v>0</v>
      </c>
      <c r="O102" s="20">
        <f t="shared" si="8"/>
        <v>0</v>
      </c>
      <c r="P102" s="20">
        <f t="shared" si="8"/>
        <v>0</v>
      </c>
      <c r="Q102" s="20">
        <f t="shared" si="8"/>
        <v>0</v>
      </c>
      <c r="R102" s="20">
        <f t="shared" si="8"/>
        <v>0</v>
      </c>
      <c r="S102" s="20">
        <f t="shared" si="8"/>
        <v>0</v>
      </c>
      <c r="T102" s="20">
        <f t="shared" si="8"/>
        <v>0</v>
      </c>
      <c r="U102" s="20">
        <f t="shared" si="8"/>
        <v>0</v>
      </c>
      <c r="V102" s="20">
        <f t="shared" si="8"/>
        <v>0</v>
      </c>
      <c r="W102" s="20">
        <f t="shared" si="8"/>
        <v>0</v>
      </c>
      <c r="X102" s="20">
        <f t="shared" si="8"/>
        <v>0</v>
      </c>
      <c r="Y102" s="20">
        <f t="shared" si="8"/>
        <v>0</v>
      </c>
      <c r="Z102" s="20">
        <f t="shared" si="8"/>
        <v>0</v>
      </c>
      <c r="AA102" s="20">
        <f t="shared" si="8"/>
        <v>0</v>
      </c>
      <c r="AB102" s="20">
        <f t="shared" si="8"/>
        <v>0</v>
      </c>
      <c r="AC102" s="20">
        <f t="shared" si="8"/>
        <v>0</v>
      </c>
      <c r="AD102" s="20">
        <f t="shared" si="8"/>
        <v>0</v>
      </c>
      <c r="AE102" s="20">
        <f t="shared" si="8"/>
        <v>0</v>
      </c>
      <c r="AF102" s="20">
        <f t="shared" si="8"/>
        <v>0</v>
      </c>
      <c r="AG102" s="20">
        <f t="shared" si="8"/>
        <v>0</v>
      </c>
      <c r="AH102" s="20">
        <f t="shared" si="8"/>
        <v>0</v>
      </c>
      <c r="AI102" s="20">
        <f t="shared" si="8"/>
        <v>0</v>
      </c>
      <c r="AJ102" s="20">
        <f t="shared" si="8"/>
        <v>0</v>
      </c>
      <c r="AK102" s="20">
        <f t="shared" si="8"/>
        <v>0</v>
      </c>
      <c r="AL102" s="20">
        <f t="shared" si="8"/>
        <v>0</v>
      </c>
      <c r="AM102" s="20">
        <f t="shared" si="8"/>
        <v>0</v>
      </c>
      <c r="AN102" s="20">
        <f t="shared" si="8"/>
        <v>0</v>
      </c>
      <c r="AO102" s="20">
        <f t="shared" si="8"/>
        <v>0</v>
      </c>
      <c r="AP102" s="17">
        <f t="shared" si="6"/>
        <v>74</v>
      </c>
      <c r="AQ102" s="17">
        <f t="shared" si="5"/>
        <v>177</v>
      </c>
      <c r="AR102" s="45">
        <f>SUM(AR2:AR101)</f>
        <v>82285.736309352389</v>
      </c>
      <c r="AS102" s="45">
        <f>SUM(AS2:AS101)</f>
        <v>100.00000000000001</v>
      </c>
      <c r="AT102" s="31"/>
    </row>
    <row r="103" spans="1:47" ht="14.45">
      <c r="A103" s="54" t="s">
        <v>56</v>
      </c>
      <c r="B103" s="54" t="s">
        <v>54</v>
      </c>
      <c r="C103" s="54" t="s">
        <v>54</v>
      </c>
      <c r="D103" s="54" t="s">
        <v>54</v>
      </c>
      <c r="E103" s="54" t="s">
        <v>54</v>
      </c>
      <c r="F103" s="54" t="s">
        <v>54</v>
      </c>
      <c r="G103" s="54" t="s">
        <v>54</v>
      </c>
      <c r="H103" s="54" t="s">
        <v>54</v>
      </c>
      <c r="I103" s="54" t="s">
        <v>54</v>
      </c>
      <c r="J103" s="54" t="s">
        <v>54</v>
      </c>
      <c r="K103" s="54" t="s">
        <v>54</v>
      </c>
      <c r="L103" s="54" t="s">
        <v>54</v>
      </c>
      <c r="M103" s="54"/>
      <c r="N103" s="54"/>
      <c r="O103" s="54"/>
      <c r="P103" s="54"/>
      <c r="Q103" s="54"/>
      <c r="R103" s="54"/>
      <c r="S103" s="54"/>
      <c r="T103" s="54"/>
      <c r="U103" s="54"/>
      <c r="V103" s="54"/>
      <c r="W103" s="54"/>
      <c r="X103" s="54"/>
      <c r="Y103" s="54"/>
      <c r="Z103" s="54"/>
      <c r="AA103" s="54"/>
      <c r="AB103" s="54"/>
      <c r="AC103" s="54"/>
      <c r="AD103" s="54"/>
      <c r="AE103" s="54"/>
      <c r="AF103" s="54"/>
      <c r="AG103" s="54"/>
      <c r="AH103" s="54"/>
      <c r="AI103" s="54"/>
      <c r="AJ103" s="54"/>
      <c r="AK103" s="54"/>
      <c r="AL103" s="54"/>
      <c r="AM103" s="54"/>
      <c r="AN103" s="54"/>
      <c r="AO103" s="54"/>
      <c r="AP103" s="11"/>
      <c r="AQ103" s="11"/>
      <c r="AR103" s="46"/>
      <c r="AS103" s="46"/>
      <c r="AT103" s="32"/>
      <c r="AU103" s="32"/>
    </row>
    <row r="104" spans="1:47" ht="29.1">
      <c r="A104" s="8" t="s">
        <v>57</v>
      </c>
      <c r="B104" s="8"/>
      <c r="C104" s="8"/>
      <c r="D104" s="8"/>
      <c r="E104" s="8"/>
      <c r="F104" s="8" t="s">
        <v>54</v>
      </c>
      <c r="G104" s="8" t="s">
        <v>54</v>
      </c>
      <c r="H104" s="8"/>
      <c r="I104" s="8"/>
      <c r="J104" s="8"/>
      <c r="K104" s="8"/>
      <c r="L104" s="8" t="s">
        <v>54</v>
      </c>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11"/>
      <c r="AQ104" s="11"/>
      <c r="AR104" s="46"/>
      <c r="AS104" s="46"/>
      <c r="AT104" s="32"/>
      <c r="AU104" s="32"/>
    </row>
    <row r="105" spans="1:47" ht="14.45">
      <c r="A105" s="8" t="s">
        <v>58</v>
      </c>
      <c r="B105" s="8" t="s">
        <v>54</v>
      </c>
      <c r="C105" s="8" t="s">
        <v>54</v>
      </c>
      <c r="D105" s="8" t="s">
        <v>54</v>
      </c>
      <c r="E105" s="8" t="s">
        <v>54</v>
      </c>
      <c r="F105" s="8" t="s">
        <v>54</v>
      </c>
      <c r="G105" s="55" t="s">
        <v>54</v>
      </c>
      <c r="H105" s="55" t="s">
        <v>54</v>
      </c>
      <c r="I105" s="55" t="s">
        <v>54</v>
      </c>
      <c r="J105" s="55" t="s">
        <v>54</v>
      </c>
      <c r="K105" s="55" t="s">
        <v>54</v>
      </c>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11"/>
      <c r="AQ105" s="11"/>
      <c r="AR105" s="47"/>
      <c r="AS105" s="47"/>
      <c r="AT105" s="32"/>
      <c r="AU105" s="32"/>
    </row>
    <row r="106" spans="1:47" ht="14.45">
      <c r="A106" s="8" t="s">
        <v>59</v>
      </c>
      <c r="B106" s="8"/>
      <c r="C106" s="8"/>
      <c r="D106" s="8"/>
      <c r="E106" s="8"/>
      <c r="F106" s="8"/>
      <c r="G106" s="55" t="s">
        <v>54</v>
      </c>
      <c r="H106" s="55" t="s">
        <v>54</v>
      </c>
      <c r="I106" s="55" t="s">
        <v>54</v>
      </c>
      <c r="J106" s="55" t="s">
        <v>54</v>
      </c>
      <c r="K106" s="55" t="s">
        <v>54</v>
      </c>
      <c r="L106" s="55" t="s">
        <v>54</v>
      </c>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11"/>
      <c r="AQ106" s="11"/>
      <c r="AR106" s="47"/>
      <c r="AS106" s="47"/>
      <c r="AT106" s="32"/>
      <c r="AU106" s="32"/>
    </row>
    <row r="107" spans="1:47" ht="14.45">
      <c r="A107" s="8" t="s">
        <v>60</v>
      </c>
      <c r="B107" s="8" t="s">
        <v>54</v>
      </c>
      <c r="C107" s="8" t="s">
        <v>54</v>
      </c>
      <c r="D107" s="8" t="s">
        <v>54</v>
      </c>
      <c r="E107" s="8" t="s">
        <v>54</v>
      </c>
      <c r="F107" s="8"/>
      <c r="G107" s="55" t="s">
        <v>54</v>
      </c>
      <c r="H107" s="55" t="s">
        <v>54</v>
      </c>
      <c r="I107" s="55" t="s">
        <v>54</v>
      </c>
      <c r="J107" s="55" t="s">
        <v>54</v>
      </c>
      <c r="K107" s="55" t="s">
        <v>54</v>
      </c>
      <c r="L107" s="55"/>
      <c r="M107" s="55"/>
      <c r="N107" s="55"/>
      <c r="O107" s="55"/>
      <c r="P107" s="55"/>
      <c r="Q107" s="55"/>
      <c r="R107" s="55"/>
      <c r="S107" s="55"/>
      <c r="T107" s="55"/>
      <c r="U107" s="55"/>
      <c r="V107" s="55"/>
      <c r="W107" s="55"/>
      <c r="X107" s="55"/>
      <c r="Y107" s="55"/>
      <c r="Z107" s="55"/>
      <c r="AA107" s="55"/>
      <c r="AB107" s="55"/>
      <c r="AC107" s="55"/>
      <c r="AD107" s="55"/>
      <c r="AE107" s="55"/>
      <c r="AF107" s="55"/>
      <c r="AG107" s="55"/>
      <c r="AH107" s="55"/>
      <c r="AI107" s="55"/>
      <c r="AJ107" s="55"/>
      <c r="AK107" s="55"/>
      <c r="AL107" s="55"/>
      <c r="AM107" s="55"/>
      <c r="AN107" s="55"/>
      <c r="AO107" s="55"/>
      <c r="AP107" s="11"/>
      <c r="AQ107" s="11"/>
      <c r="AR107" s="47"/>
      <c r="AS107" s="47"/>
      <c r="AT107" s="32"/>
      <c r="AU107" s="32"/>
    </row>
    <row r="108" spans="1:47" ht="14.45">
      <c r="A108" s="8" t="s">
        <v>61</v>
      </c>
      <c r="B108" s="8"/>
      <c r="C108" s="8" t="s">
        <v>54</v>
      </c>
      <c r="D108" s="8" t="s">
        <v>54</v>
      </c>
      <c r="E108" s="8"/>
      <c r="F108" s="8" t="s">
        <v>54</v>
      </c>
      <c r="G108" s="55"/>
      <c r="H108" s="55"/>
      <c r="I108" s="55"/>
      <c r="J108" s="55"/>
      <c r="K108" s="55"/>
      <c r="L108" s="55"/>
      <c r="M108" s="55"/>
      <c r="N108" s="55"/>
      <c r="O108" s="55"/>
      <c r="P108" s="55"/>
      <c r="Q108" s="55"/>
      <c r="R108" s="55"/>
      <c r="S108" s="55"/>
      <c r="T108" s="55"/>
      <c r="U108" s="55"/>
      <c r="V108" s="55"/>
      <c r="W108" s="55"/>
      <c r="X108" s="55"/>
      <c r="Y108" s="55"/>
      <c r="Z108" s="55"/>
      <c r="AA108" s="55"/>
      <c r="AB108" s="55"/>
      <c r="AC108" s="55"/>
      <c r="AD108" s="55"/>
      <c r="AE108" s="55"/>
      <c r="AF108" s="55"/>
      <c r="AG108" s="55"/>
      <c r="AH108" s="55"/>
      <c r="AI108" s="55"/>
      <c r="AJ108" s="55"/>
      <c r="AK108" s="55"/>
      <c r="AL108" s="55"/>
      <c r="AM108" s="55"/>
      <c r="AN108" s="55"/>
      <c r="AO108" s="55"/>
      <c r="AP108" s="11"/>
      <c r="AQ108" s="11"/>
      <c r="AR108" s="47"/>
      <c r="AS108" s="47"/>
      <c r="AT108" s="32"/>
      <c r="AU108" s="32"/>
    </row>
    <row r="109" spans="1:47" ht="14.45">
      <c r="A109" s="56" t="s">
        <v>62</v>
      </c>
      <c r="B109" s="57"/>
      <c r="C109" s="57"/>
      <c r="D109" s="57"/>
      <c r="E109" s="57"/>
      <c r="F109" s="57"/>
      <c r="G109" s="58"/>
      <c r="H109" s="58"/>
      <c r="I109" s="58"/>
      <c r="J109" s="58"/>
      <c r="K109" s="58"/>
      <c r="L109" s="58"/>
      <c r="M109" s="58"/>
      <c r="N109" s="58"/>
      <c r="O109" s="58"/>
      <c r="P109" s="58"/>
      <c r="Q109" s="58"/>
      <c r="R109" s="58"/>
      <c r="S109" s="58"/>
      <c r="T109" s="58"/>
      <c r="U109" s="58"/>
      <c r="V109" s="58"/>
      <c r="W109" s="58"/>
      <c r="X109" s="58"/>
      <c r="Y109" s="58"/>
      <c r="Z109" s="58"/>
      <c r="AA109" s="58"/>
      <c r="AB109" s="58"/>
      <c r="AC109" s="58"/>
      <c r="AD109" s="58"/>
      <c r="AE109" s="58"/>
      <c r="AF109" s="58"/>
      <c r="AG109" s="58"/>
      <c r="AH109" s="58"/>
      <c r="AI109" s="58"/>
      <c r="AJ109" s="58"/>
      <c r="AK109" s="58"/>
      <c r="AL109" s="58"/>
      <c r="AM109" s="58"/>
      <c r="AN109" s="58"/>
      <c r="AO109" s="58"/>
      <c r="AP109" s="11"/>
      <c r="AQ109" s="12"/>
      <c r="AR109" s="47"/>
      <c r="AS109" s="47"/>
      <c r="AT109" s="32"/>
      <c r="AU109" s="32"/>
    </row>
    <row r="110" spans="1:47" ht="14.45">
      <c r="A110" s="9"/>
      <c r="B110" s="10"/>
      <c r="C110" s="10"/>
      <c r="D110" s="10"/>
      <c r="E110" s="10"/>
      <c r="F110" s="10"/>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2"/>
      <c r="AR110" s="47"/>
      <c r="AS110" s="47"/>
      <c r="AT110" s="32"/>
      <c r="AU110" s="32"/>
    </row>
    <row r="111" spans="1:47" ht="14.45">
      <c r="A111" s="33" t="s">
        <v>63</v>
      </c>
      <c r="B111" s="34"/>
      <c r="C111" s="34"/>
      <c r="D111" s="34"/>
      <c r="E111" s="34"/>
      <c r="F111" s="34"/>
      <c r="G111" s="35"/>
      <c r="H111" s="35"/>
      <c r="I111" s="35"/>
      <c r="J111" s="35"/>
      <c r="K111" s="35"/>
      <c r="L111" s="35"/>
      <c r="M111" s="35"/>
      <c r="N111" s="35"/>
      <c r="O111" s="35"/>
      <c r="P111" s="35"/>
      <c r="Q111" s="35"/>
      <c r="R111" s="35"/>
      <c r="S111" s="35"/>
      <c r="T111" s="35"/>
      <c r="U111" s="35"/>
      <c r="V111" s="35"/>
      <c r="W111" s="35"/>
      <c r="X111" s="35"/>
      <c r="Y111" s="35"/>
      <c r="Z111" s="35"/>
      <c r="AA111" s="35"/>
      <c r="AB111" s="35"/>
      <c r="AC111" s="35"/>
      <c r="AD111" s="35"/>
      <c r="AE111" s="35"/>
      <c r="AF111" s="35"/>
      <c r="AG111" s="35"/>
      <c r="AH111" s="35"/>
      <c r="AI111" s="35"/>
      <c r="AJ111" s="35"/>
      <c r="AK111" s="35"/>
      <c r="AL111" s="35"/>
      <c r="AM111" s="35"/>
      <c r="AN111" s="35"/>
      <c r="AO111" s="35"/>
      <c r="AP111" s="13"/>
      <c r="AQ111" s="36"/>
      <c r="AR111" s="48"/>
      <c r="AS111" s="48"/>
    </row>
    <row r="112" spans="1:47" ht="14.45">
      <c r="A112" s="26" t="s">
        <v>64</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3"/>
      <c r="AQ112" s="38"/>
      <c r="AR112" s="49"/>
      <c r="AS112" s="49"/>
    </row>
    <row r="113" spans="1:45" ht="14.45">
      <c r="A113" s="6" t="s">
        <v>65</v>
      </c>
      <c r="B113" s="39"/>
      <c r="C113" s="39"/>
      <c r="D113" s="39"/>
      <c r="E113" s="39"/>
      <c r="F113" s="39"/>
      <c r="G113" s="39"/>
      <c r="H113" s="39"/>
      <c r="I113" s="39"/>
      <c r="J113" s="39"/>
      <c r="K113" s="39"/>
      <c r="L113" s="39"/>
      <c r="M113" s="39"/>
      <c r="N113" s="39"/>
      <c r="O113" s="39"/>
      <c r="P113" s="39"/>
      <c r="Q113" s="39"/>
      <c r="R113" s="39"/>
      <c r="S113" s="39"/>
      <c r="T113" s="39"/>
      <c r="U113" s="39"/>
      <c r="V113" s="39"/>
      <c r="W113" s="39"/>
      <c r="X113" s="39"/>
      <c r="Y113" s="39"/>
      <c r="Z113" s="39"/>
      <c r="AA113" s="39"/>
      <c r="AB113" s="39"/>
      <c r="AC113" s="39"/>
      <c r="AD113" s="39"/>
      <c r="AE113" s="39"/>
      <c r="AF113" s="39"/>
      <c r="AG113" s="39"/>
      <c r="AH113" s="39"/>
      <c r="AI113" s="39"/>
      <c r="AJ113" s="39"/>
      <c r="AK113" s="39"/>
      <c r="AL113" s="39"/>
      <c r="AM113" s="39"/>
      <c r="AN113" s="39"/>
      <c r="AO113" s="39"/>
      <c r="AP113" s="13"/>
      <c r="AQ113" s="38"/>
      <c r="AR113" s="50"/>
      <c r="AS113" s="50"/>
    </row>
    <row r="114" spans="1:45" ht="29.1">
      <c r="A114" s="7" t="s">
        <v>66</v>
      </c>
      <c r="B114" s="124" t="s">
        <v>67</v>
      </c>
      <c r="C114" s="125"/>
      <c r="D114" s="125"/>
      <c r="E114" s="125"/>
      <c r="F114" s="125"/>
      <c r="G114" s="125"/>
      <c r="H114" s="125"/>
      <c r="I114" s="125"/>
      <c r="J114" s="125"/>
      <c r="K114" s="125"/>
      <c r="L114" s="125"/>
      <c r="M114" s="125"/>
      <c r="N114" s="125"/>
      <c r="O114" s="125"/>
      <c r="P114" s="125"/>
      <c r="Q114" s="125"/>
      <c r="R114" s="40"/>
      <c r="S114" s="40"/>
      <c r="T114" s="40"/>
      <c r="U114" s="40"/>
      <c r="V114" s="40"/>
      <c r="W114" s="40"/>
      <c r="X114" s="40"/>
      <c r="Y114" s="40"/>
      <c r="Z114" s="40"/>
      <c r="AA114" s="40"/>
      <c r="AB114" s="40"/>
      <c r="AC114" s="40"/>
      <c r="AD114" s="40"/>
      <c r="AE114" s="40"/>
      <c r="AF114" s="40"/>
      <c r="AG114" s="40"/>
      <c r="AH114" s="40"/>
      <c r="AI114" s="40"/>
      <c r="AJ114" s="40"/>
      <c r="AK114" s="40"/>
      <c r="AL114" s="40"/>
      <c r="AM114" s="40"/>
      <c r="AN114" s="40"/>
      <c r="AO114" s="40"/>
      <c r="AP114" s="13"/>
      <c r="AQ114" s="12"/>
      <c r="AR114" s="51"/>
      <c r="AS114" s="51"/>
    </row>
    <row r="115" spans="1:45" ht="15.75" customHeight="1">
      <c r="A115" s="41"/>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3"/>
      <c r="AR115" s="52"/>
      <c r="AS115" s="52"/>
    </row>
    <row r="219" spans="12:12" ht="15" customHeight="1">
      <c r="L219" s="30" t="s">
        <v>68</v>
      </c>
    </row>
  </sheetData>
  <mergeCells count="1">
    <mergeCell ref="B114:Q114"/>
  </mergeCells>
  <phoneticPr fontId="6" type="noConversion"/>
  <conditionalFormatting sqref="A1 A26:A110 A111:F111 B112:F112 A113:F113 B114 A115:F1048576">
    <cfRule type="beginsWith" dxfId="38" priority="110" operator="beginsWith" text="01">
      <formula>LEFT(A1,LEN("01"))="01"</formula>
    </cfRule>
    <cfRule type="beginsWith" dxfId="37" priority="109" operator="beginsWith" text="02">
      <formula>LEFT(A1,LEN("02"))="02"</formula>
    </cfRule>
    <cfRule type="beginsWith" dxfId="36" priority="108" operator="beginsWith" text="03">
      <formula>LEFT(A1,LEN("03"))="03"</formula>
    </cfRule>
    <cfRule type="beginsWith" dxfId="35" priority="107" operator="beginsWith" text="04">
      <formula>LEFT(A1,LEN("04"))="04"</formula>
    </cfRule>
    <cfRule type="beginsWith" dxfId="34" priority="106" operator="beginsWith" text="05">
      <formula>LEFT(A1,LEN("05"))="05"</formula>
    </cfRule>
    <cfRule type="beginsWith" dxfId="33" priority="105" operator="beginsWith" text="06">
      <formula>LEFT(A1,LEN("06"))="06"</formula>
    </cfRule>
    <cfRule type="beginsWith" dxfId="32" priority="104" operator="beginsWith" text="07">
      <formula>LEFT(A1,LEN("07"))="07"</formula>
    </cfRule>
    <cfRule type="beginsWith" dxfId="31" priority="103" operator="beginsWith" text="08">
      <formula>LEFT(A1,LEN("08"))="08"</formula>
    </cfRule>
    <cfRule type="beginsWith" dxfId="30" priority="102" operator="beginsWith" text="09">
      <formula>LEFT(A1,LEN("09"))="09"</formula>
    </cfRule>
    <cfRule type="beginsWith" dxfId="29" priority="101" operator="beginsWith" text="10">
      <formula>LEFT(A1,LEN("10"))="10"</formula>
    </cfRule>
    <cfRule type="beginsWith" dxfId="28" priority="100" operator="beginsWith" text="11">
      <formula>LEFT(A1,LEN("11"))="11"</formula>
    </cfRule>
    <cfRule type="beginsWith" dxfId="27" priority="99" operator="beginsWith" text="12">
      <formula>LEFT(A1,LEN("12"))="12"</formula>
    </cfRule>
    <cfRule type="beginsWith" dxfId="26" priority="98" operator="beginsWith" text="13">
      <formula>LEFT(A1,LEN("13"))="13"</formula>
    </cfRule>
  </conditionalFormatting>
  <conditionalFormatting sqref="AT1:AT2 R2:AO12 AT5 AT9:AT10 AT13 F26:AO101 AT16 M13:AO25">
    <cfRule type="beginsWith" dxfId="25" priority="30" operator="beginsWith" text="03">
      <formula>LEFT(F1,LEN("03"))="03"</formula>
    </cfRule>
    <cfRule type="beginsWith" dxfId="24" priority="32" operator="beginsWith" text="01">
      <formula>LEFT(F1,LEN("01"))="01"</formula>
    </cfRule>
    <cfRule type="beginsWith" dxfId="23" priority="29" operator="beginsWith" text="04">
      <formula>LEFT(F1,LEN("04"))="04"</formula>
    </cfRule>
    <cfRule type="beginsWith" dxfId="22" priority="28" operator="beginsWith" text="05">
      <formula>LEFT(F1,LEN("05"))="05"</formula>
    </cfRule>
    <cfRule type="beginsWith" dxfId="21" priority="27" operator="beginsWith" text="06">
      <formula>LEFT(F1,LEN("06"))="06"</formula>
    </cfRule>
    <cfRule type="beginsWith" dxfId="20" priority="26" operator="beginsWith" text="07">
      <formula>LEFT(F1,LEN("07"))="07"</formula>
    </cfRule>
    <cfRule type="beginsWith" dxfId="19" priority="25" operator="beginsWith" text="08">
      <formula>LEFT(F1,LEN("08"))="08"</formula>
    </cfRule>
    <cfRule type="beginsWith" dxfId="18" priority="24" operator="beginsWith" text="09">
      <formula>LEFT(F1,LEN("09"))="09"</formula>
    </cfRule>
    <cfRule type="beginsWith" dxfId="17" priority="23" operator="beginsWith" text="10">
      <formula>LEFT(F1,LEN("10"))="10"</formula>
    </cfRule>
    <cfRule type="beginsWith" dxfId="16" priority="22" operator="beginsWith" text="11">
      <formula>LEFT(F1,LEN("11"))="11"</formula>
    </cfRule>
    <cfRule type="beginsWith" dxfId="15" priority="21" operator="beginsWith" text="12">
      <formula>LEFT(F1,LEN("12"))="12"</formula>
    </cfRule>
    <cfRule type="beginsWith" dxfId="14" priority="20" operator="beginsWith" text="13">
      <formula>LEFT(F1,LEN("13"))="13"</formula>
    </cfRule>
    <cfRule type="beginsWith" dxfId="13" priority="31" operator="beginsWith" text="02">
      <formula>LEFT(F1,LEN("02"))="02"</formula>
    </cfRule>
  </conditionalFormatting>
  <conditionalFormatting sqref="L2:L25">
    <cfRule type="beginsWith" dxfId="12" priority="1" operator="beginsWith" text="13">
      <formula>LEFT(L2,LEN("13"))="13"</formula>
    </cfRule>
    <cfRule type="beginsWith" dxfId="11" priority="2" operator="beginsWith" text="12">
      <formula>LEFT(L2,LEN("12"))="12"</formula>
    </cfRule>
    <cfRule type="beginsWith" dxfId="10" priority="3" operator="beginsWith" text="11">
      <formula>LEFT(L2,LEN("11"))="11"</formula>
    </cfRule>
    <cfRule type="beginsWith" dxfId="9" priority="4" operator="beginsWith" text="10">
      <formula>LEFT(L2,LEN("10"))="10"</formula>
    </cfRule>
    <cfRule type="beginsWith" dxfId="8" priority="5" operator="beginsWith" text="09">
      <formula>LEFT(L2,LEN("09"))="09"</formula>
    </cfRule>
    <cfRule type="beginsWith" dxfId="7" priority="6" operator="beginsWith" text="08">
      <formula>LEFT(L2,LEN("08"))="08"</formula>
    </cfRule>
    <cfRule type="beginsWith" dxfId="6" priority="7" operator="beginsWith" text="07">
      <formula>LEFT(L2,LEN("07"))="07"</formula>
    </cfRule>
    <cfRule type="beginsWith" dxfId="5" priority="8" operator="beginsWith" text="06">
      <formula>LEFT(L2,LEN("06"))="06"</formula>
    </cfRule>
    <cfRule type="beginsWith" dxfId="4" priority="9" operator="beginsWith" text="05">
      <formula>LEFT(L2,LEN("05"))="05"</formula>
    </cfRule>
    <cfRule type="beginsWith" dxfId="3" priority="10" operator="beginsWith" text="04">
      <formula>LEFT(L2,LEN("04"))="04"</formula>
    </cfRule>
    <cfRule type="beginsWith" dxfId="2" priority="11" operator="beginsWith" text="03">
      <formula>LEFT(L2,LEN("03"))="03"</formula>
    </cfRule>
    <cfRule type="beginsWith" dxfId="1" priority="12" operator="beginsWith" text="02">
      <formula>LEFT(L2,LEN("02"))="02"</formula>
    </cfRule>
    <cfRule type="beginsWith" dxfId="0" priority="13" operator="beginsWith" text="01">
      <formula>LEFT(L2,LEN("01"))="01"</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workbookViewId="0">
      <selection activeCell="B7" sqref="B7"/>
    </sheetView>
  </sheetViews>
  <sheetFormatPr defaultColWidth="11.42578125" defaultRowHeight="14.45"/>
  <cols>
    <col min="1" max="3" width="28.42578125" style="25" customWidth="1"/>
  </cols>
  <sheetData>
    <row r="1" spans="1:3">
      <c r="A1" s="59" t="s">
        <v>69</v>
      </c>
      <c r="B1" s="59" t="s">
        <v>70</v>
      </c>
      <c r="C1" s="59" t="s">
        <v>71</v>
      </c>
    </row>
    <row r="2" spans="1:3">
      <c r="A2" s="24">
        <v>1</v>
      </c>
      <c r="B2" s="24" t="s">
        <v>43</v>
      </c>
      <c r="C2" s="87" t="s">
        <v>11</v>
      </c>
    </row>
    <row r="3" spans="1:3">
      <c r="A3" s="24">
        <f>IF(B3="","",A2+1)</f>
        <v>2</v>
      </c>
      <c r="B3" s="24" t="s">
        <v>44</v>
      </c>
      <c r="C3" s="87" t="s">
        <v>11</v>
      </c>
    </row>
    <row r="4" spans="1:3">
      <c r="A4" s="24">
        <f t="shared" ref="A4:A67" si="0">IF(B4="","",A3+1)</f>
        <v>3</v>
      </c>
      <c r="B4" s="24" t="s">
        <v>45</v>
      </c>
      <c r="C4" s="87" t="s">
        <v>11</v>
      </c>
    </row>
    <row r="5" spans="1:3">
      <c r="A5" s="24">
        <f t="shared" si="0"/>
        <v>4</v>
      </c>
      <c r="B5" s="24" t="s">
        <v>46</v>
      </c>
      <c r="C5" s="87" t="s">
        <v>11</v>
      </c>
    </row>
    <row r="6" spans="1:3">
      <c r="A6" s="24">
        <f t="shared" si="0"/>
        <v>5</v>
      </c>
      <c r="B6" s="25" t="s">
        <v>47</v>
      </c>
      <c r="C6" s="87" t="s">
        <v>11</v>
      </c>
    </row>
    <row r="7" spans="1:3">
      <c r="A7" s="24">
        <f t="shared" si="0"/>
        <v>6</v>
      </c>
      <c r="B7" s="25" t="s">
        <v>48</v>
      </c>
      <c r="C7" s="87" t="s">
        <v>11</v>
      </c>
    </row>
    <row r="8" spans="1:3">
      <c r="A8" s="24">
        <f t="shared" si="0"/>
        <v>7</v>
      </c>
      <c r="B8" s="24" t="s">
        <v>6</v>
      </c>
      <c r="C8" s="87" t="s">
        <v>11</v>
      </c>
    </row>
    <row r="9" spans="1:3">
      <c r="A9" s="24">
        <f t="shared" si="0"/>
        <v>8</v>
      </c>
      <c r="B9" s="24" t="s">
        <v>9</v>
      </c>
      <c r="C9" s="87" t="s">
        <v>11</v>
      </c>
    </row>
    <row r="10" spans="1:3">
      <c r="A10" s="24">
        <f t="shared" si="0"/>
        <v>9</v>
      </c>
      <c r="B10" s="24" t="s">
        <v>8</v>
      </c>
      <c r="C10" s="87" t="s">
        <v>11</v>
      </c>
    </row>
    <row r="11" spans="1:3">
      <c r="A11" s="24">
        <f t="shared" si="0"/>
        <v>10</v>
      </c>
      <c r="B11" s="24" t="s">
        <v>7</v>
      </c>
      <c r="C11" s="87" t="s">
        <v>11</v>
      </c>
    </row>
    <row r="12" spans="1:3">
      <c r="A12" s="24">
        <f t="shared" si="0"/>
        <v>11</v>
      </c>
      <c r="B12" s="24" t="s">
        <v>10</v>
      </c>
      <c r="C12" s="87" t="s">
        <v>11</v>
      </c>
    </row>
    <row r="13" spans="1:3">
      <c r="A13" s="24" t="str">
        <f t="shared" si="0"/>
        <v/>
      </c>
      <c r="B13" s="24"/>
      <c r="C13" s="24"/>
    </row>
    <row r="14" spans="1:3">
      <c r="A14" s="24" t="str">
        <f t="shared" si="0"/>
        <v/>
      </c>
      <c r="B14" s="24"/>
      <c r="C14" s="24"/>
    </row>
    <row r="15" spans="1:3">
      <c r="A15" s="24" t="str">
        <f t="shared" si="0"/>
        <v/>
      </c>
      <c r="B15" s="24"/>
      <c r="C15" s="24"/>
    </row>
    <row r="16" spans="1:3">
      <c r="A16" s="24" t="str">
        <f t="shared" si="0"/>
        <v/>
      </c>
      <c r="B16" s="24"/>
      <c r="C16" s="24"/>
    </row>
    <row r="17" spans="1:3">
      <c r="A17" s="24" t="str">
        <f t="shared" si="0"/>
        <v/>
      </c>
      <c r="B17" s="24"/>
      <c r="C17" s="24"/>
    </row>
    <row r="18" spans="1:3">
      <c r="A18" s="24" t="str">
        <f>IF(B18="","",A17+1)</f>
        <v/>
      </c>
      <c r="B18" s="24"/>
      <c r="C18" s="24"/>
    </row>
    <row r="19" spans="1:3">
      <c r="A19" s="24" t="str">
        <f>IF(B19="","",A18+1)</f>
        <v/>
      </c>
      <c r="B19" s="24"/>
      <c r="C19" s="24" t="s">
        <v>72</v>
      </c>
    </row>
    <row r="20" spans="1:3">
      <c r="A20" s="24" t="str">
        <f>IF(B20="","",A19+1)</f>
        <v/>
      </c>
      <c r="B20" s="24"/>
      <c r="C20" s="24"/>
    </row>
    <row r="21" spans="1:3">
      <c r="A21" s="24" t="str">
        <f>IF(B21="","",A20+1)</f>
        <v/>
      </c>
      <c r="B21" s="24"/>
      <c r="C21" s="24"/>
    </row>
    <row r="22" spans="1:3">
      <c r="A22" s="25" t="str">
        <f t="shared" si="0"/>
        <v/>
      </c>
    </row>
    <row r="23" spans="1:3">
      <c r="A23" s="25" t="str">
        <f t="shared" si="0"/>
        <v/>
      </c>
    </row>
    <row r="24" spans="1:3">
      <c r="A24" s="25" t="str">
        <f t="shared" si="0"/>
        <v/>
      </c>
    </row>
    <row r="25" spans="1:3">
      <c r="A25" s="25" t="str">
        <f t="shared" si="0"/>
        <v/>
      </c>
    </row>
    <row r="26" spans="1:3">
      <c r="A26" s="25" t="str">
        <f t="shared" si="0"/>
        <v/>
      </c>
    </row>
    <row r="27" spans="1:3">
      <c r="A27" s="25" t="str">
        <f t="shared" si="0"/>
        <v/>
      </c>
    </row>
    <row r="28" spans="1:3">
      <c r="A28" s="25" t="str">
        <f t="shared" si="0"/>
        <v/>
      </c>
    </row>
    <row r="29" spans="1:3">
      <c r="A29" s="25" t="str">
        <f t="shared" si="0"/>
        <v/>
      </c>
    </row>
    <row r="30" spans="1:3">
      <c r="A30" s="25" t="str">
        <f t="shared" si="0"/>
        <v/>
      </c>
    </row>
    <row r="31" spans="1:3">
      <c r="A31" s="25" t="str">
        <f t="shared" si="0"/>
        <v/>
      </c>
    </row>
    <row r="32" spans="1:3">
      <c r="A32" s="25" t="str">
        <f t="shared" si="0"/>
        <v/>
      </c>
    </row>
    <row r="33" spans="1:1">
      <c r="A33" s="25" t="str">
        <f t="shared" si="0"/>
        <v/>
      </c>
    </row>
    <row r="34" spans="1:1">
      <c r="A34" s="25" t="str">
        <f t="shared" si="0"/>
        <v/>
      </c>
    </row>
    <row r="35" spans="1:1">
      <c r="A35" s="25" t="str">
        <f t="shared" si="0"/>
        <v/>
      </c>
    </row>
    <row r="36" spans="1:1">
      <c r="A36" s="25" t="str">
        <f t="shared" si="0"/>
        <v/>
      </c>
    </row>
    <row r="37" spans="1:1">
      <c r="A37" s="25" t="str">
        <f t="shared" si="0"/>
        <v/>
      </c>
    </row>
    <row r="38" spans="1:1">
      <c r="A38" s="25" t="str">
        <f t="shared" si="0"/>
        <v/>
      </c>
    </row>
    <row r="39" spans="1:1">
      <c r="A39" s="25" t="str">
        <f t="shared" si="0"/>
        <v/>
      </c>
    </row>
    <row r="40" spans="1:1">
      <c r="A40" s="25" t="str">
        <f t="shared" si="0"/>
        <v/>
      </c>
    </row>
    <row r="41" spans="1:1">
      <c r="A41" s="25" t="str">
        <f t="shared" si="0"/>
        <v/>
      </c>
    </row>
    <row r="42" spans="1:1">
      <c r="A42" s="25" t="str">
        <f t="shared" si="0"/>
        <v/>
      </c>
    </row>
    <row r="43" spans="1:1">
      <c r="A43" s="25" t="str">
        <f t="shared" si="0"/>
        <v/>
      </c>
    </row>
    <row r="44" spans="1:1">
      <c r="A44" s="25" t="str">
        <f t="shared" si="0"/>
        <v/>
      </c>
    </row>
    <row r="45" spans="1:1">
      <c r="A45" s="25" t="str">
        <f t="shared" si="0"/>
        <v/>
      </c>
    </row>
    <row r="46" spans="1:1">
      <c r="A46" s="25" t="str">
        <f t="shared" si="0"/>
        <v/>
      </c>
    </row>
    <row r="47" spans="1:1">
      <c r="A47" s="25" t="str">
        <f t="shared" si="0"/>
        <v/>
      </c>
    </row>
    <row r="48" spans="1:1">
      <c r="A48" s="25" t="str">
        <f t="shared" si="0"/>
        <v/>
      </c>
    </row>
    <row r="49" spans="1:1">
      <c r="A49" s="25" t="str">
        <f t="shared" si="0"/>
        <v/>
      </c>
    </row>
    <row r="50" spans="1:1">
      <c r="A50" s="25" t="str">
        <f t="shared" si="0"/>
        <v/>
      </c>
    </row>
    <row r="51" spans="1:1">
      <c r="A51" s="25" t="str">
        <f t="shared" si="0"/>
        <v/>
      </c>
    </row>
    <row r="52" spans="1:1">
      <c r="A52" s="25" t="str">
        <f t="shared" si="0"/>
        <v/>
      </c>
    </row>
    <row r="53" spans="1:1">
      <c r="A53" s="25" t="str">
        <f t="shared" si="0"/>
        <v/>
      </c>
    </row>
    <row r="54" spans="1:1">
      <c r="A54" s="25" t="str">
        <f t="shared" si="0"/>
        <v/>
      </c>
    </row>
    <row r="55" spans="1:1">
      <c r="A55" s="25" t="str">
        <f t="shared" si="0"/>
        <v/>
      </c>
    </row>
    <row r="56" spans="1:1">
      <c r="A56" s="25" t="str">
        <f t="shared" si="0"/>
        <v/>
      </c>
    </row>
    <row r="57" spans="1:1">
      <c r="A57" s="25" t="str">
        <f t="shared" si="0"/>
        <v/>
      </c>
    </row>
    <row r="58" spans="1:1">
      <c r="A58" s="25" t="str">
        <f t="shared" si="0"/>
        <v/>
      </c>
    </row>
    <row r="59" spans="1:1">
      <c r="A59" s="25" t="str">
        <f t="shared" si="0"/>
        <v/>
      </c>
    </row>
    <row r="60" spans="1:1">
      <c r="A60" s="25" t="str">
        <f t="shared" si="0"/>
        <v/>
      </c>
    </row>
    <row r="61" spans="1:1">
      <c r="A61" s="25" t="str">
        <f t="shared" si="0"/>
        <v/>
      </c>
    </row>
    <row r="62" spans="1:1">
      <c r="A62" s="25" t="str">
        <f t="shared" si="0"/>
        <v/>
      </c>
    </row>
    <row r="63" spans="1:1">
      <c r="A63" s="25" t="str">
        <f t="shared" si="0"/>
        <v/>
      </c>
    </row>
    <row r="64" spans="1:1">
      <c r="A64" s="25" t="str">
        <f t="shared" si="0"/>
        <v/>
      </c>
    </row>
    <row r="65" spans="1:1">
      <c r="A65" s="25" t="str">
        <f t="shared" si="0"/>
        <v/>
      </c>
    </row>
    <row r="66" spans="1:1">
      <c r="A66" s="25" t="str">
        <f t="shared" si="0"/>
        <v/>
      </c>
    </row>
    <row r="67" spans="1:1">
      <c r="A67" s="25" t="str">
        <f t="shared" si="0"/>
        <v/>
      </c>
    </row>
    <row r="68" spans="1:1">
      <c r="A68" s="25" t="str">
        <f t="shared" ref="A68:A100" si="1">IF(B68="","",A67+1)</f>
        <v/>
      </c>
    </row>
    <row r="69" spans="1:1">
      <c r="A69" s="25" t="str">
        <f t="shared" si="1"/>
        <v/>
      </c>
    </row>
    <row r="70" spans="1:1">
      <c r="A70" s="25" t="str">
        <f t="shared" si="1"/>
        <v/>
      </c>
    </row>
    <row r="71" spans="1:1">
      <c r="A71" s="25" t="str">
        <f t="shared" si="1"/>
        <v/>
      </c>
    </row>
    <row r="72" spans="1:1">
      <c r="A72" s="25" t="str">
        <f t="shared" si="1"/>
        <v/>
      </c>
    </row>
    <row r="73" spans="1:1">
      <c r="A73" s="25" t="str">
        <f t="shared" si="1"/>
        <v/>
      </c>
    </row>
    <row r="74" spans="1:1">
      <c r="A74" s="25" t="str">
        <f t="shared" si="1"/>
        <v/>
      </c>
    </row>
    <row r="75" spans="1:1">
      <c r="A75" s="25" t="str">
        <f t="shared" si="1"/>
        <v/>
      </c>
    </row>
    <row r="76" spans="1:1">
      <c r="A76" s="25" t="str">
        <f t="shared" si="1"/>
        <v/>
      </c>
    </row>
    <row r="77" spans="1:1">
      <c r="A77" s="25" t="str">
        <f t="shared" si="1"/>
        <v/>
      </c>
    </row>
    <row r="78" spans="1:1">
      <c r="A78" s="25" t="str">
        <f t="shared" si="1"/>
        <v/>
      </c>
    </row>
    <row r="79" spans="1:1">
      <c r="A79" s="25" t="str">
        <f t="shared" si="1"/>
        <v/>
      </c>
    </row>
    <row r="80" spans="1:1">
      <c r="A80" s="25" t="str">
        <f t="shared" si="1"/>
        <v/>
      </c>
    </row>
    <row r="81" spans="1:1">
      <c r="A81" s="25" t="str">
        <f t="shared" si="1"/>
        <v/>
      </c>
    </row>
    <row r="82" spans="1:1">
      <c r="A82" s="25" t="str">
        <f t="shared" si="1"/>
        <v/>
      </c>
    </row>
    <row r="83" spans="1:1">
      <c r="A83" s="25" t="str">
        <f t="shared" si="1"/>
        <v/>
      </c>
    </row>
    <row r="84" spans="1:1">
      <c r="A84" s="25" t="str">
        <f t="shared" si="1"/>
        <v/>
      </c>
    </row>
    <row r="85" spans="1:1">
      <c r="A85" s="25" t="str">
        <f t="shared" si="1"/>
        <v/>
      </c>
    </row>
    <row r="86" spans="1:1">
      <c r="A86" s="25" t="str">
        <f t="shared" si="1"/>
        <v/>
      </c>
    </row>
    <row r="87" spans="1:1">
      <c r="A87" s="25" t="str">
        <f t="shared" si="1"/>
        <v/>
      </c>
    </row>
    <row r="88" spans="1:1">
      <c r="A88" s="25" t="str">
        <f t="shared" si="1"/>
        <v/>
      </c>
    </row>
    <row r="89" spans="1:1">
      <c r="A89" s="25" t="str">
        <f t="shared" si="1"/>
        <v/>
      </c>
    </row>
    <row r="90" spans="1:1">
      <c r="A90" s="25" t="str">
        <f t="shared" si="1"/>
        <v/>
      </c>
    </row>
    <row r="91" spans="1:1">
      <c r="A91" s="25" t="str">
        <f t="shared" si="1"/>
        <v/>
      </c>
    </row>
    <row r="92" spans="1:1">
      <c r="A92" s="25" t="str">
        <f t="shared" si="1"/>
        <v/>
      </c>
    </row>
    <row r="93" spans="1:1">
      <c r="A93" s="25" t="str">
        <f t="shared" si="1"/>
        <v/>
      </c>
    </row>
    <row r="94" spans="1:1">
      <c r="A94" s="25" t="str">
        <f t="shared" si="1"/>
        <v/>
      </c>
    </row>
    <row r="95" spans="1:1">
      <c r="A95" s="25" t="str">
        <f t="shared" si="1"/>
        <v/>
      </c>
    </row>
    <row r="96" spans="1:1">
      <c r="A96" s="25" t="str">
        <f t="shared" si="1"/>
        <v/>
      </c>
    </row>
    <row r="97" spans="1:1">
      <c r="A97" s="25" t="str">
        <f t="shared" si="1"/>
        <v/>
      </c>
    </row>
    <row r="98" spans="1:1">
      <c r="A98" s="25" t="str">
        <f t="shared" si="1"/>
        <v/>
      </c>
    </row>
    <row r="99" spans="1:1">
      <c r="A99" s="25" t="str">
        <f t="shared" si="1"/>
        <v/>
      </c>
    </row>
    <row r="100" spans="1:1">
      <c r="A100" s="25"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workbookViewId="0"/>
  </sheetViews>
  <sheetFormatPr defaultColWidth="8.85546875" defaultRowHeight="14.45"/>
  <cols>
    <col min="1" max="2" width="33" style="1" customWidth="1"/>
    <col min="3" max="3" width="42.140625" bestFit="1" customWidth="1"/>
  </cols>
  <sheetData>
    <row r="1" spans="1:3">
      <c r="A1" s="14" t="str" cm="1">
        <f t="array" ref="A1:A500">[2]Diccionario!$A$1:$A$500</f>
        <v>Tipo</v>
      </c>
      <c r="B1" s="14" t="str" cm="1">
        <f t="array" ref="B1:B500">[2]Diccionario!$B$1:$B$500</f>
        <v>Linea</v>
      </c>
      <c r="C1" s="14" t="str" cm="1">
        <f t="array" ref="C1:C500">[2]Diccionario!$C$1:$C$500</f>
        <v>Linea_Documento</v>
      </c>
    </row>
    <row r="2" spans="1:3">
      <c r="A2" s="1" t="str">
        <v>agricola</v>
      </c>
      <c r="B2" s="1" t="str">
        <v>acelga</v>
      </c>
      <c r="C2" t="str">
        <v>Acelga</v>
      </c>
    </row>
    <row r="3" spans="1:3">
      <c r="A3" s="1" t="str">
        <v>agricola</v>
      </c>
      <c r="B3" s="1" t="str">
        <v>aguacate</v>
      </c>
      <c r="C3" t="str">
        <v>Aguacate</v>
      </c>
    </row>
    <row r="4" spans="1:3">
      <c r="A4" s="1" t="str">
        <v>agricola</v>
      </c>
      <c r="B4" s="1" t="str">
        <v>aguacate_hass</v>
      </c>
      <c r="C4" t="str">
        <v>Aguacate Hass</v>
      </c>
    </row>
    <row r="5" spans="1:3">
      <c r="A5" s="1" t="str">
        <v>agricola</v>
      </c>
      <c r="B5" s="1" t="str">
        <v>ahuyama</v>
      </c>
      <c r="C5" t="str">
        <v>Ahuyama</v>
      </c>
    </row>
    <row r="6" spans="1:3">
      <c r="A6" s="1" t="str">
        <v>agricola</v>
      </c>
      <c r="B6" s="1" t="str">
        <v>aji</v>
      </c>
      <c r="C6" t="str">
        <v>Ají</v>
      </c>
    </row>
    <row r="7" spans="1:3">
      <c r="A7" s="1" t="str">
        <v>agricola</v>
      </c>
      <c r="B7" s="1" t="str">
        <v>aji_dulce</v>
      </c>
      <c r="C7" t="str">
        <v>Ají dulce</v>
      </c>
    </row>
    <row r="8" spans="1:3">
      <c r="A8" s="1" t="str">
        <v>agricola</v>
      </c>
      <c r="B8" s="1" t="str">
        <v>ajonjoli</v>
      </c>
      <c r="C8" t="str">
        <v>Ajonjolí</v>
      </c>
    </row>
    <row r="9" spans="1:3">
      <c r="A9" s="1" t="str">
        <v>agricola</v>
      </c>
      <c r="B9" s="1" t="str">
        <v>algodon</v>
      </c>
      <c r="C9" t="str">
        <v>Algodón</v>
      </c>
    </row>
    <row r="10" spans="1:3">
      <c r="A10" s="1" t="str">
        <v>pecuaria</v>
      </c>
      <c r="B10" s="1" t="str">
        <v>apicultura</v>
      </c>
      <c r="C10" t="str">
        <v>Apicultura</v>
      </c>
    </row>
    <row r="11" spans="1:3">
      <c r="A11" s="1" t="str">
        <v>agricola</v>
      </c>
      <c r="B11" s="1" t="str">
        <v>arracacha</v>
      </c>
      <c r="C11" t="str">
        <v>Arracacha</v>
      </c>
    </row>
    <row r="12" spans="1:3">
      <c r="A12" s="1" t="str">
        <v>agricola</v>
      </c>
      <c r="B12" s="1" t="str">
        <v>arroz_riego</v>
      </c>
      <c r="C12" t="str">
        <v>Arroz riego</v>
      </c>
    </row>
    <row r="13" spans="1:3">
      <c r="A13" s="1" t="str">
        <v>agricola</v>
      </c>
      <c r="B13" s="1" t="str">
        <v>arroz_secano</v>
      </c>
      <c r="C13" t="str">
        <v>Arroz secano</v>
      </c>
    </row>
    <row r="14" spans="1:3">
      <c r="A14" s="1" t="str">
        <v>agricola</v>
      </c>
      <c r="B14" s="1" t="str">
        <v>arveja</v>
      </c>
      <c r="C14" t="str">
        <v>Arveja</v>
      </c>
    </row>
    <row r="15" spans="1:3">
      <c r="A15" s="1" t="str">
        <v>agricola</v>
      </c>
      <c r="B15" s="1" t="str">
        <v>asai</v>
      </c>
      <c r="C15" t="str">
        <v>Açaí</v>
      </c>
    </row>
    <row r="16" spans="1:3">
      <c r="A16" s="1" t="str">
        <v>pecuaria</v>
      </c>
      <c r="B16" s="1" t="str">
        <v>avicultura_engorde</v>
      </c>
      <c r="C16" t="str">
        <v>Avicultura de engorde</v>
      </c>
    </row>
    <row r="17" spans="1:3">
      <c r="A17" s="1" t="str">
        <v>pecuaria</v>
      </c>
      <c r="B17" s="1" t="str">
        <v>avicultura_postura</v>
      </c>
      <c r="C17" t="str">
        <v>Avicultura de postura</v>
      </c>
    </row>
    <row r="18" spans="1:3">
      <c r="A18" s="1" t="str">
        <v>agricola</v>
      </c>
      <c r="B18" s="1" t="str">
        <v>batata</v>
      </c>
      <c r="C18" t="str">
        <v>Batata</v>
      </c>
    </row>
    <row r="19" spans="1:3">
      <c r="A19" s="1" t="str">
        <v>agricola</v>
      </c>
      <c r="B19" s="1" t="str">
        <v>berenjena</v>
      </c>
      <c r="C19" t="str">
        <v>Berenjena</v>
      </c>
    </row>
    <row r="20" spans="1:3">
      <c r="A20" s="1" t="str">
        <v>agricola</v>
      </c>
      <c r="B20" s="1" t="str">
        <v>bijao</v>
      </c>
      <c r="C20" t="str">
        <v>Bijao</v>
      </c>
    </row>
    <row r="21" spans="1:3">
      <c r="A21" s="1" t="str">
        <v>agricola</v>
      </c>
      <c r="B21" s="1" t="str">
        <v>brocoli</v>
      </c>
      <c r="C21" t="str">
        <v>Brócoli</v>
      </c>
    </row>
    <row r="22" spans="1:3">
      <c r="A22" s="1" t="str">
        <v>pecuaria</v>
      </c>
      <c r="B22" s="1" t="str">
        <v>bufalos</v>
      </c>
      <c r="C22" t="str">
        <v>Búfalos</v>
      </c>
    </row>
    <row r="23" spans="1:3">
      <c r="A23" s="1" t="str">
        <v>agricola</v>
      </c>
      <c r="B23" s="1" t="str">
        <v>cacao</v>
      </c>
      <c r="C23" t="str">
        <v>Cacao</v>
      </c>
    </row>
    <row r="24" spans="1:3">
      <c r="A24" s="1" t="str">
        <v>agricola</v>
      </c>
      <c r="B24" s="1" t="str">
        <v>cacao_platano</v>
      </c>
      <c r="C24" t="str">
        <v>Cacao plátano</v>
      </c>
    </row>
    <row r="25" spans="1:3">
      <c r="A25" s="1" t="str">
        <v>agricola</v>
      </c>
      <c r="B25" s="1" t="str">
        <v>cacao_sombrio</v>
      </c>
      <c r="C25" t="str">
        <v>Cacao en sistema de sombrío</v>
      </c>
    </row>
    <row r="26" spans="1:3">
      <c r="A26" s="1" t="str">
        <v>agricola</v>
      </c>
      <c r="B26" s="1" t="str">
        <v>cachaco</v>
      </c>
      <c r="C26" t="str">
        <v>Cachaco</v>
      </c>
    </row>
    <row r="27" spans="1:3">
      <c r="A27" s="1" t="str">
        <v>agricola</v>
      </c>
      <c r="B27" s="1" t="str">
        <v>cafe</v>
      </c>
      <c r="C27" t="str">
        <v>Café</v>
      </c>
    </row>
    <row r="28" spans="1:3">
      <c r="A28" s="1" t="str">
        <v>agricola</v>
      </c>
      <c r="B28" s="1" t="str">
        <v>cafe_aguacate</v>
      </c>
      <c r="C28" t="str">
        <v>Café aguacate</v>
      </c>
    </row>
    <row r="29" spans="1:3">
      <c r="A29" s="1" t="str">
        <v>agricola</v>
      </c>
      <c r="B29" s="1" t="str">
        <v>cafe_frijol_arbustivo</v>
      </c>
      <c r="C29" t="str">
        <v>Café en asocio con frijol arbustivo</v>
      </c>
    </row>
    <row r="30" spans="1:3">
      <c r="A30" s="1" t="str">
        <v>agricola</v>
      </c>
      <c r="B30" s="1" t="str">
        <v>cafe_maiz</v>
      </c>
      <c r="C30" t="str">
        <v>Café maíz</v>
      </c>
    </row>
    <row r="31" spans="1:3">
      <c r="A31" s="1" t="str">
        <v>agricola</v>
      </c>
      <c r="B31" s="1" t="str">
        <v>cafe_platano</v>
      </c>
      <c r="C31" t="str">
        <v>Café plátano</v>
      </c>
    </row>
    <row r="32" spans="1:3">
      <c r="A32" s="1" t="str">
        <v>agricola</v>
      </c>
      <c r="B32" s="1" t="str">
        <v>cafe_platano_frutales_forestal</v>
      </c>
      <c r="C32" t="str">
        <v>Café en asocio con plátano, frutales y sistema forestal</v>
      </c>
    </row>
    <row r="33" spans="1:3">
      <c r="A33" s="1" t="str">
        <v>agricola</v>
      </c>
      <c r="B33" s="1" t="str">
        <v>cafe_sombrio</v>
      </c>
      <c r="C33" t="str">
        <v>Café en sistema de sombrío</v>
      </c>
    </row>
    <row r="34" spans="1:3">
      <c r="A34" s="1" t="str">
        <v>agricola</v>
      </c>
      <c r="B34" s="1" t="str">
        <v>calabacin</v>
      </c>
      <c r="C34" t="str">
        <v>Calabacín</v>
      </c>
    </row>
    <row r="35" spans="1:3">
      <c r="A35" s="1" t="str">
        <v>pecuaria</v>
      </c>
      <c r="B35" s="1" t="str">
        <v>camaron</v>
      </c>
      <c r="C35" t="str">
        <v>Camarón</v>
      </c>
    </row>
    <row r="36" spans="1:3">
      <c r="A36" s="1" t="str">
        <v>agricola</v>
      </c>
      <c r="B36" s="1" t="str">
        <v>cana</v>
      </c>
      <c r="C36" t="str">
        <v>Caña</v>
      </c>
    </row>
    <row r="37" spans="1:3">
      <c r="A37" s="1" t="str">
        <v>agricola</v>
      </c>
      <c r="B37" s="1" t="str">
        <v>cana_panelera</v>
      </c>
      <c r="C37" t="str">
        <v>Caña panelera</v>
      </c>
    </row>
    <row r="38" spans="1:3">
      <c r="A38" s="1" t="str">
        <v>pecuaria</v>
      </c>
      <c r="B38" s="1" t="str">
        <v>caprinos</v>
      </c>
      <c r="C38" t="str">
        <v>Caprinos</v>
      </c>
    </row>
    <row r="39" spans="1:3">
      <c r="A39" s="1" t="str">
        <v>agricola</v>
      </c>
      <c r="B39" s="1" t="str">
        <v>caucho</v>
      </c>
      <c r="C39" t="str">
        <v>Caucho</v>
      </c>
    </row>
    <row r="40" spans="1:3">
      <c r="A40" s="1" t="str">
        <v>agricola</v>
      </c>
      <c r="B40" s="1" t="str">
        <v>cebolla_bulbo</v>
      </c>
      <c r="C40" t="str">
        <v>Cebolla bulbo</v>
      </c>
    </row>
    <row r="41" spans="1:3">
      <c r="A41" s="1" t="str">
        <v>agricola</v>
      </c>
      <c r="B41" s="1" t="str">
        <v>cebolla_junca</v>
      </c>
      <c r="C41" t="str">
        <v>Cebolla junca</v>
      </c>
    </row>
    <row r="42" spans="1:3">
      <c r="A42" s="1" t="str">
        <v>agricola</v>
      </c>
      <c r="B42" s="1" t="str">
        <v>chontaduro</v>
      </c>
      <c r="C42" t="str">
        <v>Chontaduro</v>
      </c>
    </row>
    <row r="43" spans="1:3">
      <c r="A43" s="1" t="str">
        <v>agricola</v>
      </c>
      <c r="B43" s="1" t="str">
        <v>cilantro</v>
      </c>
      <c r="C43" t="str">
        <v>Cilantro</v>
      </c>
    </row>
    <row r="44" spans="1:3">
      <c r="A44" s="1" t="str">
        <v>agricola</v>
      </c>
      <c r="B44" s="1" t="str">
        <v>cilantro_morron</v>
      </c>
      <c r="C44" t="str">
        <v>Cilantro morrón</v>
      </c>
    </row>
    <row r="45" spans="1:3">
      <c r="A45" s="1" t="str">
        <v>agricola</v>
      </c>
      <c r="B45" s="1" t="str">
        <v>ciruela</v>
      </c>
      <c r="C45" t="str">
        <v>Ciruela</v>
      </c>
    </row>
    <row r="46" spans="1:3">
      <c r="A46" s="1" t="str">
        <v>agricola</v>
      </c>
      <c r="B46" s="1" t="str">
        <v>ciruela_castilla</v>
      </c>
      <c r="C46" t="str">
        <v>Ciruela castilla</v>
      </c>
    </row>
    <row r="47" spans="1:3">
      <c r="A47" s="1" t="str">
        <v>agricola</v>
      </c>
      <c r="B47" s="1" t="str">
        <v>ciruela_costena</v>
      </c>
      <c r="C47" t="str">
        <v>Ciruela costeña</v>
      </c>
    </row>
    <row r="48" spans="1:3">
      <c r="A48" s="1" t="str">
        <v>agricola</v>
      </c>
      <c r="B48" s="1" t="str">
        <v>citricos</v>
      </c>
      <c r="C48" t="str">
        <v>Cítricos</v>
      </c>
    </row>
    <row r="49" spans="1:3">
      <c r="A49" s="1" t="str">
        <v>agricola</v>
      </c>
      <c r="B49" s="1" t="str">
        <v>coco</v>
      </c>
      <c r="C49" t="str">
        <v>Coco</v>
      </c>
    </row>
    <row r="50" spans="1:3">
      <c r="A50" s="1" t="str">
        <v>pecuaria</v>
      </c>
      <c r="B50" s="1" t="str">
        <v>codornices</v>
      </c>
      <c r="C50" t="str">
        <v>Codornices</v>
      </c>
    </row>
    <row r="51" spans="1:3">
      <c r="A51" s="1" t="str">
        <v>agricola</v>
      </c>
      <c r="B51" s="1" t="str">
        <v>coliflor</v>
      </c>
      <c r="C51" t="str">
        <v>Coliflor</v>
      </c>
    </row>
    <row r="52" spans="1:3">
      <c r="A52" s="1" t="str">
        <v>pecuaria</v>
      </c>
      <c r="B52" s="1" t="str">
        <v>cunicultura</v>
      </c>
      <c r="C52" t="str">
        <v>Cunicultura</v>
      </c>
    </row>
    <row r="53" spans="1:3">
      <c r="A53" s="1" t="str">
        <v>pecuaria</v>
      </c>
      <c r="B53" s="1" t="str">
        <v>cuyicultura</v>
      </c>
      <c r="C53" t="str">
        <v>Cuyicultura</v>
      </c>
    </row>
    <row r="54" spans="1:3">
      <c r="A54" s="1" t="str">
        <v>agricola</v>
      </c>
      <c r="B54" s="1" t="str">
        <v>espinaca</v>
      </c>
      <c r="C54" t="str">
        <v>Espinaca</v>
      </c>
    </row>
    <row r="55" spans="1:3">
      <c r="A55" s="1" t="str">
        <v>agricola</v>
      </c>
      <c r="B55" s="1" t="str">
        <v>frijol</v>
      </c>
      <c r="C55" t="str">
        <v>Frijol</v>
      </c>
    </row>
    <row r="56" spans="1:3">
      <c r="A56" s="1" t="str">
        <v>agricola</v>
      </c>
      <c r="B56" s="1" t="str">
        <v>frijol_arbustivo</v>
      </c>
      <c r="C56" t="str">
        <v>Frjiol arbustivo</v>
      </c>
    </row>
    <row r="57" spans="1:3">
      <c r="A57" s="1" t="str">
        <v>agricola</v>
      </c>
      <c r="B57" s="1" t="str">
        <v>frijol_caraota</v>
      </c>
      <c r="C57" t="str">
        <v>Frijol caraota</v>
      </c>
    </row>
    <row r="58" spans="1:3">
      <c r="A58" s="1" t="str">
        <v>agricola</v>
      </c>
      <c r="B58" s="1" t="str">
        <v>frijol_caupi</v>
      </c>
      <c r="C58" t="str">
        <v>Frijol Caupí</v>
      </c>
    </row>
    <row r="59" spans="1:3">
      <c r="A59" s="1" t="str">
        <v>agricola</v>
      </c>
      <c r="B59" s="1" t="str">
        <v>frijol_cabeza_negra</v>
      </c>
      <c r="C59" t="str">
        <v>Frijol cabeza negra</v>
      </c>
    </row>
    <row r="60" spans="1:3">
      <c r="A60" s="1" t="str">
        <v>agricola</v>
      </c>
      <c r="B60" s="1" t="str">
        <v>frijol_rosado_zaragoza</v>
      </c>
      <c r="C60" t="str">
        <v>Frijol rosado zaragoza</v>
      </c>
    </row>
    <row r="61" spans="1:3">
      <c r="A61" s="1" t="str">
        <v>agricola</v>
      </c>
      <c r="B61" s="1" t="str">
        <v>frijol_voluble</v>
      </c>
      <c r="C61" t="str">
        <v>Frijol voluble</v>
      </c>
    </row>
    <row r="62" spans="1:3">
      <c r="A62" s="1" t="str">
        <v>agricola</v>
      </c>
      <c r="B62" s="1" t="str">
        <v>frijol_zaragoza</v>
      </c>
      <c r="C62" t="str">
        <v>Frijol zaragoza</v>
      </c>
    </row>
    <row r="63" spans="1:3">
      <c r="A63" s="1" t="str">
        <v>pecuaria</v>
      </c>
      <c r="B63" s="1" t="str">
        <v>ganaderia_carne</v>
      </c>
      <c r="C63" t="str">
        <v>Ganadería de carne</v>
      </c>
    </row>
    <row r="64" spans="1:3">
      <c r="A64" s="1" t="str">
        <v>pecuaria</v>
      </c>
      <c r="B64" s="1" t="str">
        <v>ganaderia_dp</v>
      </c>
      <c r="C64" t="str">
        <v>Ganadería doble propósito</v>
      </c>
    </row>
    <row r="65" spans="1:3">
      <c r="A65" s="1" t="str">
        <v>pecuaria</v>
      </c>
      <c r="B65" s="1" t="str">
        <v>ganaderia_leche</v>
      </c>
      <c r="C65" t="str">
        <v>Ganadería de leche</v>
      </c>
    </row>
    <row r="66" spans="1:3">
      <c r="A66" s="1" t="str">
        <v>agricola</v>
      </c>
      <c r="B66" s="1" t="str">
        <v>granadilla</v>
      </c>
      <c r="C66" t="str">
        <v>Granadilla</v>
      </c>
    </row>
    <row r="67" spans="1:3">
      <c r="A67" s="1" t="str">
        <v>agricola</v>
      </c>
      <c r="B67" s="1" t="str">
        <v>guandul</v>
      </c>
      <c r="C67" t="str">
        <v>Guandul</v>
      </c>
    </row>
    <row r="68" spans="1:3">
      <c r="A68" s="1" t="str">
        <v>agricola</v>
      </c>
      <c r="B68" s="1" t="str">
        <v>guayaba</v>
      </c>
      <c r="C68" t="str">
        <v>Guayaba</v>
      </c>
    </row>
    <row r="69" spans="1:3">
      <c r="A69" s="1" t="str">
        <v>agricola</v>
      </c>
      <c r="B69" s="1" t="str">
        <v>gulupa</v>
      </c>
      <c r="C69" t="str">
        <v>Gulupa</v>
      </c>
    </row>
    <row r="70" spans="1:3">
      <c r="A70" s="1" t="str">
        <v>agricola</v>
      </c>
      <c r="B70" s="1" t="str">
        <v>hortalizas*</v>
      </c>
      <c r="C70" t="str">
        <v>Hortalizas</v>
      </c>
    </row>
    <row r="71" spans="1:3">
      <c r="A71" s="1" t="str">
        <v>agricola</v>
      </c>
      <c r="B71" s="1" t="str">
        <v>lechuga_gourmet</v>
      </c>
      <c r="C71" t="str">
        <v>Lechuga gourmet</v>
      </c>
    </row>
    <row r="72" spans="1:3">
      <c r="A72" s="1" t="str">
        <v>agricola</v>
      </c>
      <c r="B72" s="1" t="str">
        <v xml:space="preserve">lechuga </v>
      </c>
      <c r="C72" t="str">
        <v>Lechuga</v>
      </c>
    </row>
    <row r="73" spans="1:3">
      <c r="A73" s="1" t="str">
        <v>agricola</v>
      </c>
      <c r="B73" s="1" t="str">
        <v>limon</v>
      </c>
      <c r="C73" t="str">
        <v>Limón</v>
      </c>
    </row>
    <row r="74" spans="1:3">
      <c r="A74" s="1" t="str">
        <v>agricola</v>
      </c>
      <c r="B74" s="1" t="str">
        <v>limon_castilla</v>
      </c>
      <c r="C74" t="str">
        <v>Limón de castilla</v>
      </c>
    </row>
    <row r="75" spans="1:3">
      <c r="A75" s="1" t="str">
        <v>agricola</v>
      </c>
      <c r="B75" s="1" t="str">
        <v>limon_criollo</v>
      </c>
      <c r="C75" t="str">
        <v>Limón criollo</v>
      </c>
    </row>
    <row r="76" spans="1:3">
      <c r="A76" s="1" t="str">
        <v>agricola</v>
      </c>
      <c r="B76" s="1" t="str">
        <v>limon_mandarino</v>
      </c>
      <c r="C76" t="str">
        <v>Limón mandarino</v>
      </c>
    </row>
    <row r="77" spans="1:3">
      <c r="A77" s="1" t="str">
        <v>agricola</v>
      </c>
      <c r="B77" s="1" t="str">
        <v>limon_castilla_limon_mandarino</v>
      </c>
      <c r="C77" t="str">
        <v>Limón de castilla y limón mandarino</v>
      </c>
    </row>
    <row r="78" spans="1:3">
      <c r="A78" s="1" t="str">
        <v>agricola</v>
      </c>
      <c r="B78" s="1" t="str">
        <v>limon_tahiti</v>
      </c>
      <c r="C78" t="str">
        <v>Limón Tahití</v>
      </c>
    </row>
    <row r="79" spans="1:3">
      <c r="A79" s="1" t="str">
        <v>agricola</v>
      </c>
      <c r="B79" s="1" t="str">
        <v>maiz</v>
      </c>
      <c r="C79" t="str">
        <v>Maíz</v>
      </c>
    </row>
    <row r="80" spans="1:3">
      <c r="A80" s="1" t="str">
        <v>agricola</v>
      </c>
      <c r="B80" s="1" t="str">
        <v>maiz_amarillo</v>
      </c>
      <c r="C80" t="str">
        <v>Maíz amarillo</v>
      </c>
    </row>
    <row r="81" spans="1:3">
      <c r="A81" s="1" t="str">
        <v>agricola</v>
      </c>
      <c r="B81" s="1" t="str">
        <v>maiz_amarillo_tradicional</v>
      </c>
      <c r="C81" t="str">
        <v>Maíz amarillo  tradicional</v>
      </c>
    </row>
    <row r="82" spans="1:3">
      <c r="A82" s="1" t="str">
        <v>agricola</v>
      </c>
      <c r="B82" s="1" t="str">
        <v>maiz_blanco</v>
      </c>
      <c r="C82" t="str">
        <v>Maíz blanco</v>
      </c>
    </row>
    <row r="83" spans="1:3">
      <c r="A83" s="1" t="str">
        <v>agricola</v>
      </c>
      <c r="B83" s="1" t="str">
        <v>maiz_blanco_tradicional</v>
      </c>
      <c r="C83" t="str">
        <v>Maíz blanco tradicional</v>
      </c>
    </row>
    <row r="84" spans="1:3">
      <c r="A84" s="1" t="str">
        <v>agricola</v>
      </c>
      <c r="B84" s="1" t="str">
        <v>maiz_puya</v>
      </c>
      <c r="C84" t="str">
        <v>Maíz puya</v>
      </c>
    </row>
    <row r="85" spans="1:3">
      <c r="A85" s="1" t="str">
        <v>agricola</v>
      </c>
      <c r="B85" s="1" t="str">
        <v>maiz_tecnificado</v>
      </c>
      <c r="C85" t="str">
        <v>Maíz tecnificado</v>
      </c>
    </row>
    <row r="86" spans="1:3">
      <c r="A86" s="1" t="str">
        <v>agricola</v>
      </c>
      <c r="B86" s="1" t="str">
        <v>maiz_tradicional</v>
      </c>
      <c r="C86" t="str">
        <v>Maíz tradicional</v>
      </c>
    </row>
    <row r="87" spans="1:3">
      <c r="A87" s="1" t="str">
        <v>agricola</v>
      </c>
      <c r="B87" s="1" t="str">
        <v>malanga</v>
      </c>
      <c r="C87" t="str">
        <v>Malanga</v>
      </c>
    </row>
    <row r="88" spans="1:3">
      <c r="A88" s="1" t="str">
        <v>agricola</v>
      </c>
      <c r="B88" s="1" t="str">
        <v>mamoncillo</v>
      </c>
      <c r="C88" t="str">
        <v>Mamoncillo</v>
      </c>
    </row>
    <row r="89" spans="1:3">
      <c r="A89" s="1" t="str">
        <v>agricola</v>
      </c>
      <c r="B89" s="1" t="str">
        <v>mango</v>
      </c>
      <c r="C89" t="str">
        <v>Mango</v>
      </c>
    </row>
    <row r="90" spans="1:3">
      <c r="A90" s="1" t="str">
        <v>agricola</v>
      </c>
      <c r="B90" s="1" t="str">
        <v>mango_hilaza</v>
      </c>
      <c r="C90" t="str">
        <v>Mango hilaza</v>
      </c>
    </row>
    <row r="91" spans="1:3">
      <c r="A91" s="1" t="str">
        <v>agricola</v>
      </c>
      <c r="B91" s="1" t="str">
        <v>mango_tommy</v>
      </c>
      <c r="C91" t="str">
        <v>Mango tommy</v>
      </c>
    </row>
    <row r="92" spans="1:3">
      <c r="A92" s="1" t="str">
        <v>agricola</v>
      </c>
      <c r="B92" s="1" t="str">
        <v>maracuya</v>
      </c>
      <c r="C92" t="str">
        <v>Maracuyá</v>
      </c>
    </row>
    <row r="93" spans="1:3">
      <c r="A93" s="1" t="str">
        <v>agricola</v>
      </c>
      <c r="B93" s="1" t="str">
        <v>melon</v>
      </c>
      <c r="C93" t="str">
        <v xml:space="preserve">Melón </v>
      </c>
    </row>
    <row r="94" spans="1:3">
      <c r="A94" s="1" t="str">
        <v>agricola</v>
      </c>
      <c r="B94" s="1" t="str">
        <v>mora</v>
      </c>
      <c r="C94" t="str">
        <v>Mora</v>
      </c>
    </row>
    <row r="95" spans="1:3">
      <c r="A95" s="1" t="str">
        <v>agricola</v>
      </c>
      <c r="B95" s="1" t="str">
        <v>name</v>
      </c>
      <c r="C95" t="str">
        <v>Ñame</v>
      </c>
    </row>
    <row r="96" spans="1:3">
      <c r="A96" s="1" t="str">
        <v>agricola</v>
      </c>
      <c r="B96" s="1" t="str">
        <v>name_diamante</v>
      </c>
      <c r="C96" t="str">
        <v>Ñame diamante</v>
      </c>
    </row>
    <row r="97" spans="1:3">
      <c r="A97" s="1" t="str">
        <v>agricola</v>
      </c>
      <c r="B97" s="1" t="str">
        <v>name_espino</v>
      </c>
      <c r="C97" t="str">
        <v>Ñame espino</v>
      </c>
    </row>
    <row r="98" spans="1:3">
      <c r="A98" s="1" t="str">
        <v>agricola</v>
      </c>
      <c r="B98" s="1" t="str">
        <v>naranja</v>
      </c>
      <c r="C98" t="str">
        <v>Naranja</v>
      </c>
    </row>
    <row r="99" spans="1:3">
      <c r="A99" s="1" t="str">
        <v>agricola</v>
      </c>
      <c r="B99" s="1" t="str">
        <v>naranja_valencia</v>
      </c>
      <c r="C99" t="str">
        <v>Naranja valencia</v>
      </c>
    </row>
    <row r="100" spans="1:3">
      <c r="A100" s="1" t="str">
        <v>pecuaria</v>
      </c>
      <c r="B100" s="1" t="str">
        <v>ovinos</v>
      </c>
      <c r="C100" t="str">
        <v>Ovinos</v>
      </c>
    </row>
    <row r="101" spans="1:3">
      <c r="A101" s="1" t="str">
        <v>agricola</v>
      </c>
      <c r="B101" s="1" t="str">
        <v>palma_aceite</v>
      </c>
      <c r="C101" t="str">
        <v>Palma de aceite</v>
      </c>
    </row>
    <row r="102" spans="1:3">
      <c r="A102" s="1" t="str">
        <v>agricola</v>
      </c>
      <c r="B102" s="1" t="str">
        <v>papa</v>
      </c>
      <c r="C102" t="str">
        <v>Papa</v>
      </c>
    </row>
    <row r="103" spans="1:3">
      <c r="A103" s="1" t="str">
        <v>agricola</v>
      </c>
      <c r="B103" s="1" t="str">
        <v>papa_criolla</v>
      </c>
      <c r="C103" t="str">
        <v>Papa criolla</v>
      </c>
    </row>
    <row r="104" spans="1:3">
      <c r="A104" s="1" t="str">
        <v>agricola</v>
      </c>
      <c r="B104" s="1" t="str">
        <v>papaya</v>
      </c>
      <c r="C104" t="str">
        <v>Papaya</v>
      </c>
    </row>
    <row r="105" spans="1:3">
      <c r="A105" s="1" t="str">
        <v>agricola</v>
      </c>
      <c r="B105" s="1" t="str">
        <v>patilla</v>
      </c>
      <c r="C105" t="str">
        <v>Patilla</v>
      </c>
    </row>
    <row r="106" spans="1:3">
      <c r="A106" s="1" t="str">
        <v>agricola</v>
      </c>
      <c r="B106" s="1" t="str">
        <v>pepino_guiso</v>
      </c>
      <c r="C106" t="str">
        <v>Pepino guiso</v>
      </c>
    </row>
    <row r="107" spans="1:3">
      <c r="A107" s="1" t="str">
        <v>pecuaria</v>
      </c>
      <c r="B107" s="1" t="str">
        <v>piangua</v>
      </c>
      <c r="C107" t="str">
        <v>Piangua</v>
      </c>
    </row>
    <row r="108" spans="1:3">
      <c r="A108" s="1" t="str">
        <v>agricola</v>
      </c>
      <c r="B108" s="1" t="str">
        <v>pimienta</v>
      </c>
      <c r="C108" t="str">
        <v>Pimienta</v>
      </c>
    </row>
    <row r="109" spans="1:3">
      <c r="A109" s="1" t="str">
        <v>agricola</v>
      </c>
      <c r="B109" s="1" t="str">
        <v>pimenton</v>
      </c>
      <c r="C109" t="str">
        <v>Pimentón</v>
      </c>
    </row>
    <row r="110" spans="1:3">
      <c r="A110" s="1" t="str">
        <v>agricola</v>
      </c>
      <c r="B110" s="1" t="str">
        <v>pimientos</v>
      </c>
      <c r="C110" t="str">
        <v>Pimientos</v>
      </c>
    </row>
    <row r="111" spans="1:3">
      <c r="A111" s="1" t="str">
        <v>agricola</v>
      </c>
      <c r="B111" s="1" t="str">
        <v>piña</v>
      </c>
      <c r="C111" t="str">
        <v>Piña</v>
      </c>
    </row>
    <row r="112" spans="1:3">
      <c r="A112" s="1" t="str">
        <v>pecuaria</v>
      </c>
      <c r="B112" s="1" t="str">
        <v>piscicultura_bocachico</v>
      </c>
      <c r="C112" t="str">
        <v>Piscicultura</v>
      </c>
    </row>
    <row r="113" spans="1:3">
      <c r="A113" s="1" t="str">
        <v>pecuaria</v>
      </c>
      <c r="B113" s="1" t="str">
        <v>piscicultura_cachama</v>
      </c>
      <c r="C113" t="str">
        <v>Piscicultura cachama</v>
      </c>
    </row>
    <row r="114" spans="1:3">
      <c r="A114" s="1" t="str">
        <v>pecuaria</v>
      </c>
      <c r="B114" s="1" t="str">
        <v>piscicultura_cachama_bocachico</v>
      </c>
      <c r="C114" t="str">
        <v>Piscicultura cachama bocachico</v>
      </c>
    </row>
    <row r="115" spans="1:3">
      <c r="A115" s="1" t="str">
        <v>pecuaria</v>
      </c>
      <c r="B115" s="1" t="str">
        <v>piscicultura_tilapia</v>
      </c>
      <c r="C115" t="str">
        <v>Piscicultura tilapia</v>
      </c>
    </row>
    <row r="116" spans="1:3">
      <c r="A116" s="1" t="str">
        <v>pecuaria</v>
      </c>
      <c r="B116" s="1" t="str">
        <v>piscicultura_tilapia_bocachico</v>
      </c>
      <c r="C116" t="str">
        <v>Piscicultura tilapia y bocachico</v>
      </c>
    </row>
    <row r="117" spans="1:3">
      <c r="A117" s="1" t="str">
        <v>pecuaria</v>
      </c>
      <c r="B117" s="1" t="str">
        <v>piscicultura_tilapia_cachama</v>
      </c>
      <c r="C117" t="str">
        <v>Piscicultura tilapia y cachama</v>
      </c>
    </row>
    <row r="118" spans="1:3">
      <c r="A118" s="1" t="str">
        <v>pecuaria</v>
      </c>
      <c r="B118" s="1" t="str">
        <v>piscicultura_trucha</v>
      </c>
      <c r="C118" t="str">
        <v>Piscicultura trucha</v>
      </c>
    </row>
    <row r="119" spans="1:3">
      <c r="A119" s="1" t="str">
        <v>agricola</v>
      </c>
      <c r="B119" s="1" t="str">
        <v>platano</v>
      </c>
      <c r="C119" t="str">
        <v>Plátano</v>
      </c>
    </row>
    <row r="120" spans="1:3">
      <c r="A120" s="1" t="str">
        <v>pecuaria</v>
      </c>
      <c r="B120" s="1" t="str">
        <v>porcicultura_ceba</v>
      </c>
      <c r="C120" t="str">
        <v>Porcicultura de ceba</v>
      </c>
    </row>
    <row r="121" spans="1:3">
      <c r="A121" s="1" t="str">
        <v>pecuaria</v>
      </c>
      <c r="B121" s="1" t="str">
        <v>porcicultura_ciclo_completo</v>
      </c>
      <c r="C121" t="str">
        <v>Porcicultura de ciclo completo</v>
      </c>
    </row>
    <row r="122" spans="1:3">
      <c r="A122" s="1" t="str">
        <v>pecuaria</v>
      </c>
      <c r="B122" s="1" t="str">
        <v>porcicultura_cria</v>
      </c>
      <c r="C122" t="str">
        <v>Porcicultura de cría</v>
      </c>
    </row>
    <row r="123" spans="1:3">
      <c r="A123" s="1" t="str">
        <v>pecuaria</v>
      </c>
      <c r="B123" s="1" t="str">
        <v>porcicultura_cria_levante</v>
      </c>
      <c r="C123" t="str">
        <v>Porcicultura de cría y levante</v>
      </c>
    </row>
    <row r="124" spans="1:3">
      <c r="A124" s="1" t="str">
        <v>agricola</v>
      </c>
      <c r="B124" s="1" t="str">
        <v>remolacha</v>
      </c>
      <c r="C124" t="str">
        <v>Remolacha</v>
      </c>
    </row>
    <row r="125" spans="1:3">
      <c r="A125" s="1" t="str">
        <v>agricola</v>
      </c>
      <c r="B125" s="1" t="str">
        <v>sacha_inchi</v>
      </c>
      <c r="C125" t="str">
        <v>Sacha incho</v>
      </c>
    </row>
    <row r="126" spans="1:3">
      <c r="A126" s="1" t="str">
        <v>agricola</v>
      </c>
      <c r="B126" s="1" t="str">
        <v>sorgo</v>
      </c>
      <c r="C126" t="str">
        <v>Sorgo</v>
      </c>
    </row>
    <row r="127" spans="1:3">
      <c r="A127" s="1" t="str">
        <v>agricola</v>
      </c>
      <c r="B127" s="1" t="str">
        <v>stevia</v>
      </c>
      <c r="C127" t="str">
        <v>Stevia</v>
      </c>
    </row>
    <row r="128" spans="1:3">
      <c r="A128" s="1" t="str">
        <v>agricola</v>
      </c>
      <c r="B128" s="1" t="str">
        <v>tomate_arbol</v>
      </c>
      <c r="C128" t="str">
        <v>Tomate de árbol</v>
      </c>
    </row>
    <row r="129" spans="1:3">
      <c r="A129" s="1" t="str">
        <v>agricola</v>
      </c>
      <c r="B129" s="1" t="str">
        <v>tomate_cherry</v>
      </c>
      <c r="C129" t="str">
        <v>Tomate Cherry</v>
      </c>
    </row>
    <row r="130" spans="1:3">
      <c r="A130" s="1" t="str">
        <v>agricola</v>
      </c>
      <c r="B130" s="1" t="str">
        <v>tomate_mesa</v>
      </c>
      <c r="C130" t="str">
        <v>Tomate de mesa</v>
      </c>
    </row>
    <row r="131" spans="1:3">
      <c r="A131" s="1" t="str">
        <v>agricola</v>
      </c>
      <c r="B131" s="1" t="str">
        <v>uchuva</v>
      </c>
      <c r="C131" t="str">
        <v>Uchuva</v>
      </c>
    </row>
    <row r="132" spans="1:3">
      <c r="A132" s="1" t="str">
        <v>agricola</v>
      </c>
      <c r="B132" s="1" t="str">
        <v>yuca</v>
      </c>
      <c r="C132" t="str">
        <v>Yuca</v>
      </c>
    </row>
    <row r="133" spans="1:3">
      <c r="A133" s="1" t="str">
        <v>agricola</v>
      </c>
      <c r="B133" s="1" t="str">
        <v>yuca_industrial</v>
      </c>
      <c r="C133" t="str">
        <v>Yuca para uso industrial</v>
      </c>
    </row>
    <row r="134" spans="1:3">
      <c r="A134" s="1" t="str">
        <v>agricola</v>
      </c>
      <c r="B134" s="1" t="str">
        <v>yuca_maiz</v>
      </c>
      <c r="C134" t="str">
        <v>Yuca en asocio con maíz</v>
      </c>
    </row>
    <row r="135" spans="1:3">
      <c r="A135" s="1" t="str">
        <v>agricola</v>
      </c>
      <c r="B135" s="1" t="str">
        <v>yuca_maiz_ahuyama</v>
      </c>
      <c r="C135" t="str">
        <v>Yuca en asocio con maíz y ahuyama</v>
      </c>
    </row>
    <row r="136" spans="1:3">
      <c r="A136" s="1" t="str">
        <v>agricola</v>
      </c>
      <c r="B136" s="1" t="str">
        <v>yuca_maiz_name</v>
      </c>
      <c r="C136" t="str">
        <v>Yuca en asocio con maíz y ñame</v>
      </c>
    </row>
    <row r="137" spans="1:3">
      <c r="A137" s="1" t="str">
        <v>agricola</v>
      </c>
      <c r="B137" s="1" t="str">
        <v>yuca_maiz_name_patilla</v>
      </c>
      <c r="C137" t="str">
        <v>Yuca en asocio con maíz, ñame y patilla</v>
      </c>
    </row>
    <row r="138" spans="1:3">
      <c r="A138" s="1" t="str">
        <v>agricola</v>
      </c>
      <c r="B138" s="1" t="str">
        <v>yuca_maiz_patilla</v>
      </c>
      <c r="C138" t="str">
        <v>Yuca en asocio con maíz y patilla</v>
      </c>
    </row>
    <row r="139" spans="1:3">
      <c r="A139" s="1" t="str">
        <v>agricola</v>
      </c>
      <c r="B139" s="1" t="str">
        <v>zanahoria</v>
      </c>
      <c r="C139" t="str">
        <v>Zanahoria</v>
      </c>
    </row>
    <row r="140" spans="1:3">
      <c r="A140" s="1" t="str">
        <v>agricola</v>
      </c>
      <c r="B140" s="1" t="str">
        <v>patilla_melon</v>
      </c>
      <c r="C140" t="str">
        <v>Patilla en asocio con melón</v>
      </c>
    </row>
    <row r="141" spans="1:3">
      <c r="A141" s="1" t="str">
        <v>agricola</v>
      </c>
      <c r="B141" s="1" t="str">
        <v>tabaco</v>
      </c>
      <c r="C141" t="str">
        <v>Tabaco</v>
      </c>
    </row>
    <row r="142" spans="1:3">
      <c r="A142" s="1" t="str">
        <v>agricola</v>
      </c>
      <c r="B142" s="1" t="str">
        <v>ajonjoli</v>
      </c>
      <c r="C142" t="str">
        <v>Ajonjolí</v>
      </c>
    </row>
    <row r="143" spans="1:3">
      <c r="A143" s="1" t="str">
        <v>agricola</v>
      </c>
      <c r="B143" s="1" t="str">
        <v>mamoncillo</v>
      </c>
      <c r="C143" t="str">
        <v>Mamoncillo</v>
      </c>
    </row>
    <row r="144" spans="1:3">
      <c r="A144" s="1" t="str">
        <v>agricola</v>
      </c>
      <c r="B144" s="1" t="str">
        <v>yuca_name</v>
      </c>
      <c r="C144" t="str">
        <v>Yuca en asocio con ñame</v>
      </c>
    </row>
    <row r="145" spans="1:3">
      <c r="A145" s="1" t="str">
        <v>agricola</v>
      </c>
      <c r="B145" s="1" t="str">
        <v>hierbabuena</v>
      </c>
      <c r="C145" t="str">
        <v>Hierbabuena</v>
      </c>
    </row>
    <row r="146" spans="1:3">
      <c r="A146" s="1" t="str">
        <v>agricola</v>
      </c>
      <c r="B146" s="1" t="str">
        <v>frijol_zaragoza</v>
      </c>
      <c r="C146" t="str">
        <v>Frijol zaragoza</v>
      </c>
    </row>
    <row r="147" spans="1:3">
      <c r="A147" s="1" t="str">
        <v>agricola</v>
      </c>
      <c r="B147" s="1" t="str">
        <v>soya</v>
      </c>
      <c r="C147" t="str">
        <v>soya</v>
      </c>
    </row>
    <row r="148" spans="1:3">
      <c r="A148" s="1" t="str">
        <v>agricola</v>
      </c>
      <c r="B148" s="1" t="str">
        <v>uva</v>
      </c>
      <c r="C148" t="str">
        <v>uva</v>
      </c>
    </row>
    <row r="149" spans="1:3">
      <c r="A149" s="1" t="str">
        <v>agricola</v>
      </c>
      <c r="B149" s="1" t="str">
        <v>repollo</v>
      </c>
      <c r="C149" t="str">
        <v>repollo</v>
      </c>
    </row>
    <row r="150" spans="1:3">
      <c r="A150" s="1" t="str">
        <v>agricola</v>
      </c>
      <c r="B150" s="1" t="str">
        <v>cilantro_repollo</v>
      </c>
      <c r="C150" t="str">
        <v>cilantro_repollo</v>
      </c>
    </row>
    <row r="151" spans="1:3">
      <c r="A151" s="1" t="str">
        <v>agricola</v>
      </c>
      <c r="B151" s="1" t="str">
        <v>banano</v>
      </c>
      <c r="C151" t="str">
        <v>banano</v>
      </c>
    </row>
    <row r="152" spans="1:3">
      <c r="A152" s="1" t="str">
        <v>agricola</v>
      </c>
      <c r="B152" s="1" t="str">
        <v>maiz puya</v>
      </c>
      <c r="C152" t="str">
        <v>maíz puya</v>
      </c>
    </row>
    <row r="153" spans="1:3">
      <c r="A153" s="1" t="str">
        <v>agricola</v>
      </c>
      <c r="B153" s="1" t="str">
        <v>maiz amarillo</v>
      </c>
      <c r="C153" t="str">
        <v>maíz amarillo</v>
      </c>
    </row>
    <row r="154" spans="1:3">
      <c r="A154" s="1" t="str">
        <v>agricola</v>
      </c>
      <c r="B154" s="1">
        <v>0</v>
      </c>
      <c r="C154">
        <v>0</v>
      </c>
    </row>
    <row r="155" spans="1:3">
      <c r="A155" s="1">
        <v>0</v>
      </c>
      <c r="B155" s="1">
        <v>0</v>
      </c>
      <c r="C155">
        <v>0</v>
      </c>
    </row>
    <row r="156" spans="1:3">
      <c r="A156" s="1">
        <v>0</v>
      </c>
      <c r="B156" s="1">
        <v>0</v>
      </c>
      <c r="C156">
        <v>0</v>
      </c>
    </row>
    <row r="157" spans="1:3">
      <c r="A157" s="1">
        <v>0</v>
      </c>
      <c r="B157" s="1">
        <v>0</v>
      </c>
      <c r="C157">
        <v>0</v>
      </c>
    </row>
    <row r="158" spans="1:3">
      <c r="A158" s="1">
        <v>0</v>
      </c>
      <c r="B158" s="1">
        <v>0</v>
      </c>
      <c r="C158">
        <v>0</v>
      </c>
    </row>
    <row r="159" spans="1:3">
      <c r="A159" s="1">
        <v>0</v>
      </c>
      <c r="B159" s="1">
        <v>0</v>
      </c>
      <c r="C159">
        <v>0</v>
      </c>
    </row>
    <row r="160" spans="1:3">
      <c r="A160" s="1">
        <v>0</v>
      </c>
      <c r="B160" s="1">
        <v>0</v>
      </c>
      <c r="C160">
        <v>0</v>
      </c>
    </row>
    <row r="161" spans="1:3">
      <c r="A161" s="1">
        <v>0</v>
      </c>
      <c r="B161" s="1">
        <v>0</v>
      </c>
      <c r="C161">
        <v>0</v>
      </c>
    </row>
    <row r="162" spans="1:3">
      <c r="A162" s="1">
        <v>0</v>
      </c>
      <c r="B162" s="1">
        <v>0</v>
      </c>
      <c r="C162">
        <v>0</v>
      </c>
    </row>
    <row r="163" spans="1:3">
      <c r="A163" s="1">
        <v>0</v>
      </c>
      <c r="B163" s="1">
        <v>0</v>
      </c>
      <c r="C163">
        <v>0</v>
      </c>
    </row>
    <row r="164" spans="1:3">
      <c r="A164" s="1">
        <v>0</v>
      </c>
      <c r="B164" s="1">
        <v>0</v>
      </c>
      <c r="C164">
        <v>0</v>
      </c>
    </row>
    <row r="165" spans="1:3">
      <c r="A165" s="1">
        <v>0</v>
      </c>
      <c r="B165" s="1">
        <v>0</v>
      </c>
      <c r="C165">
        <v>0</v>
      </c>
    </row>
    <row r="166" spans="1:3">
      <c r="A166" s="1">
        <v>0</v>
      </c>
      <c r="B166" s="1">
        <v>0</v>
      </c>
      <c r="C166">
        <v>0</v>
      </c>
    </row>
    <row r="167" spans="1:3">
      <c r="A167" s="1">
        <v>0</v>
      </c>
      <c r="B167" s="1">
        <v>0</v>
      </c>
      <c r="C167">
        <v>0</v>
      </c>
    </row>
    <row r="168" spans="1:3">
      <c r="A168" s="1">
        <v>0</v>
      </c>
      <c r="B168" s="1">
        <v>0</v>
      </c>
      <c r="C168">
        <v>0</v>
      </c>
    </row>
    <row r="169" spans="1:3">
      <c r="A169" s="1">
        <v>0</v>
      </c>
      <c r="B169" s="1">
        <v>0</v>
      </c>
      <c r="C169">
        <v>0</v>
      </c>
    </row>
    <row r="170" spans="1:3">
      <c r="A170" s="1">
        <v>0</v>
      </c>
      <c r="B170" s="1">
        <v>0</v>
      </c>
      <c r="C170">
        <v>0</v>
      </c>
    </row>
    <row r="171" spans="1:3">
      <c r="A171" s="1">
        <v>0</v>
      </c>
      <c r="B171" s="1">
        <v>0</v>
      </c>
      <c r="C171">
        <v>0</v>
      </c>
    </row>
    <row r="172" spans="1:3">
      <c r="A172" s="1">
        <v>0</v>
      </c>
      <c r="B172" s="1">
        <v>0</v>
      </c>
      <c r="C172">
        <v>0</v>
      </c>
    </row>
    <row r="173" spans="1:3">
      <c r="A173" s="1">
        <v>0</v>
      </c>
      <c r="B173" s="1">
        <v>0</v>
      </c>
      <c r="C173">
        <v>0</v>
      </c>
    </row>
    <row r="174" spans="1:3">
      <c r="A174" s="1">
        <v>0</v>
      </c>
      <c r="B174" s="1">
        <v>0</v>
      </c>
      <c r="C174">
        <v>0</v>
      </c>
    </row>
    <row r="175" spans="1:3">
      <c r="A175" s="1">
        <v>0</v>
      </c>
      <c r="B175" s="1">
        <v>0</v>
      </c>
      <c r="C175">
        <v>0</v>
      </c>
    </row>
    <row r="176" spans="1:3">
      <c r="A176" s="1">
        <v>0</v>
      </c>
      <c r="B176" s="1">
        <v>0</v>
      </c>
      <c r="C176">
        <v>0</v>
      </c>
    </row>
    <row r="177" spans="1:3">
      <c r="A177" s="1">
        <v>0</v>
      </c>
      <c r="B177" s="1">
        <v>0</v>
      </c>
      <c r="C177">
        <v>0</v>
      </c>
    </row>
    <row r="178" spans="1:3">
      <c r="A178" s="1">
        <v>0</v>
      </c>
      <c r="B178" s="1">
        <v>0</v>
      </c>
      <c r="C178">
        <v>0</v>
      </c>
    </row>
    <row r="179" spans="1:3">
      <c r="A179" s="1">
        <v>0</v>
      </c>
      <c r="B179" s="1">
        <v>0</v>
      </c>
      <c r="C179">
        <v>0</v>
      </c>
    </row>
    <row r="180" spans="1:3">
      <c r="A180" s="1">
        <v>0</v>
      </c>
      <c r="B180" s="1">
        <v>0</v>
      </c>
      <c r="C180">
        <v>0</v>
      </c>
    </row>
    <row r="181" spans="1:3">
      <c r="A181" s="1">
        <v>0</v>
      </c>
      <c r="B181" s="1">
        <v>0</v>
      </c>
      <c r="C181">
        <v>0</v>
      </c>
    </row>
    <row r="182" spans="1:3">
      <c r="A182" s="1">
        <v>0</v>
      </c>
      <c r="B182" s="1">
        <v>0</v>
      </c>
      <c r="C182">
        <v>0</v>
      </c>
    </row>
    <row r="183" spans="1:3">
      <c r="A183" s="1">
        <v>0</v>
      </c>
      <c r="B183" s="1">
        <v>0</v>
      </c>
      <c r="C183">
        <v>0</v>
      </c>
    </row>
    <row r="184" spans="1:3">
      <c r="A184" s="1">
        <v>0</v>
      </c>
      <c r="B184" s="1">
        <v>0</v>
      </c>
      <c r="C184">
        <v>0</v>
      </c>
    </row>
    <row r="185" spans="1:3">
      <c r="A185" s="1">
        <v>0</v>
      </c>
      <c r="B185" s="1">
        <v>0</v>
      </c>
      <c r="C185">
        <v>0</v>
      </c>
    </row>
    <row r="186" spans="1:3">
      <c r="A186" s="1">
        <v>0</v>
      </c>
      <c r="B186" s="1">
        <v>0</v>
      </c>
      <c r="C186">
        <v>0</v>
      </c>
    </row>
    <row r="187" spans="1:3">
      <c r="A187" s="1">
        <v>0</v>
      </c>
      <c r="B187" s="1">
        <v>0</v>
      </c>
      <c r="C187">
        <v>0</v>
      </c>
    </row>
    <row r="188" spans="1:3">
      <c r="A188" s="1">
        <v>0</v>
      </c>
      <c r="B188" s="1">
        <v>0</v>
      </c>
      <c r="C188">
        <v>0</v>
      </c>
    </row>
    <row r="189" spans="1:3">
      <c r="A189" s="1">
        <v>0</v>
      </c>
      <c r="B189" s="1">
        <v>0</v>
      </c>
      <c r="C189">
        <v>0</v>
      </c>
    </row>
    <row r="190" spans="1:3">
      <c r="A190" s="1">
        <v>0</v>
      </c>
      <c r="B190" s="1">
        <v>0</v>
      </c>
      <c r="C190">
        <v>0</v>
      </c>
    </row>
    <row r="191" spans="1:3">
      <c r="A191" s="1">
        <v>0</v>
      </c>
      <c r="B191" s="1">
        <v>0</v>
      </c>
      <c r="C191">
        <v>0</v>
      </c>
    </row>
    <row r="192" spans="1:3">
      <c r="A192" s="1">
        <v>0</v>
      </c>
      <c r="B192" s="1">
        <v>0</v>
      </c>
      <c r="C192">
        <v>0</v>
      </c>
    </row>
    <row r="193" spans="1:3">
      <c r="A193" s="1">
        <v>0</v>
      </c>
      <c r="B193" s="1">
        <v>0</v>
      </c>
      <c r="C193">
        <v>0</v>
      </c>
    </row>
    <row r="194" spans="1:3">
      <c r="A194" s="1">
        <v>0</v>
      </c>
      <c r="B194" s="1">
        <v>0</v>
      </c>
      <c r="C194">
        <v>0</v>
      </c>
    </row>
    <row r="195" spans="1:3">
      <c r="A195" s="1">
        <v>0</v>
      </c>
      <c r="B195" s="1">
        <v>0</v>
      </c>
      <c r="C195">
        <v>0</v>
      </c>
    </row>
    <row r="196" spans="1:3">
      <c r="A196" s="1">
        <v>0</v>
      </c>
      <c r="B196" s="1">
        <v>0</v>
      </c>
      <c r="C196">
        <v>0</v>
      </c>
    </row>
    <row r="197" spans="1:3">
      <c r="A197" s="1">
        <v>0</v>
      </c>
      <c r="B197" s="1">
        <v>0</v>
      </c>
      <c r="C197">
        <v>0</v>
      </c>
    </row>
    <row r="198" spans="1:3">
      <c r="A198" s="1">
        <v>0</v>
      </c>
      <c r="B198" s="1">
        <v>0</v>
      </c>
      <c r="C198">
        <v>0</v>
      </c>
    </row>
    <row r="199" spans="1:3">
      <c r="A199" s="1">
        <v>0</v>
      </c>
      <c r="B199" s="1">
        <v>0</v>
      </c>
      <c r="C199">
        <v>0</v>
      </c>
    </row>
    <row r="200" spans="1:3">
      <c r="A200" s="1">
        <v>0</v>
      </c>
      <c r="B200" s="1">
        <v>0</v>
      </c>
      <c r="C200">
        <v>0</v>
      </c>
    </row>
    <row r="201" spans="1:3">
      <c r="A201" s="1">
        <v>0</v>
      </c>
      <c r="B201" s="1">
        <v>0</v>
      </c>
      <c r="C201">
        <v>0</v>
      </c>
    </row>
    <row r="202" spans="1:3">
      <c r="A202" s="1">
        <v>0</v>
      </c>
      <c r="B202" s="1">
        <v>0</v>
      </c>
      <c r="C202">
        <v>0</v>
      </c>
    </row>
    <row r="203" spans="1:3">
      <c r="A203" s="1">
        <v>0</v>
      </c>
      <c r="B203" s="1">
        <v>0</v>
      </c>
      <c r="C203">
        <v>0</v>
      </c>
    </row>
    <row r="204" spans="1:3">
      <c r="A204" s="1">
        <v>0</v>
      </c>
      <c r="B204" s="1">
        <v>0</v>
      </c>
      <c r="C204">
        <v>0</v>
      </c>
    </row>
    <row r="205" spans="1:3">
      <c r="A205" s="1">
        <v>0</v>
      </c>
      <c r="B205" s="1">
        <v>0</v>
      </c>
      <c r="C205">
        <v>0</v>
      </c>
    </row>
    <row r="206" spans="1:3">
      <c r="A206" s="1">
        <v>0</v>
      </c>
      <c r="B206" s="1">
        <v>0</v>
      </c>
      <c r="C206">
        <v>0</v>
      </c>
    </row>
    <row r="207" spans="1:3">
      <c r="A207" s="1">
        <v>0</v>
      </c>
      <c r="B207" s="1">
        <v>0</v>
      </c>
      <c r="C207">
        <v>0</v>
      </c>
    </row>
    <row r="208" spans="1:3">
      <c r="A208" s="1">
        <v>0</v>
      </c>
      <c r="B208" s="1">
        <v>0</v>
      </c>
      <c r="C208">
        <v>0</v>
      </c>
    </row>
    <row r="209" spans="1:3">
      <c r="A209" s="1">
        <v>0</v>
      </c>
      <c r="B209" s="1">
        <v>0</v>
      </c>
      <c r="C209">
        <v>0</v>
      </c>
    </row>
    <row r="210" spans="1:3">
      <c r="A210" s="1">
        <v>0</v>
      </c>
      <c r="B210" s="1">
        <v>0</v>
      </c>
      <c r="C210">
        <v>0</v>
      </c>
    </row>
    <row r="211" spans="1:3">
      <c r="A211" s="1">
        <v>0</v>
      </c>
      <c r="B211" s="1">
        <v>0</v>
      </c>
      <c r="C211">
        <v>0</v>
      </c>
    </row>
    <row r="212" spans="1:3">
      <c r="A212" s="1">
        <v>0</v>
      </c>
      <c r="B212" s="1">
        <v>0</v>
      </c>
      <c r="C212">
        <v>0</v>
      </c>
    </row>
    <row r="213" spans="1:3">
      <c r="A213" s="1">
        <v>0</v>
      </c>
      <c r="B213" s="1">
        <v>0</v>
      </c>
      <c r="C213">
        <v>0</v>
      </c>
    </row>
    <row r="214" spans="1:3">
      <c r="A214" s="1">
        <v>0</v>
      </c>
      <c r="B214" s="1">
        <v>0</v>
      </c>
      <c r="C214">
        <v>0</v>
      </c>
    </row>
    <row r="215" spans="1:3">
      <c r="A215" s="1">
        <v>0</v>
      </c>
      <c r="B215" s="1">
        <v>0</v>
      </c>
      <c r="C215">
        <v>0</v>
      </c>
    </row>
    <row r="216" spans="1:3">
      <c r="A216" s="1">
        <v>0</v>
      </c>
      <c r="B216" s="1">
        <v>0</v>
      </c>
      <c r="C216">
        <v>0</v>
      </c>
    </row>
    <row r="217" spans="1:3">
      <c r="A217" s="1">
        <v>0</v>
      </c>
      <c r="B217" s="1">
        <v>0</v>
      </c>
      <c r="C217">
        <v>0</v>
      </c>
    </row>
    <row r="218" spans="1:3">
      <c r="A218" s="1">
        <v>0</v>
      </c>
      <c r="B218" s="1">
        <v>0</v>
      </c>
      <c r="C218">
        <v>0</v>
      </c>
    </row>
    <row r="219" spans="1:3">
      <c r="A219" s="1">
        <v>0</v>
      </c>
      <c r="B219" s="1">
        <v>0</v>
      </c>
      <c r="C219">
        <v>0</v>
      </c>
    </row>
    <row r="220" spans="1:3">
      <c r="A220" s="1">
        <v>0</v>
      </c>
      <c r="B220" s="1">
        <v>0</v>
      </c>
      <c r="C220">
        <v>0</v>
      </c>
    </row>
    <row r="221" spans="1:3">
      <c r="A221" s="1">
        <v>0</v>
      </c>
      <c r="B221" s="1">
        <v>0</v>
      </c>
      <c r="C221">
        <v>0</v>
      </c>
    </row>
    <row r="222" spans="1:3">
      <c r="A222" s="1">
        <v>0</v>
      </c>
      <c r="B222" s="1">
        <v>0</v>
      </c>
      <c r="C222">
        <v>0</v>
      </c>
    </row>
    <row r="223" spans="1:3">
      <c r="A223" s="1">
        <v>0</v>
      </c>
      <c r="B223" s="1">
        <v>0</v>
      </c>
      <c r="C223">
        <v>0</v>
      </c>
    </row>
    <row r="224" spans="1:3">
      <c r="A224" s="1">
        <v>0</v>
      </c>
      <c r="B224" s="1">
        <v>0</v>
      </c>
      <c r="C224">
        <v>0</v>
      </c>
    </row>
    <row r="225" spans="1:3">
      <c r="A225" s="1">
        <v>0</v>
      </c>
      <c r="B225" s="1">
        <v>0</v>
      </c>
      <c r="C225">
        <v>0</v>
      </c>
    </row>
    <row r="226" spans="1:3">
      <c r="A226" s="1">
        <v>0</v>
      </c>
      <c r="B226" s="1">
        <v>0</v>
      </c>
      <c r="C226">
        <v>0</v>
      </c>
    </row>
    <row r="227" spans="1:3">
      <c r="A227" s="1">
        <v>0</v>
      </c>
      <c r="B227" s="1">
        <v>0</v>
      </c>
      <c r="C227">
        <v>0</v>
      </c>
    </row>
    <row r="228" spans="1:3">
      <c r="A228" s="1">
        <v>0</v>
      </c>
      <c r="B228" s="1">
        <v>0</v>
      </c>
      <c r="C228">
        <v>0</v>
      </c>
    </row>
    <row r="229" spans="1:3">
      <c r="A229" s="1">
        <v>0</v>
      </c>
      <c r="B229" s="1">
        <v>0</v>
      </c>
      <c r="C229">
        <v>0</v>
      </c>
    </row>
    <row r="230" spans="1:3">
      <c r="A230" s="1">
        <v>0</v>
      </c>
      <c r="B230" s="1">
        <v>0</v>
      </c>
      <c r="C230">
        <v>0</v>
      </c>
    </row>
    <row r="231" spans="1:3">
      <c r="A231" s="1">
        <v>0</v>
      </c>
      <c r="B231" s="1">
        <v>0</v>
      </c>
      <c r="C231">
        <v>0</v>
      </c>
    </row>
    <row r="232" spans="1:3">
      <c r="A232" s="1">
        <v>0</v>
      </c>
      <c r="B232" s="1">
        <v>0</v>
      </c>
      <c r="C232">
        <v>0</v>
      </c>
    </row>
    <row r="233" spans="1:3">
      <c r="A233" s="1">
        <v>0</v>
      </c>
      <c r="B233" s="1">
        <v>0</v>
      </c>
      <c r="C233">
        <v>0</v>
      </c>
    </row>
    <row r="234" spans="1:3">
      <c r="A234" s="1">
        <v>0</v>
      </c>
      <c r="B234" s="1">
        <v>0</v>
      </c>
      <c r="C234">
        <v>0</v>
      </c>
    </row>
    <row r="235" spans="1:3">
      <c r="A235" s="1">
        <v>0</v>
      </c>
      <c r="B235" s="1">
        <v>0</v>
      </c>
      <c r="C235">
        <v>0</v>
      </c>
    </row>
    <row r="236" spans="1:3">
      <c r="A236" s="1">
        <v>0</v>
      </c>
      <c r="B236" s="1">
        <v>0</v>
      </c>
      <c r="C236">
        <v>0</v>
      </c>
    </row>
    <row r="237" spans="1:3">
      <c r="A237" s="1">
        <v>0</v>
      </c>
      <c r="B237" s="1">
        <v>0</v>
      </c>
      <c r="C237">
        <v>0</v>
      </c>
    </row>
    <row r="238" spans="1:3">
      <c r="A238" s="1">
        <v>0</v>
      </c>
      <c r="B238" s="1">
        <v>0</v>
      </c>
      <c r="C238">
        <v>0</v>
      </c>
    </row>
    <row r="239" spans="1:3">
      <c r="A239" s="1">
        <v>0</v>
      </c>
      <c r="B239" s="1">
        <v>0</v>
      </c>
      <c r="C239">
        <v>0</v>
      </c>
    </row>
    <row r="240" spans="1:3">
      <c r="A240" s="1">
        <v>0</v>
      </c>
      <c r="B240" s="1">
        <v>0</v>
      </c>
      <c r="C240">
        <v>0</v>
      </c>
    </row>
    <row r="241" spans="1:3">
      <c r="A241" s="1">
        <v>0</v>
      </c>
      <c r="B241" s="1">
        <v>0</v>
      </c>
      <c r="C241">
        <v>0</v>
      </c>
    </row>
    <row r="242" spans="1:3">
      <c r="A242" s="1">
        <v>0</v>
      </c>
      <c r="B242" s="1">
        <v>0</v>
      </c>
      <c r="C242">
        <v>0</v>
      </c>
    </row>
    <row r="243" spans="1:3">
      <c r="A243" s="1">
        <v>0</v>
      </c>
      <c r="B243" s="1">
        <v>0</v>
      </c>
      <c r="C243">
        <v>0</v>
      </c>
    </row>
    <row r="244" spans="1:3">
      <c r="A244" s="1">
        <v>0</v>
      </c>
      <c r="B244" s="1">
        <v>0</v>
      </c>
      <c r="C244">
        <v>0</v>
      </c>
    </row>
    <row r="245" spans="1:3">
      <c r="A245" s="1">
        <v>0</v>
      </c>
      <c r="B245" s="1">
        <v>0</v>
      </c>
      <c r="C245">
        <v>0</v>
      </c>
    </row>
    <row r="246" spans="1:3">
      <c r="A246" s="1">
        <v>0</v>
      </c>
      <c r="B246" s="1">
        <v>0</v>
      </c>
      <c r="C246">
        <v>0</v>
      </c>
    </row>
    <row r="247" spans="1:3">
      <c r="A247" s="1">
        <v>0</v>
      </c>
      <c r="B247" s="1">
        <v>0</v>
      </c>
      <c r="C247">
        <v>0</v>
      </c>
    </row>
    <row r="248" spans="1:3">
      <c r="A248" s="1">
        <v>0</v>
      </c>
      <c r="B248" s="1">
        <v>0</v>
      </c>
      <c r="C248">
        <v>0</v>
      </c>
    </row>
    <row r="249" spans="1:3">
      <c r="A249" s="1">
        <v>0</v>
      </c>
      <c r="B249" s="1">
        <v>0</v>
      </c>
      <c r="C249">
        <v>0</v>
      </c>
    </row>
    <row r="250" spans="1:3">
      <c r="A250" s="1">
        <v>0</v>
      </c>
      <c r="B250" s="1">
        <v>0</v>
      </c>
      <c r="C250">
        <v>0</v>
      </c>
    </row>
    <row r="251" spans="1:3">
      <c r="A251" s="1">
        <v>0</v>
      </c>
      <c r="B251" s="1">
        <v>0</v>
      </c>
      <c r="C251">
        <v>0</v>
      </c>
    </row>
    <row r="252" spans="1:3">
      <c r="A252" s="1">
        <v>0</v>
      </c>
      <c r="B252" s="1">
        <v>0</v>
      </c>
      <c r="C252">
        <v>0</v>
      </c>
    </row>
    <row r="253" spans="1:3">
      <c r="A253" s="1">
        <v>0</v>
      </c>
      <c r="B253" s="1">
        <v>0</v>
      </c>
      <c r="C253">
        <v>0</v>
      </c>
    </row>
    <row r="254" spans="1:3">
      <c r="A254" s="1">
        <v>0</v>
      </c>
      <c r="B254" s="1">
        <v>0</v>
      </c>
      <c r="C254">
        <v>0</v>
      </c>
    </row>
    <row r="255" spans="1:3">
      <c r="A255" s="1">
        <v>0</v>
      </c>
      <c r="B255" s="1">
        <v>0</v>
      </c>
      <c r="C255">
        <v>0</v>
      </c>
    </row>
    <row r="256" spans="1:3">
      <c r="A256" s="1">
        <v>0</v>
      </c>
      <c r="B256" s="1">
        <v>0</v>
      </c>
      <c r="C256">
        <v>0</v>
      </c>
    </row>
    <row r="257" spans="1:3">
      <c r="A257" s="1">
        <v>0</v>
      </c>
      <c r="B257" s="1">
        <v>0</v>
      </c>
      <c r="C257">
        <v>0</v>
      </c>
    </row>
    <row r="258" spans="1:3">
      <c r="A258" s="1">
        <v>0</v>
      </c>
      <c r="B258" s="1">
        <v>0</v>
      </c>
      <c r="C258">
        <v>0</v>
      </c>
    </row>
    <row r="259" spans="1:3">
      <c r="A259" s="1">
        <v>0</v>
      </c>
      <c r="B259" s="1">
        <v>0</v>
      </c>
      <c r="C259">
        <v>0</v>
      </c>
    </row>
    <row r="260" spans="1:3">
      <c r="A260" s="1">
        <v>0</v>
      </c>
      <c r="B260" s="1">
        <v>0</v>
      </c>
      <c r="C260">
        <v>0</v>
      </c>
    </row>
    <row r="261" spans="1:3">
      <c r="A261" s="1">
        <v>0</v>
      </c>
      <c r="B261" s="1">
        <v>0</v>
      </c>
      <c r="C261">
        <v>0</v>
      </c>
    </row>
    <row r="262" spans="1:3">
      <c r="A262" s="1">
        <v>0</v>
      </c>
      <c r="B262" s="1">
        <v>0</v>
      </c>
      <c r="C262">
        <v>0</v>
      </c>
    </row>
    <row r="263" spans="1:3">
      <c r="A263" s="1">
        <v>0</v>
      </c>
      <c r="B263" s="1">
        <v>0</v>
      </c>
      <c r="C263">
        <v>0</v>
      </c>
    </row>
    <row r="264" spans="1:3">
      <c r="A264" s="1">
        <v>0</v>
      </c>
      <c r="B264" s="1">
        <v>0</v>
      </c>
      <c r="C264">
        <v>0</v>
      </c>
    </row>
    <row r="265" spans="1:3">
      <c r="A265" s="1">
        <v>0</v>
      </c>
      <c r="B265" s="1">
        <v>0</v>
      </c>
      <c r="C265">
        <v>0</v>
      </c>
    </row>
    <row r="266" spans="1:3">
      <c r="A266" s="1">
        <v>0</v>
      </c>
      <c r="B266" s="1">
        <v>0</v>
      </c>
      <c r="C266">
        <v>0</v>
      </c>
    </row>
    <row r="267" spans="1:3">
      <c r="A267" s="1">
        <v>0</v>
      </c>
      <c r="B267" s="1">
        <v>0</v>
      </c>
      <c r="C267">
        <v>0</v>
      </c>
    </row>
    <row r="268" spans="1:3">
      <c r="A268" s="1">
        <v>0</v>
      </c>
      <c r="B268" s="1">
        <v>0</v>
      </c>
      <c r="C268">
        <v>0</v>
      </c>
    </row>
    <row r="269" spans="1:3">
      <c r="A269" s="1">
        <v>0</v>
      </c>
      <c r="B269" s="1">
        <v>0</v>
      </c>
      <c r="C269">
        <v>0</v>
      </c>
    </row>
    <row r="270" spans="1:3">
      <c r="A270" s="1">
        <v>0</v>
      </c>
      <c r="B270" s="1">
        <v>0</v>
      </c>
      <c r="C270">
        <v>0</v>
      </c>
    </row>
    <row r="271" spans="1:3">
      <c r="A271" s="1">
        <v>0</v>
      </c>
      <c r="B271" s="1">
        <v>0</v>
      </c>
      <c r="C271">
        <v>0</v>
      </c>
    </row>
    <row r="272" spans="1:3">
      <c r="A272" s="1">
        <v>0</v>
      </c>
      <c r="B272" s="1">
        <v>0</v>
      </c>
      <c r="C272">
        <v>0</v>
      </c>
    </row>
    <row r="273" spans="1:3">
      <c r="A273" s="1">
        <v>0</v>
      </c>
      <c r="B273" s="1">
        <v>0</v>
      </c>
      <c r="C273">
        <v>0</v>
      </c>
    </row>
    <row r="274" spans="1:3">
      <c r="A274" s="1">
        <v>0</v>
      </c>
      <c r="B274" s="1">
        <v>0</v>
      </c>
      <c r="C274">
        <v>0</v>
      </c>
    </row>
    <row r="275" spans="1:3">
      <c r="A275" s="1">
        <v>0</v>
      </c>
      <c r="B275" s="1">
        <v>0</v>
      </c>
      <c r="C275">
        <v>0</v>
      </c>
    </row>
    <row r="276" spans="1:3">
      <c r="A276" s="1">
        <v>0</v>
      </c>
      <c r="B276" s="1">
        <v>0</v>
      </c>
      <c r="C276">
        <v>0</v>
      </c>
    </row>
    <row r="277" spans="1:3">
      <c r="A277" s="1">
        <v>0</v>
      </c>
      <c r="B277" s="1">
        <v>0</v>
      </c>
      <c r="C277">
        <v>0</v>
      </c>
    </row>
    <row r="278" spans="1:3">
      <c r="A278" s="1">
        <v>0</v>
      </c>
      <c r="B278" s="1">
        <v>0</v>
      </c>
      <c r="C278">
        <v>0</v>
      </c>
    </row>
    <row r="279" spans="1:3">
      <c r="A279" s="1">
        <v>0</v>
      </c>
      <c r="B279" s="1">
        <v>0</v>
      </c>
      <c r="C279">
        <v>0</v>
      </c>
    </row>
    <row r="280" spans="1:3">
      <c r="A280" s="1">
        <v>0</v>
      </c>
      <c r="B280" s="1">
        <v>0</v>
      </c>
      <c r="C280">
        <v>0</v>
      </c>
    </row>
    <row r="281" spans="1:3">
      <c r="A281" s="1">
        <v>0</v>
      </c>
      <c r="B281" s="1">
        <v>0</v>
      </c>
      <c r="C281">
        <v>0</v>
      </c>
    </row>
    <row r="282" spans="1:3">
      <c r="A282" s="1">
        <v>0</v>
      </c>
      <c r="B282" s="1">
        <v>0</v>
      </c>
      <c r="C282">
        <v>0</v>
      </c>
    </row>
    <row r="283" spans="1:3">
      <c r="A283" s="1">
        <v>0</v>
      </c>
      <c r="B283" s="1">
        <v>0</v>
      </c>
      <c r="C283">
        <v>0</v>
      </c>
    </row>
    <row r="284" spans="1:3">
      <c r="A284" s="1">
        <v>0</v>
      </c>
      <c r="B284" s="1">
        <v>0</v>
      </c>
      <c r="C284">
        <v>0</v>
      </c>
    </row>
    <row r="285" spans="1:3">
      <c r="A285" s="1">
        <v>0</v>
      </c>
      <c r="B285" s="1">
        <v>0</v>
      </c>
      <c r="C285">
        <v>0</v>
      </c>
    </row>
    <row r="286" spans="1:3">
      <c r="A286" s="1">
        <v>0</v>
      </c>
      <c r="B286" s="1">
        <v>0</v>
      </c>
      <c r="C286">
        <v>0</v>
      </c>
    </row>
    <row r="287" spans="1:3">
      <c r="A287" s="1">
        <v>0</v>
      </c>
      <c r="B287" s="1">
        <v>0</v>
      </c>
      <c r="C287">
        <v>0</v>
      </c>
    </row>
    <row r="288" spans="1:3">
      <c r="A288" s="1">
        <v>0</v>
      </c>
      <c r="B288" s="1">
        <v>0</v>
      </c>
      <c r="C288">
        <v>0</v>
      </c>
    </row>
    <row r="289" spans="1:3">
      <c r="A289" s="1">
        <v>0</v>
      </c>
      <c r="B289" s="1">
        <v>0</v>
      </c>
      <c r="C289">
        <v>0</v>
      </c>
    </row>
    <row r="290" spans="1:3">
      <c r="A290" s="1">
        <v>0</v>
      </c>
      <c r="B290" s="1">
        <v>0</v>
      </c>
      <c r="C290">
        <v>0</v>
      </c>
    </row>
    <row r="291" spans="1:3">
      <c r="A291" s="1">
        <v>0</v>
      </c>
      <c r="B291" s="1">
        <v>0</v>
      </c>
      <c r="C291">
        <v>0</v>
      </c>
    </row>
    <row r="292" spans="1:3">
      <c r="A292" s="1">
        <v>0</v>
      </c>
      <c r="B292" s="1">
        <v>0</v>
      </c>
      <c r="C292">
        <v>0</v>
      </c>
    </row>
    <row r="293" spans="1:3">
      <c r="A293" s="1">
        <v>0</v>
      </c>
      <c r="B293" s="1">
        <v>0</v>
      </c>
      <c r="C293">
        <v>0</v>
      </c>
    </row>
    <row r="294" spans="1:3">
      <c r="A294" s="1">
        <v>0</v>
      </c>
      <c r="B294" s="1">
        <v>0</v>
      </c>
      <c r="C294">
        <v>0</v>
      </c>
    </row>
    <row r="295" spans="1:3">
      <c r="A295" s="1">
        <v>0</v>
      </c>
      <c r="B295" s="1">
        <v>0</v>
      </c>
      <c r="C295">
        <v>0</v>
      </c>
    </row>
    <row r="296" spans="1:3">
      <c r="A296" s="1">
        <v>0</v>
      </c>
      <c r="B296" s="1">
        <v>0</v>
      </c>
      <c r="C296">
        <v>0</v>
      </c>
    </row>
    <row r="297" spans="1:3">
      <c r="A297" s="1">
        <v>0</v>
      </c>
      <c r="B297" s="1">
        <v>0</v>
      </c>
      <c r="C297">
        <v>0</v>
      </c>
    </row>
    <row r="298" spans="1:3">
      <c r="A298" s="1">
        <v>0</v>
      </c>
      <c r="B298" s="1">
        <v>0</v>
      </c>
      <c r="C298">
        <v>0</v>
      </c>
    </row>
    <row r="299" spans="1:3">
      <c r="A299" s="1">
        <v>0</v>
      </c>
      <c r="B299" s="1">
        <v>0</v>
      </c>
      <c r="C299">
        <v>0</v>
      </c>
    </row>
    <row r="300" spans="1:3">
      <c r="A300" s="1">
        <v>0</v>
      </c>
      <c r="B300" s="1">
        <v>0</v>
      </c>
      <c r="C300">
        <v>0</v>
      </c>
    </row>
    <row r="301" spans="1:3">
      <c r="A301" s="1">
        <v>0</v>
      </c>
      <c r="B301" s="1">
        <v>0</v>
      </c>
      <c r="C301">
        <v>0</v>
      </c>
    </row>
    <row r="302" spans="1:3">
      <c r="A302" s="1">
        <v>0</v>
      </c>
      <c r="B302" s="1">
        <v>0</v>
      </c>
      <c r="C302">
        <v>0</v>
      </c>
    </row>
    <row r="303" spans="1:3">
      <c r="A303" s="1">
        <v>0</v>
      </c>
      <c r="B303" s="1">
        <v>0</v>
      </c>
      <c r="C303">
        <v>0</v>
      </c>
    </row>
    <row r="304" spans="1:3">
      <c r="A304" s="1">
        <v>0</v>
      </c>
      <c r="B304" s="1">
        <v>0</v>
      </c>
      <c r="C304">
        <v>0</v>
      </c>
    </row>
    <row r="305" spans="1:3">
      <c r="A305" s="1">
        <v>0</v>
      </c>
      <c r="B305" s="1">
        <v>0</v>
      </c>
      <c r="C305">
        <v>0</v>
      </c>
    </row>
    <row r="306" spans="1:3">
      <c r="A306" s="1">
        <v>0</v>
      </c>
      <c r="B306" s="1">
        <v>0</v>
      </c>
      <c r="C306">
        <v>0</v>
      </c>
    </row>
    <row r="307" spans="1:3">
      <c r="A307" s="1">
        <v>0</v>
      </c>
      <c r="B307" s="1">
        <v>0</v>
      </c>
      <c r="C307">
        <v>0</v>
      </c>
    </row>
    <row r="308" spans="1:3">
      <c r="A308" s="1">
        <v>0</v>
      </c>
      <c r="B308" s="1">
        <v>0</v>
      </c>
      <c r="C308">
        <v>0</v>
      </c>
    </row>
    <row r="309" spans="1:3">
      <c r="A309" s="1">
        <v>0</v>
      </c>
      <c r="B309" s="1">
        <v>0</v>
      </c>
      <c r="C309">
        <v>0</v>
      </c>
    </row>
    <row r="310" spans="1:3">
      <c r="A310" s="1">
        <v>0</v>
      </c>
      <c r="B310" s="1">
        <v>0</v>
      </c>
      <c r="C310">
        <v>0</v>
      </c>
    </row>
    <row r="311" spans="1:3">
      <c r="A311" s="1">
        <v>0</v>
      </c>
      <c r="B311" s="1">
        <v>0</v>
      </c>
      <c r="C311">
        <v>0</v>
      </c>
    </row>
    <row r="312" spans="1:3">
      <c r="A312" s="1">
        <v>0</v>
      </c>
      <c r="B312" s="1">
        <v>0</v>
      </c>
      <c r="C312">
        <v>0</v>
      </c>
    </row>
    <row r="313" spans="1:3">
      <c r="A313" s="1">
        <v>0</v>
      </c>
      <c r="B313" s="1">
        <v>0</v>
      </c>
      <c r="C313">
        <v>0</v>
      </c>
    </row>
    <row r="314" spans="1:3">
      <c r="A314" s="1">
        <v>0</v>
      </c>
      <c r="B314" s="1">
        <v>0</v>
      </c>
      <c r="C314">
        <v>0</v>
      </c>
    </row>
    <row r="315" spans="1:3">
      <c r="A315" s="1">
        <v>0</v>
      </c>
      <c r="B315" s="1">
        <v>0</v>
      </c>
      <c r="C315">
        <v>0</v>
      </c>
    </row>
    <row r="316" spans="1:3">
      <c r="A316" s="1">
        <v>0</v>
      </c>
      <c r="B316" s="1">
        <v>0</v>
      </c>
      <c r="C316">
        <v>0</v>
      </c>
    </row>
    <row r="317" spans="1:3">
      <c r="A317" s="1">
        <v>0</v>
      </c>
      <c r="B317" s="1">
        <v>0</v>
      </c>
      <c r="C317">
        <v>0</v>
      </c>
    </row>
    <row r="318" spans="1:3">
      <c r="A318" s="1">
        <v>0</v>
      </c>
      <c r="B318" s="1">
        <v>0</v>
      </c>
      <c r="C318">
        <v>0</v>
      </c>
    </row>
    <row r="319" spans="1:3">
      <c r="A319" s="1">
        <v>0</v>
      </c>
      <c r="B319" s="1">
        <v>0</v>
      </c>
      <c r="C319">
        <v>0</v>
      </c>
    </row>
    <row r="320" spans="1:3">
      <c r="A320" s="1">
        <v>0</v>
      </c>
      <c r="B320" s="1">
        <v>0</v>
      </c>
      <c r="C320">
        <v>0</v>
      </c>
    </row>
    <row r="321" spans="1:3">
      <c r="A321" s="1">
        <v>0</v>
      </c>
      <c r="B321" s="1">
        <v>0</v>
      </c>
      <c r="C321">
        <v>0</v>
      </c>
    </row>
    <row r="322" spans="1:3">
      <c r="A322" s="1">
        <v>0</v>
      </c>
      <c r="B322" s="1">
        <v>0</v>
      </c>
      <c r="C322">
        <v>0</v>
      </c>
    </row>
    <row r="323" spans="1:3">
      <c r="A323" s="1">
        <v>0</v>
      </c>
      <c r="B323" s="1">
        <v>0</v>
      </c>
      <c r="C323">
        <v>0</v>
      </c>
    </row>
    <row r="324" spans="1:3">
      <c r="A324" s="1">
        <v>0</v>
      </c>
      <c r="B324" s="1">
        <v>0</v>
      </c>
      <c r="C324">
        <v>0</v>
      </c>
    </row>
    <row r="325" spans="1:3">
      <c r="A325" s="1">
        <v>0</v>
      </c>
      <c r="B325" s="1">
        <v>0</v>
      </c>
      <c r="C325">
        <v>0</v>
      </c>
    </row>
    <row r="326" spans="1:3">
      <c r="A326" s="1">
        <v>0</v>
      </c>
      <c r="B326" s="1">
        <v>0</v>
      </c>
      <c r="C326">
        <v>0</v>
      </c>
    </row>
    <row r="327" spans="1:3">
      <c r="A327" s="1">
        <v>0</v>
      </c>
      <c r="B327" s="1">
        <v>0</v>
      </c>
      <c r="C327">
        <v>0</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2.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Props1.xml><?xml version="1.0" encoding="utf-8"?>
<ds:datastoreItem xmlns:ds="http://schemas.openxmlformats.org/officeDocument/2006/customXml" ds:itemID="{ACCF639F-047F-604C-8192-BC4D4AA0351E}"/>
</file>

<file path=customXml/itemProps2.xml><?xml version="1.0" encoding="utf-8"?>
<ds:datastoreItem xmlns:ds="http://schemas.openxmlformats.org/officeDocument/2006/customXml" ds:itemID="{CBBA4F3F-DD45-45E4-8E98-47EDFE49F06A}"/>
</file>

<file path=customXml/itemProps3.xml><?xml version="1.0" encoding="utf-8"?>
<ds:datastoreItem xmlns:ds="http://schemas.openxmlformats.org/officeDocument/2006/customXml" ds:itemID="{134234AB-F2E8-44F1-906E-9138585AE9DA}"/>
</file>

<file path=customXml/itemProps4.xml><?xml version="1.0" encoding="utf-8"?>
<ds:datastoreItem xmlns:ds="http://schemas.openxmlformats.org/officeDocument/2006/customXml" ds:itemID="{EEBA4B1D-7F38-43FC-9C9A-B27D87B4CA08}"/>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Anyela Mayerly Rojas Molina</cp:lastModifiedBy>
  <cp:revision/>
  <dcterms:created xsi:type="dcterms:W3CDTF">2023-06-01T14:44:35Z</dcterms:created>
  <dcterms:modified xsi:type="dcterms:W3CDTF">2025-04-30T15:22:02Z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