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updateLinks="always" defaultThemeVersion="166925"/>
  <mc:AlternateContent xmlns:mc="http://schemas.openxmlformats.org/markup-compatibility/2006">
    <mc:Choice Requires="x15">
      <x15ac:absPath xmlns:x15ac="http://schemas.microsoft.com/office/spreadsheetml/2010/11/ac" url="C:\Users\sara.carrero\Downloads\"/>
    </mc:Choice>
  </mc:AlternateContent>
  <xr:revisionPtr revIDLastSave="40" documentId="13_ncr:1_{2EB16D1E-427E-4633-A826-AAC137F4F820}" xr6:coauthVersionLast="47" xr6:coauthVersionMax="47" xr10:uidLastSave="{2077483F-7957-4CAB-9D38-1981F6EBB4E4}"/>
  <bookViews>
    <workbookView xWindow="-120" yWindow="-120" windowWidth="29040" windowHeight="15840"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SIPRA!$B$1:$E$45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3" i="13" l="1"/>
  <c r="C89" i="13"/>
  <c r="C85" i="13"/>
  <c r="C81" i="13"/>
  <c r="C77" i="13"/>
  <c r="C73" i="13"/>
  <c r="C69" i="13"/>
  <c r="C65" i="13"/>
  <c r="C61" i="13"/>
  <c r="C57" i="13"/>
  <c r="C53" i="13"/>
  <c r="C49" i="13"/>
  <c r="C45" i="13"/>
  <c r="C41" i="13"/>
  <c r="C37" i="13"/>
  <c r="C33" i="13"/>
  <c r="C29" i="13"/>
  <c r="C25" i="13"/>
  <c r="C21" i="13"/>
  <c r="C17" i="13"/>
  <c r="C13" i="13"/>
  <c r="C9" i="13"/>
  <c r="C5" i="13"/>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P102" i="12" l="1"/>
  <c r="AS57" i="12"/>
  <c r="AQ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<sst xmlns="http://schemas.openxmlformats.org/spreadsheetml/2006/main" count="211" uniqueCount="70">
  <si>
    <t>UFH</t>
  </si>
  <si>
    <t>Maiz amarillo tradicional</t>
  </si>
  <si>
    <t>Ganadería_dp</t>
  </si>
  <si>
    <t>Porcicultura_ceba</t>
  </si>
  <si>
    <t>Observaciones</t>
  </si>
  <si>
    <t>02Va-80</t>
  </si>
  <si>
    <t>Área total</t>
  </si>
  <si>
    <t>Apto</t>
  </si>
  <si>
    <t>No apto</t>
  </si>
  <si>
    <t>% aptitud</t>
  </si>
  <si>
    <t>Para la línea de maíz se flexibilizó el umbral SIPRA (23%) teniendo en cuenta la colindancia con Aguachica, en donde en esta UFH se reporta que la línea es desarrollada con el fin de generar excedentes capitalizables; adicional, se corrobora con la aplicación de tableros, que en esta UFH se cuentan con los requerimientos edafoclimáticos para su desarrollo. Para generar excedentes capitalizables. para la línea de ganadería se flexibilizó el umbral de 18% por medio del analisis de sus caracteristicas edafoclimaticas. Para ganadería se flexibilixó teniendo en cuenta los requerimientos de pasto estrella del Anexo 10, dada su colindancia con el municipio de Aguachica.</t>
  </si>
  <si>
    <t>03Vai-73</t>
  </si>
  <si>
    <t>03Vas1-73</t>
  </si>
  <si>
    <t>03Wa-73</t>
  </si>
  <si>
    <t>03Wai-73</t>
  </si>
  <si>
    <t>Para la línea de maiz se flexibilizó el umbral de maíz que se encuentra en 0% teniendo en cuenta que según la cartografía social, en esa UFH se desarrolla la línea productiva para generar excedentes capitalizables.</t>
  </si>
  <si>
    <t>03Was1-73</t>
  </si>
  <si>
    <t>04Wai-67</t>
  </si>
  <si>
    <t>Para la línea de maíz se flexibilizó el umbral SIPRA (0,30%) teniendo en cuenta la colindancia con Aguachica, en donde en esta UFH se reporta que la línea es desarrollada con el fin de generar excedentes capitalizables; adicional, se corrobora con la aplicación de tableros, que en esta UFH se cuentan con los requerimientos edafoclimáticos para su desarrollo.</t>
  </si>
  <si>
    <t>05Va-61</t>
  </si>
  <si>
    <t>05Vbs1-61</t>
  </si>
  <si>
    <t>05Wa-61</t>
  </si>
  <si>
    <t>06Vai-55</t>
  </si>
  <si>
    <t>Para la línea de maíz se flexibilizó el umbral SIPRA (1,07%) teniendo en cuenta la colindancia con Aguachica, en donde en esta UFH se reporta que la línea es desarrollada con el fin de generar excedentes capitalizables; adicional, se corrobora con la aplicación de tableros, que en esta UFH se cuentan con los requerimientos edafoclimáticos para su desarrollo.</t>
  </si>
  <si>
    <t>07Vai-49</t>
  </si>
  <si>
    <t>Para la línea de maiz se flexibilizó el umbral de maíz que se encuentra en 0,20% teniendo en cuenta que según la cartografía social, en esa UFH se desarrolla la línea productiva para generar excedentes capitalizables.</t>
  </si>
  <si>
    <t>07Vb2s1-49</t>
  </si>
  <si>
    <t>07Wai-49</t>
  </si>
  <si>
    <t>Para la línea de maiz se flexibilizó el umbral de maíz que se encuentra en 0,09% teniendo en cuenta que según la cartografía social, en esa UFH se desarrolla la línea productiva para generar excedentes capitalizables.</t>
  </si>
  <si>
    <t>08Wc3s2-44</t>
  </si>
  <si>
    <t>Para la línea de maíz se flexibilizó el umbral SIPRA (0,25%) teniendo en cuenta la colindancia con Aguachica, en donde en esta UFH se reporta que la línea es desarrollada con el fin de generar excedentes capitalizables; adicional, se corrobora con la aplicación de tableros, que en esta UFH se cuentan con los requerimientos edafoclimáticos para su desarrollo.</t>
  </si>
  <si>
    <t>09Vb2s2-38</t>
  </si>
  <si>
    <t>09Vd3s2-38</t>
  </si>
  <si>
    <t>Para la línea de maíz se flexibilizó el umbral SIPRA (0,23%) teniendo en cuenta la colindancia con Aguachica, en donde en esta UFH se reporta que la línea es desarrollada con el fin de generar excedentes capitalizables; adicional, se corrobora con la aplicación de tableros, que en esta UFH se cuentan con los requerimientos edafoclimáticos para su desarrollo.</t>
  </si>
  <si>
    <t>09Wap-38</t>
  </si>
  <si>
    <t>Para la línea de maíz se flexibilizó el umbral SIPRA (0,00%) teniendo en cuenta la colindancia con Aguachica, en donde en esta UFH se reporta que la línea es desarrollada con el fin de generar excedentes capitalizables; adicional, se corrobora con la aplicación de tableros, que en esta UFH se cuentan con los requerimientos edafoclimáticos para su desarrollo.</t>
  </si>
  <si>
    <t>09Wd3s2-38</t>
  </si>
  <si>
    <t>10VbpL-30</t>
  </si>
  <si>
    <t>10Vcq3s2-30</t>
  </si>
  <si>
    <t>10Wcp-30</t>
  </si>
  <si>
    <t>10We3s2-30</t>
  </si>
  <si>
    <t>Para la línea de maíz se flexibilizó el umbral SIPRA (9,30%) teniendo en cuenta la colindancia con Aguachica, en donde en esta UFH se reporta que la línea es desarrollada con el fin de generar excedentes capitalizables; adicional, se corrobora con la aplicación de tableros, que en esta UFH se cuentan con los requerimientos edafoclimáticos para su desarrollo.</t>
  </si>
  <si>
    <t>Maiz S1 SIPRA Nacional</t>
  </si>
  <si>
    <t>ganaderia_dp</t>
  </si>
  <si>
    <t>porcicultura_ceba</t>
  </si>
  <si>
    <t>maiz_amarillo_tradicional</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</si>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</sst>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FFFF"/>
      <name val="Calibri"/>
      <family val="2"/>
      <scheme val="minor"/>
    </font>
    <font>
      <sz val="11"/>
      <color rgb="FF000000"/>
      <name val="Calibri"/>
      <family val="2"/>
      <scheme val="minor"/>
    </font>
    <font>
      <b/>
      <sz val="11"/>
      <name val="Calibri"/>
      <family val="2"/>
      <scheme val="minor"/>
    </font>
  </fonts>
  <fills count="2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5CE6"/>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A9D08E"/>
        <bgColor rgb="FF000000"/>
      </patternFill>
    </fill>
    <fill>
      <patternFill patternType="solid">
        <fgColor rgb="FFE2EFDA"/>
        <bgColor rgb="FF000000"/>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10" fontId="3" fillId="10"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11" borderId="2" xfId="0" applyFont="1" applyFill="1" applyBorder="1" applyAlignment="1">
      <alignment horizontal="center" vertical="center"/>
    </xf>
    <xf numFmtId="0" fontId="17" fillId="12" borderId="2" xfId="0" applyFont="1" applyFill="1" applyBorder="1" applyAlignment="1">
      <alignment horizontal="center" vertical="center"/>
    </xf>
    <xf numFmtId="0" fontId="17" fillId="13" borderId="2" xfId="0" applyFont="1" applyFill="1" applyBorder="1" applyAlignment="1">
      <alignment horizontal="center" vertical="center"/>
    </xf>
    <xf numFmtId="0" fontId="16" fillId="14" borderId="2" xfId="0" applyFont="1" applyFill="1" applyBorder="1" applyAlignment="1">
      <alignment horizontal="center" vertical="center"/>
    </xf>
    <xf numFmtId="0" fontId="17" fillId="15" borderId="2" xfId="0" applyFont="1" applyFill="1" applyBorder="1" applyAlignment="1">
      <alignment horizontal="center" vertical="center"/>
    </xf>
    <xf numFmtId="0" fontId="17" fillId="16" borderId="2" xfId="0" applyFont="1" applyFill="1" applyBorder="1" applyAlignment="1">
      <alignment horizontal="center" vertical="center"/>
    </xf>
    <xf numFmtId="0" fontId="17" fillId="17" borderId="2" xfId="0" applyFont="1" applyFill="1" applyBorder="1" applyAlignment="1">
      <alignment horizontal="center" vertical="center"/>
    </xf>
    <xf numFmtId="0" fontId="17" fillId="18" borderId="2" xfId="0" applyFont="1" applyFill="1" applyBorder="1" applyAlignment="1">
      <alignment horizontal="center" vertical="center"/>
    </xf>
    <xf numFmtId="0" fontId="17" fillId="19" borderId="2" xfId="0" applyFont="1" applyFill="1" applyBorder="1" applyAlignment="1">
      <alignment horizontal="center" vertical="center"/>
    </xf>
    <xf numFmtId="166" fontId="8" fillId="9" borderId="1" xfId="0" applyNumberFormat="1" applyFont="1" applyFill="1" applyBorder="1" applyAlignment="1">
      <alignment horizontal="center" vertical="center" wrapText="1"/>
    </xf>
    <xf numFmtId="0" fontId="18" fillId="20" borderId="1" xfId="0" applyFont="1" applyFill="1" applyBorder="1" applyAlignment="1">
      <alignment horizontal="center" vertical="center"/>
    </xf>
    <xf numFmtId="0" fontId="17" fillId="21" borderId="1" xfId="0" applyFont="1" applyFill="1" applyBorder="1" applyAlignment="1">
      <alignment horizontal="center" vertical="center"/>
    </xf>
    <xf numFmtId="0" fontId="3" fillId="4" borderId="2" xfId="0" applyFont="1" applyFill="1" applyBorder="1" applyAlignment="1">
      <alignment horizontal="center"/>
    </xf>
    <xf numFmtId="0" fontId="1" fillId="3" borderId="1" xfId="0" applyFont="1" applyFill="1" applyBorder="1" applyAlignment="1">
      <alignment horizontal="left"/>
    </xf>
    <xf numFmtId="0" fontId="17" fillId="0" borderId="1" xfId="0" applyFont="1" applyBorder="1" applyAlignment="1">
      <alignment horizontal="center"/>
    </xf>
    <xf numFmtId="164" fontId="0" fillId="22" borderId="1" xfId="0" applyNumberFormat="1" applyFill="1" applyBorder="1" applyAlignment="1">
      <alignment horizontal="center"/>
    </xf>
    <xf numFmtId="0" fontId="17" fillId="2" borderId="1" xfId="0" applyFont="1" applyFill="1" applyBorder="1" applyAlignment="1">
      <alignment horizontal="center"/>
    </xf>
    <xf numFmtId="10" fontId="17" fillId="10" borderId="1" xfId="1" applyNumberFormat="1" applyFont="1" applyFill="1" applyBorder="1" applyAlignment="1">
      <alignment horizontal="center"/>
    </xf>
    <xf numFmtId="0" fontId="0" fillId="0" borderId="0" xfId="0" applyAlignment="1">
      <alignment horizontal="left"/>
    </xf>
    <xf numFmtId="0" fontId="1" fillId="3" borderId="1" xfId="0" applyFont="1" applyFill="1" applyBorder="1" applyAlignment="1">
      <alignment horizontal="center" wrapText="1"/>
    </xf>
    <xf numFmtId="0" fontId="0" fillId="0" borderId="1" xfId="0" applyBorder="1" applyAlignment="1">
      <alignment horizontal="center"/>
    </xf>
    <xf numFmtId="0" fontId="0" fillId="0" borderId="0" xfId="0" applyAlignment="1">
      <alignment horizontal="left" vertical="top" wrapText="1"/>
    </xf>
    <xf numFmtId="164" fontId="10" fillId="0" borderId="1"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6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 plátano 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piscicultura_cachama_mojarra</v>
          </cell>
          <cell r="C139" t="str">
            <v>piscicultura cachama y mojarra</v>
          </cell>
        </row>
        <row r="140">
          <cell r="A140" t="str">
            <v>pecuaria</v>
          </cell>
          <cell r="B140" t="str">
            <v>piscicultura_trucha</v>
          </cell>
          <cell r="C140" t="str">
            <v>piscicultura trucha</v>
          </cell>
        </row>
        <row r="141">
          <cell r="A141" t="str">
            <v>agricola</v>
          </cell>
          <cell r="B141" t="str">
            <v>platano</v>
          </cell>
          <cell r="C141" t="str">
            <v>plátano</v>
          </cell>
        </row>
        <row r="142">
          <cell r="A142" t="str">
            <v>agricola</v>
          </cell>
          <cell r="B142" t="str">
            <v>platano_harton</v>
          </cell>
          <cell r="C142" t="str">
            <v>plátano hartón</v>
          </cell>
        </row>
        <row r="143">
          <cell r="A143" t="str">
            <v>pecuaria</v>
          </cell>
          <cell r="B143" t="str">
            <v>porcicultura_ceba</v>
          </cell>
          <cell r="C143" t="str">
            <v>porcicultura de ceba</v>
          </cell>
        </row>
        <row r="144">
          <cell r="A144" t="str">
            <v>pecuaria</v>
          </cell>
          <cell r="B144" t="str">
            <v>porcicultura_ciclo_completo</v>
          </cell>
          <cell r="C144" t="str">
            <v>porcicultura de ciclo completo</v>
          </cell>
        </row>
        <row r="145">
          <cell r="A145" t="str">
            <v>pecuaria</v>
          </cell>
          <cell r="B145" t="str">
            <v>porcicultura_cria</v>
          </cell>
          <cell r="C145" t="str">
            <v>porcicultura de cría</v>
          </cell>
        </row>
        <row r="146">
          <cell r="A146" t="str">
            <v>pecuaria</v>
          </cell>
          <cell r="B146" t="str">
            <v>porcicultura_cria_levante</v>
          </cell>
          <cell r="C146" t="str">
            <v>porcicultura de cría y levante</v>
          </cell>
        </row>
        <row r="147">
          <cell r="A147" t="str">
            <v>agricola</v>
          </cell>
          <cell r="B147" t="str">
            <v>rambutan</v>
          </cell>
          <cell r="C147" t="str">
            <v>rambutan</v>
          </cell>
        </row>
        <row r="148">
          <cell r="A148" t="str">
            <v>agricola</v>
          </cell>
          <cell r="B148" t="str">
            <v>remolacha</v>
          </cell>
          <cell r="C148" t="str">
            <v>remolacha</v>
          </cell>
        </row>
        <row r="149">
          <cell r="A149" t="str">
            <v>agricola</v>
          </cell>
          <cell r="B149" t="str">
            <v>repollo</v>
          </cell>
          <cell r="C149" t="str">
            <v>repollo</v>
          </cell>
        </row>
        <row r="150">
          <cell r="A150" t="str">
            <v>agricola</v>
          </cell>
          <cell r="B150" t="str">
            <v>sacha_inchi</v>
          </cell>
          <cell r="C150" t="str">
            <v>sacha inchi</v>
          </cell>
        </row>
        <row r="151">
          <cell r="A151" t="str">
            <v>agricola</v>
          </cell>
          <cell r="B151" t="str">
            <v>sorgo</v>
          </cell>
          <cell r="C151" t="str">
            <v>sorgo</v>
          </cell>
        </row>
        <row r="152">
          <cell r="A152" t="str">
            <v>agricola</v>
          </cell>
          <cell r="B152" t="str">
            <v>soya</v>
          </cell>
          <cell r="C152" t="str">
            <v>soya</v>
          </cell>
        </row>
        <row r="153">
          <cell r="A153" t="str">
            <v>agricola</v>
          </cell>
          <cell r="B153" t="str">
            <v>stevia</v>
          </cell>
          <cell r="C153" t="str">
            <v>stevia</v>
          </cell>
        </row>
        <row r="154">
          <cell r="A154" t="str">
            <v>agricola</v>
          </cell>
          <cell r="B154" t="str">
            <v>tabaco</v>
          </cell>
          <cell r="C154" t="str">
            <v>tabaco</v>
          </cell>
        </row>
        <row r="155">
          <cell r="A155" t="str">
            <v>agricola</v>
          </cell>
          <cell r="B155" t="str">
            <v>tomate_arbol</v>
          </cell>
          <cell r="C155" t="str">
            <v>tomate de árbol</v>
          </cell>
        </row>
        <row r="156">
          <cell r="A156" t="str">
            <v>agricola</v>
          </cell>
          <cell r="B156" t="str">
            <v>tomate_cherry</v>
          </cell>
          <cell r="C156" t="str">
            <v>tomate cherry</v>
          </cell>
        </row>
        <row r="157">
          <cell r="A157" t="str">
            <v>agricola</v>
          </cell>
          <cell r="B157" t="str">
            <v>tomate_mesa</v>
          </cell>
          <cell r="C157" t="str">
            <v>tomate de mesa</v>
          </cell>
        </row>
        <row r="158">
          <cell r="A158" t="str">
            <v>agricola</v>
          </cell>
          <cell r="B158" t="str">
            <v>uchuva</v>
          </cell>
          <cell r="C158" t="str">
            <v>uchuva</v>
          </cell>
        </row>
        <row r="159">
          <cell r="A159" t="str">
            <v>agricola</v>
          </cell>
          <cell r="B159" t="str">
            <v>uva</v>
          </cell>
          <cell r="C159" t="str">
            <v>uva</v>
          </cell>
        </row>
        <row r="160">
          <cell r="A160" t="str">
            <v>agricola</v>
          </cell>
          <cell r="B160" t="str">
            <v>yuca</v>
          </cell>
          <cell r="C160" t="str">
            <v>yuca</v>
          </cell>
        </row>
        <row r="161">
          <cell r="A161" t="str">
            <v>agricola</v>
          </cell>
          <cell r="B161" t="str">
            <v>yuca_industrial</v>
          </cell>
          <cell r="C161" t="str">
            <v>yuca para uso industrial</v>
          </cell>
        </row>
        <row r="162">
          <cell r="A162" t="str">
            <v>agricola</v>
          </cell>
          <cell r="B162" t="str">
            <v>yuca_maiz</v>
          </cell>
          <cell r="C162" t="str">
            <v>yuca en asocio con maíz</v>
          </cell>
        </row>
        <row r="163">
          <cell r="A163" t="str">
            <v>agricola</v>
          </cell>
          <cell r="B163" t="str">
            <v>yuca_maiz_ahuyama</v>
          </cell>
          <cell r="C163" t="str">
            <v>yuca en asocio con maíz y ahuyama</v>
          </cell>
        </row>
        <row r="164">
          <cell r="A164" t="str">
            <v>agricola</v>
          </cell>
          <cell r="B164" t="str">
            <v>yuca_maiz_name</v>
          </cell>
          <cell r="C164" t="str">
            <v>yuca en asocio con maíz y ñame</v>
          </cell>
        </row>
        <row r="165">
          <cell r="A165" t="str">
            <v>agricola</v>
          </cell>
          <cell r="B165" t="str">
            <v>yuca_maiz_name_patilla</v>
          </cell>
          <cell r="C165" t="str">
            <v>Yuca en asocio con maíz, ñame y patilla</v>
          </cell>
        </row>
        <row r="166">
          <cell r="A166" t="str">
            <v>agricola</v>
          </cell>
          <cell r="B166" t="str">
            <v>yuca_maiz_patilla</v>
          </cell>
          <cell r="C166" t="str">
            <v>yuca en asocio con maíz y patilla</v>
          </cell>
        </row>
        <row r="167">
          <cell r="A167" t="str">
            <v>agricola</v>
          </cell>
          <cell r="B167" t="str">
            <v>yuca_name</v>
          </cell>
          <cell r="C167" t="str">
            <v>yuca en asocio con ñame</v>
          </cell>
        </row>
        <row r="168">
          <cell r="A168" t="str">
            <v>agricola</v>
          </cell>
          <cell r="B168" t="str">
            <v>zanahoria</v>
          </cell>
          <cell r="C168" t="str">
            <v>zanahoria</v>
          </cell>
        </row>
        <row r="169">
          <cell r="A169" t="str">
            <v>agricola</v>
          </cell>
          <cell r="B169" t="str">
            <v>pepino_cohombro</v>
          </cell>
          <cell r="C169" t="str">
            <v>pepino cohombro</v>
          </cell>
        </row>
        <row r="170">
          <cell r="A170" t="str">
            <v>agricola</v>
          </cell>
          <cell r="B170" t="str">
            <v>habichuela</v>
          </cell>
          <cell r="C170" t="str">
            <v>habichuela</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F95"/>
  <sheetViews>
    <sheetView zoomScale="120" zoomScaleNormal="120" workbookViewId="0">
      <pane ySplit="1" topLeftCell="A2" activePane="bottomLeft" state="frozen"/>
      <selection pane="bottomLeft" activeCell="F6" sqref="F6"/>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87.7109375" style="1" customWidth="1"/>
    <col min="7" max="16384" width="11.42578125" style="1"/>
  </cols>
  <sheetData>
    <row r="1" spans="1:6" ht="14.45" customHeight="1">
      <c r="A1" s="3" t="s">
        <v>0</v>
      </c>
      <c r="B1" s="3"/>
      <c r="C1" s="76" t="s">
        <v>1</v>
      </c>
      <c r="D1" s="82" t="s">
        <v>2</v>
      </c>
      <c r="E1" s="82" t="s">
        <v>3</v>
      </c>
      <c r="F1" s="14" t="s">
        <v>4</v>
      </c>
    </row>
    <row r="2" spans="1:6" ht="14.45" customHeight="1">
      <c r="A2" s="85" t="s">
        <v>5</v>
      </c>
      <c r="B2" s="77" t="s">
        <v>6</v>
      </c>
      <c r="C2" s="78">
        <v>56.682340069423603</v>
      </c>
      <c r="D2" s="5">
        <v>56.682341133102796</v>
      </c>
      <c r="E2" s="5">
        <v>56.682341412468006</v>
      </c>
    </row>
    <row r="3" spans="1:6" ht="14.45" customHeight="1">
      <c r="A3" s="85"/>
      <c r="B3" s="77" t="s">
        <v>7</v>
      </c>
      <c r="C3" s="78">
        <v>13.116346102682201</v>
      </c>
      <c r="D3" s="5">
        <v>10.234512493220899</v>
      </c>
      <c r="E3" s="5">
        <v>16.401497306283101</v>
      </c>
    </row>
    <row r="4" spans="1:6" ht="14.45" customHeight="1">
      <c r="A4" s="85"/>
      <c r="B4" s="77" t="s">
        <v>8</v>
      </c>
      <c r="C4" s="78">
        <v>43.565993966741402</v>
      </c>
      <c r="D4" s="5">
        <v>46.447828639881898</v>
      </c>
      <c r="E4" s="5">
        <v>40.280844106184901</v>
      </c>
    </row>
    <row r="5" spans="1:6" ht="14.45" customHeight="1">
      <c r="A5" s="85"/>
      <c r="B5" s="79" t="s">
        <v>9</v>
      </c>
      <c r="C5" s="80">
        <f>C3/C2</f>
        <v>0.23140092816594224</v>
      </c>
      <c r="D5" s="25">
        <v>0.18055909986477056</v>
      </c>
      <c r="E5" s="25">
        <v>0.28935814748604194</v>
      </c>
      <c r="F5" s="84" t="s">
        <v>10</v>
      </c>
    </row>
    <row r="6" spans="1:6" ht="14.45" customHeight="1">
      <c r="A6" s="85" t="s">
        <v>11</v>
      </c>
      <c r="B6" s="77" t="s">
        <v>6</v>
      </c>
      <c r="C6" s="78">
        <v>82.651099605143898</v>
      </c>
      <c r="D6" s="5">
        <v>82.651101423201794</v>
      </c>
      <c r="E6" s="5">
        <v>82.651101795196851</v>
      </c>
    </row>
    <row r="7" spans="1:6" ht="14.45" customHeight="1">
      <c r="A7" s="85"/>
      <c r="B7" s="77" t="s">
        <v>7</v>
      </c>
      <c r="C7" s="78">
        <v>0</v>
      </c>
      <c r="D7" s="5">
        <v>72.647996379177599</v>
      </c>
      <c r="E7" s="5">
        <v>75.724363936072095</v>
      </c>
    </row>
    <row r="8" spans="1:6" ht="14.45" customHeight="1">
      <c r="A8" s="85"/>
      <c r="B8" s="77" t="s">
        <v>8</v>
      </c>
      <c r="C8" s="78">
        <v>82.651099605143898</v>
      </c>
      <c r="D8" s="5">
        <v>10.003105044024201</v>
      </c>
      <c r="E8" s="5">
        <v>6.9267378591247599</v>
      </c>
    </row>
    <row r="9" spans="1:6" ht="14.45" customHeight="1">
      <c r="A9" s="85"/>
      <c r="B9" s="79" t="s">
        <v>9</v>
      </c>
      <c r="C9" s="80">
        <f>C7/C6</f>
        <v>0</v>
      </c>
      <c r="D9" s="25">
        <v>0.87897190876132558</v>
      </c>
      <c r="E9" s="25">
        <v>0.91619303664833551</v>
      </c>
    </row>
    <row r="10" spans="1:6" ht="14.45" customHeight="1">
      <c r="A10" s="85" t="s">
        <v>12</v>
      </c>
      <c r="B10" s="77" t="s">
        <v>6</v>
      </c>
      <c r="C10" s="78">
        <v>1927.5613270047052</v>
      </c>
      <c r="D10" s="5">
        <v>1927.561317706394</v>
      </c>
      <c r="E10" s="5">
        <v>1927.5613232107048</v>
      </c>
    </row>
    <row r="11" spans="1:6" ht="14.45" customHeight="1">
      <c r="A11" s="85"/>
      <c r="B11" s="77" t="s">
        <v>7</v>
      </c>
      <c r="C11" s="78">
        <v>1824.0221123429501</v>
      </c>
      <c r="D11" s="5">
        <v>1815.62293759765</v>
      </c>
      <c r="E11" s="5">
        <v>1828.41939434241</v>
      </c>
    </row>
    <row r="12" spans="1:6" ht="14.45" customHeight="1">
      <c r="A12" s="85"/>
      <c r="B12" s="77" t="s">
        <v>8</v>
      </c>
      <c r="C12" s="78">
        <v>103.539214661755</v>
      </c>
      <c r="D12" s="5">
        <v>111.938380108744</v>
      </c>
      <c r="E12" s="5">
        <v>99.141928868294798</v>
      </c>
    </row>
    <row r="13" spans="1:6" ht="14.45" customHeight="1">
      <c r="A13" s="85"/>
      <c r="B13" s="79" t="s">
        <v>9</v>
      </c>
      <c r="C13" s="80">
        <f>C11/C10</f>
        <v>0.94628486616161378</v>
      </c>
      <c r="D13" s="25">
        <v>0.94192746083847567</v>
      </c>
      <c r="E13" s="25">
        <v>0.94856613500464104</v>
      </c>
    </row>
    <row r="14" spans="1:6" ht="14.45" customHeight="1">
      <c r="A14" s="85" t="s">
        <v>13</v>
      </c>
      <c r="B14" s="77" t="s">
        <v>6</v>
      </c>
      <c r="C14" s="78">
        <v>1357.0183202411201</v>
      </c>
      <c r="D14" s="5">
        <v>1357.018318332852</v>
      </c>
      <c r="E14" s="5">
        <v>1357.018314487925</v>
      </c>
    </row>
    <row r="15" spans="1:6" ht="14.45" customHeight="1">
      <c r="A15" s="85"/>
      <c r="B15" s="77" t="s">
        <v>7</v>
      </c>
      <c r="C15" s="78">
        <v>1035.6486103560901</v>
      </c>
      <c r="D15" s="5">
        <v>1048.57655742821</v>
      </c>
      <c r="E15" s="5">
        <v>1037.2836951537299</v>
      </c>
    </row>
    <row r="16" spans="1:6" ht="14.45" customHeight="1">
      <c r="A16" s="85"/>
      <c r="B16" s="77" t="s">
        <v>8</v>
      </c>
      <c r="C16" s="78">
        <v>321.36970988502998</v>
      </c>
      <c r="D16" s="5">
        <v>308.44176090464202</v>
      </c>
      <c r="E16" s="5">
        <v>319.73461933419497</v>
      </c>
    </row>
    <row r="17" spans="1:6" ht="14.45" customHeight="1">
      <c r="A17" s="85"/>
      <c r="B17" s="79" t="s">
        <v>9</v>
      </c>
      <c r="C17" s="80">
        <f>C15/C14</f>
        <v>0.76317953479955392</v>
      </c>
      <c r="D17" s="25">
        <v>0.7727062658346614</v>
      </c>
      <c r="E17" s="25">
        <v>0.76438444793219473</v>
      </c>
    </row>
    <row r="18" spans="1:6" ht="14.45" customHeight="1">
      <c r="A18" s="85" t="s">
        <v>14</v>
      </c>
      <c r="B18" s="77" t="s">
        <v>6</v>
      </c>
      <c r="C18" s="78">
        <v>780.13522805576895</v>
      </c>
      <c r="D18" s="5">
        <v>780.13522541562998</v>
      </c>
      <c r="E18" s="5">
        <v>780.13523012127405</v>
      </c>
    </row>
    <row r="19" spans="1:6" ht="14.45" customHeight="1">
      <c r="A19" s="85"/>
      <c r="B19" s="77" t="s">
        <v>7</v>
      </c>
      <c r="C19" s="78">
        <v>0</v>
      </c>
      <c r="D19" s="5">
        <v>549.49569404155</v>
      </c>
      <c r="E19" s="5">
        <v>578.99005088602405</v>
      </c>
    </row>
    <row r="20" spans="1:6" ht="14.45" customHeight="1">
      <c r="A20" s="85"/>
      <c r="B20" s="77" t="s">
        <v>8</v>
      </c>
      <c r="C20" s="78">
        <v>780.13522805576895</v>
      </c>
      <c r="D20" s="5">
        <v>230.63953137408001</v>
      </c>
      <c r="E20" s="5">
        <v>201.14517923525</v>
      </c>
    </row>
    <row r="21" spans="1:6" ht="14.45" customHeight="1">
      <c r="A21" s="85"/>
      <c r="B21" s="79" t="s">
        <v>9</v>
      </c>
      <c r="C21" s="80">
        <f>C19/C18</f>
        <v>0</v>
      </c>
      <c r="D21" s="25">
        <v>0.70435954708851545</v>
      </c>
      <c r="E21" s="25">
        <v>0.74216626622030457</v>
      </c>
      <c r="F21" s="84" t="s">
        <v>15</v>
      </c>
    </row>
    <row r="22" spans="1:6" ht="14.45" customHeight="1">
      <c r="A22" s="85" t="s">
        <v>16</v>
      </c>
      <c r="B22" s="77" t="s">
        <v>6</v>
      </c>
      <c r="C22" s="78">
        <v>4666.4495516338011</v>
      </c>
      <c r="D22" s="5">
        <v>4666.4495479105735</v>
      </c>
      <c r="E22" s="5">
        <v>4666.4495372683123</v>
      </c>
    </row>
    <row r="23" spans="1:6" ht="14.45" customHeight="1">
      <c r="A23" s="85"/>
      <c r="B23" s="77" t="s">
        <v>7</v>
      </c>
      <c r="C23" s="78">
        <v>3976.1195908422501</v>
      </c>
      <c r="D23" s="5">
        <v>4355.1803037301297</v>
      </c>
      <c r="E23" s="5">
        <v>4461.1158469463498</v>
      </c>
    </row>
    <row r="24" spans="1:6" ht="14.45" customHeight="1">
      <c r="A24" s="85"/>
      <c r="B24" s="77" t="s">
        <v>8</v>
      </c>
      <c r="C24" s="78">
        <v>690.329960791551</v>
      </c>
      <c r="D24" s="5">
        <v>311.26924418044399</v>
      </c>
      <c r="E24" s="5">
        <v>205.333690321962</v>
      </c>
    </row>
    <row r="25" spans="1:6" ht="14.45" customHeight="1">
      <c r="A25" s="85"/>
      <c r="B25" s="79" t="s">
        <v>9</v>
      </c>
      <c r="C25" s="80">
        <f>C23/C22</f>
        <v>0.8520652686473692</v>
      </c>
      <c r="D25" s="25">
        <v>0.93329634425817032</v>
      </c>
      <c r="E25" s="25">
        <v>0.95599787618357868</v>
      </c>
    </row>
    <row r="26" spans="1:6" ht="14.45" customHeight="1">
      <c r="A26" s="85" t="s">
        <v>17</v>
      </c>
      <c r="B26" s="77" t="s">
        <v>6</v>
      </c>
      <c r="C26" s="78">
        <v>969.02344775840209</v>
      </c>
      <c r="D26" s="5">
        <v>969.02344235307896</v>
      </c>
      <c r="E26" s="5">
        <v>969.02344908027999</v>
      </c>
    </row>
    <row r="27" spans="1:6" ht="14.45" customHeight="1">
      <c r="A27" s="85"/>
      <c r="B27" s="77" t="s">
        <v>7</v>
      </c>
      <c r="C27" s="78">
        <v>2.9376552645180301</v>
      </c>
      <c r="D27" s="5">
        <v>772.63204604920202</v>
      </c>
      <c r="E27" s="5">
        <v>849.34989662151895</v>
      </c>
    </row>
    <row r="28" spans="1:6" ht="14.45" customHeight="1">
      <c r="A28" s="85"/>
      <c r="B28" s="77" t="s">
        <v>8</v>
      </c>
      <c r="C28" s="78">
        <v>966.08579249388401</v>
      </c>
      <c r="D28" s="5">
        <v>196.391396303877</v>
      </c>
      <c r="E28" s="5">
        <v>119.67355245876099</v>
      </c>
    </row>
    <row r="29" spans="1:6" ht="14.45" customHeight="1">
      <c r="A29" s="85"/>
      <c r="B29" s="79" t="s">
        <v>9</v>
      </c>
      <c r="C29" s="80">
        <f>C27/C26</f>
        <v>3.0315626224665404E-3</v>
      </c>
      <c r="D29" s="25">
        <v>0.79733060345064521</v>
      </c>
      <c r="E29" s="25">
        <v>0.87650087046670988</v>
      </c>
      <c r="F29" s="84" t="s">
        <v>18</v>
      </c>
    </row>
    <row r="30" spans="1:6" ht="14.45" customHeight="1">
      <c r="A30" s="85" t="s">
        <v>19</v>
      </c>
      <c r="B30" s="77" t="s">
        <v>6</v>
      </c>
      <c r="C30" s="78">
        <v>1051.384181295349</v>
      </c>
      <c r="D30" s="5">
        <v>1051.3841825002692</v>
      </c>
      <c r="E30" s="5">
        <v>1051.3841764860219</v>
      </c>
    </row>
    <row r="31" spans="1:6" ht="14.45" customHeight="1">
      <c r="A31" s="85"/>
      <c r="B31" s="77" t="s">
        <v>7</v>
      </c>
      <c r="C31" s="78">
        <v>917.87105456516804</v>
      </c>
      <c r="D31" s="5">
        <v>927.10842256628405</v>
      </c>
      <c r="E31" s="5">
        <v>942.82789393167002</v>
      </c>
    </row>
    <row r="32" spans="1:6" ht="14.45" customHeight="1">
      <c r="A32" s="85"/>
      <c r="B32" s="77" t="s">
        <v>8</v>
      </c>
      <c r="C32" s="78">
        <v>133.513126730181</v>
      </c>
      <c r="D32" s="5">
        <v>124.275759933985</v>
      </c>
      <c r="E32" s="5">
        <v>108.55628255435199</v>
      </c>
    </row>
    <row r="33" spans="1:6" ht="14.45" customHeight="1">
      <c r="A33" s="85"/>
      <c r="B33" s="79" t="s">
        <v>9</v>
      </c>
      <c r="C33" s="80">
        <f>C31/C30</f>
        <v>0.87301204535369059</v>
      </c>
      <c r="D33" s="25">
        <v>0.88179795549287399</v>
      </c>
      <c r="E33" s="25">
        <v>0.89674917600798121</v>
      </c>
    </row>
    <row r="34" spans="1:6" ht="14.45" customHeight="1">
      <c r="A34" s="85" t="s">
        <v>20</v>
      </c>
      <c r="B34" s="77" t="s">
        <v>6</v>
      </c>
      <c r="C34" s="78">
        <v>869.97981394669182</v>
      </c>
      <c r="D34" s="5">
        <v>869.97981638592455</v>
      </c>
      <c r="E34" s="5">
        <v>869.97981186633069</v>
      </c>
    </row>
    <row r="35" spans="1:6" ht="14.45" customHeight="1">
      <c r="A35" s="85"/>
      <c r="B35" s="77" t="s">
        <v>7</v>
      </c>
      <c r="C35" s="78">
        <v>824.85103614282298</v>
      </c>
      <c r="D35" s="5">
        <v>813.65442942823597</v>
      </c>
      <c r="E35" s="5">
        <v>824.03798551581099</v>
      </c>
    </row>
    <row r="36" spans="1:6" ht="14.45" customHeight="1">
      <c r="A36" s="85"/>
      <c r="B36" s="77" t="s">
        <v>8</v>
      </c>
      <c r="C36" s="78">
        <v>45.1287778038689</v>
      </c>
      <c r="D36" s="5">
        <v>56.3253869576886</v>
      </c>
      <c r="E36" s="5">
        <v>45.941826350519698</v>
      </c>
    </row>
    <row r="37" spans="1:6" ht="14.45" customHeight="1">
      <c r="A37" s="85"/>
      <c r="B37" s="79" t="s">
        <v>9</v>
      </c>
      <c r="C37" s="80">
        <f>C35/C34</f>
        <v>0.94812663802032293</v>
      </c>
      <c r="D37" s="25">
        <v>0.93525667389425671</v>
      </c>
      <c r="E37" s="25">
        <v>0.94719207765067259</v>
      </c>
    </row>
    <row r="38" spans="1:6" ht="14.45" customHeight="1">
      <c r="A38" s="85" t="s">
        <v>21</v>
      </c>
      <c r="B38" s="77" t="s">
        <v>6</v>
      </c>
      <c r="C38" s="78">
        <v>6194.4408144872104</v>
      </c>
      <c r="D38" s="5">
        <v>6194.4408007420698</v>
      </c>
      <c r="E38" s="5">
        <v>6194.4408115152864</v>
      </c>
    </row>
    <row r="39" spans="1:6" ht="14.45" customHeight="1">
      <c r="A39" s="85"/>
      <c r="B39" s="77" t="s">
        <v>7</v>
      </c>
      <c r="C39" s="78">
        <v>5070.8990026799302</v>
      </c>
      <c r="D39" s="5">
        <v>4914.4145690897203</v>
      </c>
      <c r="E39" s="5">
        <v>5983.3812265840097</v>
      </c>
    </row>
    <row r="40" spans="1:6" ht="14.45" customHeight="1">
      <c r="A40" s="85"/>
      <c r="B40" s="77" t="s">
        <v>8</v>
      </c>
      <c r="C40" s="78">
        <v>1123.5418118072801</v>
      </c>
      <c r="D40" s="5">
        <v>1280.0262316523499</v>
      </c>
      <c r="E40" s="5">
        <v>211.05958493127699</v>
      </c>
    </row>
    <row r="41" spans="1:6" ht="14.45" customHeight="1">
      <c r="A41" s="85"/>
      <c r="B41" s="79" t="s">
        <v>9</v>
      </c>
      <c r="C41" s="80">
        <f>C39/C38</f>
        <v>0.81862094651391237</v>
      </c>
      <c r="D41" s="25">
        <v>0.79335887244268966</v>
      </c>
      <c r="E41" s="25">
        <v>0.9659275806560419</v>
      </c>
    </row>
    <row r="42" spans="1:6" ht="14.45" customHeight="1">
      <c r="A42" s="85" t="s">
        <v>22</v>
      </c>
      <c r="B42" s="77" t="s">
        <v>6</v>
      </c>
      <c r="C42" s="78">
        <v>935.80333705578084</v>
      </c>
      <c r="D42" s="5">
        <v>935.80333789688689</v>
      </c>
      <c r="E42" s="5">
        <v>935.80334024104809</v>
      </c>
    </row>
    <row r="43" spans="1:6" ht="14.45" customHeight="1">
      <c r="A43" s="85"/>
      <c r="B43" s="77" t="s">
        <v>7</v>
      </c>
      <c r="C43" s="78">
        <v>9.98885668695379</v>
      </c>
      <c r="D43" s="5">
        <v>748.11407606172395</v>
      </c>
      <c r="E43" s="5">
        <v>757.39024611087405</v>
      </c>
    </row>
    <row r="44" spans="1:6" ht="14.45" customHeight="1">
      <c r="A44" s="85"/>
      <c r="B44" s="77" t="s">
        <v>8</v>
      </c>
      <c r="C44" s="78">
        <v>925.81448036882705</v>
      </c>
      <c r="D44" s="5">
        <v>187.68926183516299</v>
      </c>
      <c r="E44" s="5">
        <v>178.41309413017399</v>
      </c>
    </row>
    <row r="45" spans="1:6" ht="14.45" customHeight="1">
      <c r="A45" s="85"/>
      <c r="B45" s="79" t="s">
        <v>9</v>
      </c>
      <c r="C45" s="80">
        <f>C43/C42</f>
        <v>1.0674098169366092E-2</v>
      </c>
      <c r="D45" s="25">
        <v>0.79943514386583236</v>
      </c>
      <c r="E45" s="25">
        <v>0.80934766263580804</v>
      </c>
      <c r="F45" s="84" t="s">
        <v>23</v>
      </c>
    </row>
    <row r="46" spans="1:6" ht="14.45" customHeight="1">
      <c r="A46" s="85" t="s">
        <v>24</v>
      </c>
      <c r="B46" s="77" t="s">
        <v>6</v>
      </c>
      <c r="C46" s="78">
        <v>411.00725034885011</v>
      </c>
      <c r="D46" s="83">
        <v>411.00725280855812</v>
      </c>
      <c r="E46" s="83">
        <v>411.00725080910308</v>
      </c>
    </row>
    <row r="47" spans="1:6" ht="14.45" customHeight="1">
      <c r="A47" s="85"/>
      <c r="B47" s="77" t="s">
        <v>7</v>
      </c>
      <c r="C47" s="78">
        <v>0.81712227407712401</v>
      </c>
      <c r="D47" s="83">
        <v>324.583401082671</v>
      </c>
      <c r="E47" s="83">
        <v>336.660453840846</v>
      </c>
    </row>
    <row r="48" spans="1:6" ht="14.45" customHeight="1">
      <c r="A48" s="85"/>
      <c r="B48" s="77" t="s">
        <v>8</v>
      </c>
      <c r="C48" s="78">
        <v>410.19012807477299</v>
      </c>
      <c r="D48" s="83">
        <v>86.423851725887104</v>
      </c>
      <c r="E48" s="83">
        <v>74.346796968257095</v>
      </c>
    </row>
    <row r="49" spans="1:6" ht="14.45" customHeight="1">
      <c r="A49" s="85"/>
      <c r="B49" s="79" t="s">
        <v>9</v>
      </c>
      <c r="C49" s="80">
        <f>C47/C46</f>
        <v>1.9880969821908889E-3</v>
      </c>
      <c r="D49" s="25">
        <v>0.7897266991389511</v>
      </c>
      <c r="E49" s="25">
        <v>0.81911074118060201</v>
      </c>
      <c r="F49" s="84" t="s">
        <v>25</v>
      </c>
    </row>
    <row r="50" spans="1:6" ht="14.45" customHeight="1">
      <c r="A50" s="85" t="s">
        <v>26</v>
      </c>
      <c r="B50" s="77" t="s">
        <v>6</v>
      </c>
      <c r="C50" s="78">
        <v>273.98894538767479</v>
      </c>
      <c r="D50" s="83">
        <v>273.98894657995953</v>
      </c>
      <c r="E50" s="83">
        <v>273.9889456478229</v>
      </c>
    </row>
    <row r="51" spans="1:6" ht="14.45" customHeight="1">
      <c r="A51" s="85"/>
      <c r="B51" s="77" t="s">
        <v>7</v>
      </c>
      <c r="C51" s="78">
        <v>260.01831084882599</v>
      </c>
      <c r="D51" s="83">
        <v>226.44835821703501</v>
      </c>
      <c r="E51" s="83">
        <v>260.227264228845</v>
      </c>
    </row>
    <row r="52" spans="1:6" ht="14.45" customHeight="1">
      <c r="A52" s="85"/>
      <c r="B52" s="77" t="s">
        <v>8</v>
      </c>
      <c r="C52" s="78">
        <v>13.970634538848801</v>
      </c>
      <c r="D52" s="83">
        <v>47.540588362924503</v>
      </c>
      <c r="E52" s="83">
        <v>13.761681418977901</v>
      </c>
    </row>
    <row r="53" spans="1:6" ht="14.45" customHeight="1">
      <c r="A53" s="85"/>
      <c r="B53" s="79" t="s">
        <v>9</v>
      </c>
      <c r="C53" s="80">
        <f>C51/C50</f>
        <v>0.94901022550715919</v>
      </c>
      <c r="D53" s="25">
        <v>0.82648720338413173</v>
      </c>
      <c r="E53" s="25">
        <v>0.94977285895078867</v>
      </c>
    </row>
    <row r="54" spans="1:6" ht="14.45" customHeight="1">
      <c r="A54" s="85" t="s">
        <v>27</v>
      </c>
      <c r="B54" s="77" t="s">
        <v>6</v>
      </c>
      <c r="C54" s="78">
        <v>3186.6798617959366</v>
      </c>
      <c r="D54" s="83">
        <v>3186.6798720249099</v>
      </c>
      <c r="E54" s="83">
        <v>3186.6798653004298</v>
      </c>
    </row>
    <row r="55" spans="1:6" ht="14.45" customHeight="1">
      <c r="A55" s="85"/>
      <c r="B55" s="77" t="s">
        <v>7</v>
      </c>
      <c r="C55" s="78">
        <v>3.0190422302368001</v>
      </c>
      <c r="D55" s="83">
        <v>1914.65324465398</v>
      </c>
      <c r="E55" s="83">
        <v>1838.16147922305</v>
      </c>
    </row>
    <row r="56" spans="1:6" ht="14.45" customHeight="1">
      <c r="A56" s="85"/>
      <c r="B56" s="77" t="s">
        <v>8</v>
      </c>
      <c r="C56" s="78">
        <v>3183.6608195657</v>
      </c>
      <c r="D56" s="83">
        <v>1272.0266273709301</v>
      </c>
      <c r="E56" s="83">
        <v>1348.51838607738</v>
      </c>
    </row>
    <row r="57" spans="1:6" ht="14.45" customHeight="1">
      <c r="A57" s="85"/>
      <c r="B57" s="79" t="s">
        <v>9</v>
      </c>
      <c r="C57" s="80">
        <f>C55/C54</f>
        <v>9.4739426650009961E-4</v>
      </c>
      <c r="D57" s="25">
        <v>0.60083011835053046</v>
      </c>
      <c r="E57" s="25">
        <v>0.57682652695637315</v>
      </c>
      <c r="F57" s="84" t="s">
        <v>28</v>
      </c>
    </row>
    <row r="58" spans="1:6" ht="14.45" customHeight="1">
      <c r="A58" s="85" t="s">
        <v>29</v>
      </c>
      <c r="B58" s="77" t="s">
        <v>6</v>
      </c>
      <c r="C58" s="78">
        <v>477.39364977485485</v>
      </c>
      <c r="D58" s="83">
        <v>477.39365454102142</v>
      </c>
      <c r="E58" s="83">
        <v>477.39364870266638</v>
      </c>
    </row>
    <row r="59" spans="1:6" ht="14.45" customHeight="1">
      <c r="A59" s="85"/>
      <c r="B59" s="77" t="s">
        <v>7</v>
      </c>
      <c r="C59" s="78">
        <v>1.21255314260581</v>
      </c>
      <c r="D59" s="83">
        <v>14.418817955577399</v>
      </c>
      <c r="E59" s="83">
        <v>381.01857238642498</v>
      </c>
    </row>
    <row r="60" spans="1:6" ht="14.45" customHeight="1">
      <c r="A60" s="85"/>
      <c r="B60" s="77" t="s">
        <v>8</v>
      </c>
      <c r="C60" s="78">
        <v>476.18109663224902</v>
      </c>
      <c r="D60" s="83">
        <v>462.974836585444</v>
      </c>
      <c r="E60" s="83">
        <v>96.375076316241405</v>
      </c>
    </row>
    <row r="61" spans="1:6" ht="14.45" customHeight="1">
      <c r="A61" s="85"/>
      <c r="B61" s="79" t="s">
        <v>9</v>
      </c>
      <c r="C61" s="80">
        <f>C59/C58</f>
        <v>2.5399440130334078E-3</v>
      </c>
      <c r="D61" s="25">
        <v>3.020320404015429E-2</v>
      </c>
      <c r="E61" s="25">
        <v>0.79812241621114155</v>
      </c>
      <c r="F61" s="84" t="s">
        <v>30</v>
      </c>
    </row>
    <row r="62" spans="1:6" ht="14.45" customHeight="1">
      <c r="A62" s="85" t="s">
        <v>31</v>
      </c>
      <c r="B62" s="77" t="s">
        <v>6</v>
      </c>
      <c r="C62" s="78">
        <v>163.74762623553693</v>
      </c>
      <c r="D62" s="83">
        <v>163.74762527863749</v>
      </c>
      <c r="E62" s="83">
        <v>163.74762622977994</v>
      </c>
    </row>
    <row r="63" spans="1:6" ht="14.45" customHeight="1">
      <c r="A63" s="85"/>
      <c r="B63" s="77" t="s">
        <v>7</v>
      </c>
      <c r="C63" s="78">
        <v>19.797768216852901</v>
      </c>
      <c r="D63" s="83">
        <v>8.2596809968664697</v>
      </c>
      <c r="E63" s="83">
        <v>156.16073924535999</v>
      </c>
    </row>
    <row r="64" spans="1:6" ht="14.45" customHeight="1">
      <c r="A64" s="85"/>
      <c r="B64" s="77" t="s">
        <v>8</v>
      </c>
      <c r="C64" s="78">
        <v>143.94985801868401</v>
      </c>
      <c r="D64" s="83">
        <v>155.48794428177101</v>
      </c>
      <c r="E64" s="83">
        <v>7.5868869844199498</v>
      </c>
    </row>
    <row r="65" spans="1:6" ht="14.45" customHeight="1">
      <c r="A65" s="85"/>
      <c r="B65" s="79" t="s">
        <v>9</v>
      </c>
      <c r="C65" s="80">
        <f>C63/C62</f>
        <v>0.12090415398373781</v>
      </c>
      <c r="D65" s="25">
        <v>5.0441531489764012E-2</v>
      </c>
      <c r="E65" s="25">
        <v>0.95366719408943612</v>
      </c>
    </row>
    <row r="66" spans="1:6" ht="14.45" customHeight="1">
      <c r="A66" s="85" t="s">
        <v>32</v>
      </c>
      <c r="B66" s="77" t="s">
        <v>6</v>
      </c>
      <c r="C66" s="78">
        <v>207.38254548403668</v>
      </c>
      <c r="D66" s="83">
        <v>207.38254909349712</v>
      </c>
      <c r="E66" s="83">
        <v>207.382547411378</v>
      </c>
    </row>
    <row r="67" spans="1:6" ht="14.45" customHeight="1">
      <c r="A67" s="85"/>
      <c r="B67" s="77" t="s">
        <v>7</v>
      </c>
      <c r="C67" s="78">
        <v>0.48146440056668999</v>
      </c>
      <c r="D67" s="83">
        <v>2.6925990182461002</v>
      </c>
      <c r="E67" s="83">
        <v>207.382547411378</v>
      </c>
    </row>
    <row r="68" spans="1:6" ht="14.45" customHeight="1">
      <c r="A68" s="85"/>
      <c r="B68" s="77" t="s">
        <v>8</v>
      </c>
      <c r="C68" s="78">
        <v>206.90108108346999</v>
      </c>
      <c r="D68" s="83">
        <v>204.68995007525101</v>
      </c>
      <c r="E68" s="83">
        <v>0</v>
      </c>
    </row>
    <row r="69" spans="1:6" ht="14.45" customHeight="1">
      <c r="A69" s="85"/>
      <c r="B69" s="79" t="s">
        <v>9</v>
      </c>
      <c r="C69" s="80">
        <f>C67/C66</f>
        <v>2.3216245101193959E-3</v>
      </c>
      <c r="D69" s="25">
        <v>1.2983729971571325E-2</v>
      </c>
      <c r="E69" s="25">
        <v>1</v>
      </c>
      <c r="F69" s="84" t="s">
        <v>33</v>
      </c>
    </row>
    <row r="70" spans="1:6" ht="14.45" customHeight="1">
      <c r="A70" s="85" t="s">
        <v>34</v>
      </c>
      <c r="B70" s="77" t="s">
        <v>6</v>
      </c>
      <c r="C70" s="78">
        <v>1991.8269850428167</v>
      </c>
      <c r="D70" s="83">
        <v>1991.826983603125</v>
      </c>
      <c r="E70" s="83">
        <v>1991.826985448201</v>
      </c>
    </row>
    <row r="71" spans="1:6" ht="14.45" customHeight="1">
      <c r="A71" s="85"/>
      <c r="B71" s="77" t="s">
        <v>7</v>
      </c>
      <c r="C71" s="78">
        <v>3.3085776916645701E-2</v>
      </c>
      <c r="D71" s="83">
        <v>1855.21955138559</v>
      </c>
      <c r="E71" s="83">
        <v>1882.15666895198</v>
      </c>
    </row>
    <row r="72" spans="1:6" ht="14.45" customHeight="1">
      <c r="A72" s="85"/>
      <c r="B72" s="77" t="s">
        <v>8</v>
      </c>
      <c r="C72" s="78">
        <v>1991.7938992659001</v>
      </c>
      <c r="D72" s="83">
        <v>136.60743221753501</v>
      </c>
      <c r="E72" s="83">
        <v>109.67031649622101</v>
      </c>
    </row>
    <row r="73" spans="1:6" ht="14.45" customHeight="1">
      <c r="A73" s="85"/>
      <c r="B73" s="79" t="s">
        <v>9</v>
      </c>
      <c r="C73" s="80">
        <f>C71/C70</f>
        <v>1.6610768487974112E-5</v>
      </c>
      <c r="D73" s="25">
        <v>0.93141601487373249</v>
      </c>
      <c r="E73" s="25">
        <v>0.94493983799926129</v>
      </c>
      <c r="F73" s="84" t="s">
        <v>35</v>
      </c>
    </row>
    <row r="74" spans="1:6" ht="14.45" customHeight="1">
      <c r="A74" s="85" t="s">
        <v>36</v>
      </c>
      <c r="B74" s="77" t="s">
        <v>6</v>
      </c>
      <c r="C74" s="78">
        <v>1687.0518499887778</v>
      </c>
      <c r="D74" s="83">
        <v>1687.0518470692907</v>
      </c>
      <c r="E74" s="83">
        <v>1687.051842749358</v>
      </c>
    </row>
    <row r="75" spans="1:6" ht="14.45" customHeight="1">
      <c r="A75" s="85"/>
      <c r="B75" s="77" t="s">
        <v>7</v>
      </c>
      <c r="C75" s="78">
        <v>13.7974320826078</v>
      </c>
      <c r="D75" s="83">
        <v>55.143223934040599</v>
      </c>
      <c r="E75" s="83">
        <v>1464.5186074886899</v>
      </c>
    </row>
    <row r="76" spans="1:6" ht="14.45" customHeight="1">
      <c r="A76" s="85"/>
      <c r="B76" s="77" t="s">
        <v>8</v>
      </c>
      <c r="C76" s="78">
        <v>1673.2544179061699</v>
      </c>
      <c r="D76" s="83">
        <v>1631.9086231352501</v>
      </c>
      <c r="E76" s="83">
        <v>222.53323526066799</v>
      </c>
    </row>
    <row r="77" spans="1:6" ht="14.45" customHeight="1">
      <c r="A77" s="85"/>
      <c r="B77" s="79" t="s">
        <v>9</v>
      </c>
      <c r="C77" s="80">
        <f>C75/C74</f>
        <v>8.1784279971594109E-3</v>
      </c>
      <c r="D77" s="25">
        <v>3.2686146563802525E-2</v>
      </c>
      <c r="E77" s="25">
        <v>0.86809342213336504</v>
      </c>
    </row>
    <row r="78" spans="1:6" ht="14.45" customHeight="1">
      <c r="A78" s="85" t="s">
        <v>37</v>
      </c>
      <c r="B78" s="77" t="s">
        <v>6</v>
      </c>
      <c r="C78" s="78">
        <v>191.62146051707734</v>
      </c>
      <c r="D78" s="83">
        <v>191.62146102777109</v>
      </c>
      <c r="E78" s="83">
        <v>191.62145938887195</v>
      </c>
    </row>
    <row r="79" spans="1:6" ht="14.45" customHeight="1">
      <c r="A79" s="85"/>
      <c r="B79" s="77" t="s">
        <v>7</v>
      </c>
      <c r="C79" s="78">
        <v>0.45017551444433601</v>
      </c>
      <c r="D79" s="83">
        <v>129.18116090176699</v>
      </c>
      <c r="E79" s="83">
        <v>187.747315880683</v>
      </c>
    </row>
    <row r="80" spans="1:6" ht="14.45" customHeight="1">
      <c r="A80" s="85"/>
      <c r="B80" s="77" t="s">
        <v>8</v>
      </c>
      <c r="C80" s="78">
        <v>191.171285002633</v>
      </c>
      <c r="D80" s="83">
        <v>62.440300126004097</v>
      </c>
      <c r="E80" s="83">
        <v>3.8741435081889599</v>
      </c>
    </row>
    <row r="81" spans="1:6" ht="14.45" customHeight="1">
      <c r="A81" s="85"/>
      <c r="B81" s="79" t="s">
        <v>9</v>
      </c>
      <c r="C81" s="80">
        <f>C79/C78</f>
        <v>2.3492959151316787E-3</v>
      </c>
      <c r="D81" s="25">
        <v>0.67414766701442264</v>
      </c>
      <c r="E81" s="25">
        <v>0.97978230872186989</v>
      </c>
      <c r="F81" s="84" t="s">
        <v>33</v>
      </c>
    </row>
    <row r="82" spans="1:6" ht="14.45" customHeight="1">
      <c r="A82" s="85" t="s">
        <v>38</v>
      </c>
      <c r="B82" s="77" t="s">
        <v>6</v>
      </c>
      <c r="C82" s="78">
        <v>1254.8608979125061</v>
      </c>
      <c r="D82" s="83">
        <v>1254.8608954229119</v>
      </c>
      <c r="E82" s="83">
        <v>1254.860900503367</v>
      </c>
    </row>
    <row r="83" spans="1:6" ht="14.45" customHeight="1">
      <c r="A83" s="85"/>
      <c r="B83" s="77" t="s">
        <v>7</v>
      </c>
      <c r="C83" s="78">
        <v>1023.36560820129</v>
      </c>
      <c r="D83" s="83">
        <v>23.565477838152098</v>
      </c>
      <c r="E83" s="83">
        <v>1096.41080558983</v>
      </c>
    </row>
    <row r="84" spans="1:6" ht="14.45" customHeight="1">
      <c r="A84" s="85"/>
      <c r="B84" s="77" t="s">
        <v>8</v>
      </c>
      <c r="C84" s="78">
        <v>231.495289711216</v>
      </c>
      <c r="D84" s="83">
        <v>1231.2954175847599</v>
      </c>
      <c r="E84" s="83">
        <v>158.45009491353699</v>
      </c>
    </row>
    <row r="85" spans="1:6" ht="14.45" customHeight="1">
      <c r="A85" s="85"/>
      <c r="B85" s="79" t="s">
        <v>9</v>
      </c>
      <c r="C85" s="80">
        <f>C83/C82</f>
        <v>0.81552115449902496</v>
      </c>
      <c r="D85" s="25">
        <v>1.8779354687126566E-2</v>
      </c>
      <c r="E85" s="25">
        <v>0.87373094910361992</v>
      </c>
    </row>
    <row r="86" spans="1:6" ht="14.45" customHeight="1">
      <c r="A86" s="85" t="s">
        <v>39</v>
      </c>
      <c r="B86" s="77" t="s">
        <v>6</v>
      </c>
      <c r="C86" s="78">
        <v>832.7071863467138</v>
      </c>
      <c r="D86" s="83">
        <v>832.70718213498458</v>
      </c>
      <c r="E86" s="83">
        <v>832.70719014885583</v>
      </c>
    </row>
    <row r="87" spans="1:6" ht="14.45" customHeight="1">
      <c r="A87" s="85"/>
      <c r="B87" s="77" t="s">
        <v>7</v>
      </c>
      <c r="C87" s="78">
        <v>0.99086338256179196</v>
      </c>
      <c r="D87" s="83">
        <v>778.61403930497795</v>
      </c>
      <c r="E87" s="83">
        <v>785.97808972146697</v>
      </c>
    </row>
    <row r="88" spans="1:6" ht="14.45" customHeight="1">
      <c r="A88" s="85"/>
      <c r="B88" s="77" t="s">
        <v>8</v>
      </c>
      <c r="C88" s="78">
        <v>831.71632296415203</v>
      </c>
      <c r="D88" s="83">
        <v>54.093142830006599</v>
      </c>
      <c r="E88" s="83">
        <v>46.7291004273889</v>
      </c>
    </row>
    <row r="89" spans="1:6" ht="14.45" customHeight="1">
      <c r="A89" s="85"/>
      <c r="B89" s="79" t="s">
        <v>9</v>
      </c>
      <c r="C89" s="80">
        <f>C87/C86</f>
        <v>1.1899301444832575E-3</v>
      </c>
      <c r="D89" s="25">
        <v>0.93503941842879656</v>
      </c>
      <c r="E89" s="25">
        <v>0.9438829146905342</v>
      </c>
    </row>
    <row r="90" spans="1:6" ht="14.45" customHeight="1">
      <c r="A90" s="85" t="s">
        <v>40</v>
      </c>
      <c r="B90" s="77" t="s">
        <v>6</v>
      </c>
      <c r="C90" s="78">
        <v>147.67022859582201</v>
      </c>
      <c r="D90" s="83">
        <v>147.67022948412449</v>
      </c>
      <c r="E90" s="83">
        <v>147.67023041372121</v>
      </c>
    </row>
    <row r="91" spans="1:6" ht="14.45" customHeight="1">
      <c r="A91" s="85"/>
      <c r="B91" s="77" t="s">
        <v>7</v>
      </c>
      <c r="C91" s="78">
        <v>13.734198049679</v>
      </c>
      <c r="D91" s="83">
        <v>19.971561001245501</v>
      </c>
      <c r="E91" s="83">
        <v>147.541897545301</v>
      </c>
    </row>
    <row r="92" spans="1:6" ht="14.45" customHeight="1">
      <c r="A92" s="85"/>
      <c r="B92" s="77" t="s">
        <v>8</v>
      </c>
      <c r="C92" s="78">
        <v>133.936030546143</v>
      </c>
      <c r="D92" s="83">
        <v>127.698668482879</v>
      </c>
      <c r="E92" s="83">
        <v>0.128332868420209</v>
      </c>
    </row>
    <row r="93" spans="1:6" ht="14.45" customHeight="1">
      <c r="A93" s="85"/>
      <c r="B93" s="79" t="s">
        <v>9</v>
      </c>
      <c r="C93" s="80">
        <f>C91/C90</f>
        <v>9.3005869769931249E-2</v>
      </c>
      <c r="D93" s="25">
        <v>0.135244328332222</v>
      </c>
      <c r="E93" s="25">
        <v>0.99913094962972104</v>
      </c>
      <c r="F93" s="84" t="s">
        <v>41</v>
      </c>
    </row>
    <row r="94" spans="1:6" ht="14.45" customHeight="1"/>
    <row r="95" spans="1:6" ht="14.45" customHeight="1">
      <c r="A95" s="81" t="s">
        <v>42</v>
      </c>
    </row>
  </sheetData>
  <autoFilter ref="B1:E45" xr:uid="{0A81C690-5968-40EA-9542-AD00D72632C9}"/>
  <mergeCells count="23">
    <mergeCell ref="A42:A45"/>
    <mergeCell ref="A22:A25"/>
    <mergeCell ref="A26:A29"/>
    <mergeCell ref="A30:A33"/>
    <mergeCell ref="A34:A37"/>
    <mergeCell ref="A38:A41"/>
    <mergeCell ref="A2:A5"/>
    <mergeCell ref="A6:A9"/>
    <mergeCell ref="A10:A13"/>
    <mergeCell ref="A14:A17"/>
    <mergeCell ref="A18:A21"/>
    <mergeCell ref="A46:A49"/>
    <mergeCell ref="A50:A53"/>
    <mergeCell ref="A54:A57"/>
    <mergeCell ref="A58:A61"/>
    <mergeCell ref="A62:A65"/>
    <mergeCell ref="A86:A89"/>
    <mergeCell ref="A90:A93"/>
    <mergeCell ref="A66:A69"/>
    <mergeCell ref="A70:A73"/>
    <mergeCell ref="A74:A77"/>
    <mergeCell ref="A78:A81"/>
    <mergeCell ref="A82:A85"/>
  </mergeCells>
  <conditionalFormatting sqref="A2">
    <cfRule type="beginsWith" dxfId="59" priority="21" operator="beginsWith" text="13">
      <formula>LEFT(A2,LEN("13"))="13"</formula>
    </cfRule>
    <cfRule type="beginsWith" dxfId="58" priority="22" operator="beginsWith" text="12">
      <formula>LEFT(A2,LEN("12"))="12"</formula>
    </cfRule>
    <cfRule type="beginsWith" dxfId="57" priority="23" operator="beginsWith" text="11">
      <formula>LEFT(A2,LEN("11"))="11"</formula>
    </cfRule>
    <cfRule type="beginsWith" dxfId="56" priority="24" operator="beginsWith" text="10">
      <formula>LEFT(A2,LEN("10"))="10"</formula>
    </cfRule>
    <cfRule type="beginsWith" dxfId="55" priority="25" operator="beginsWith" text="09">
      <formula>LEFT(A2,LEN("09"))="09"</formula>
    </cfRule>
    <cfRule type="beginsWith" dxfId="54" priority="26" operator="beginsWith" text="08">
      <formula>LEFT(A2,LEN("08"))="08"</formula>
    </cfRule>
    <cfRule type="beginsWith" dxfId="53" priority="27" operator="beginsWith" text="07">
      <formula>LEFT(A2,LEN("07"))="07"</formula>
    </cfRule>
    <cfRule type="beginsWith" dxfId="52" priority="28" operator="beginsWith" text="06">
      <formula>LEFT(A2,LEN("06"))="06"</formula>
    </cfRule>
    <cfRule type="beginsWith" dxfId="51" priority="29" operator="beginsWith" text="05">
      <formula>LEFT(A2,LEN("05"))="05"</formula>
    </cfRule>
    <cfRule type="beginsWith" dxfId="50" priority="30" operator="beginsWith" text="04">
      <formula>LEFT(A2,LEN("04"))="04"</formula>
    </cfRule>
    <cfRule type="beginsWith" dxfId="49" priority="31" operator="beginsWith" text="03">
      <formula>LEFT(A2,LEN("03"))="03"</formula>
    </cfRule>
    <cfRule type="beginsWith" dxfId="48" priority="32" operator="beginsWith" text="02">
      <formula>LEFT(A2,LEN("02"))="02"</formula>
    </cfRule>
    <cfRule type="beginsWith" dxfId="47" priority="33" operator="beginsWith" text="01">
      <formula>LEFT(A2,LEN("01"))="01"</formula>
    </cfRule>
  </conditionalFormatting>
  <conditionalFormatting sqref="A6 A10 A14 A18 A22 A26 A30 A34 A38 A42 A46 A50 A54 A58 A62 A66 A70 A74 A78 A82 A86 A90">
    <cfRule type="beginsWith" dxfId="46" priority="8" operator="beginsWith" text="13">
      <formula>LEFT(A6,LEN("13"))="13"</formula>
    </cfRule>
    <cfRule type="beginsWith" dxfId="45" priority="9" operator="beginsWith" text="12">
      <formula>LEFT(A6,LEN("12"))="12"</formula>
    </cfRule>
    <cfRule type="beginsWith" dxfId="44" priority="10" operator="beginsWith" text="11">
      <formula>LEFT(A6,LEN("11"))="11"</formula>
    </cfRule>
    <cfRule type="beginsWith" dxfId="43" priority="11" operator="beginsWith" text="10">
      <formula>LEFT(A6,LEN("10"))="10"</formula>
    </cfRule>
    <cfRule type="beginsWith" dxfId="42" priority="12" operator="beginsWith" text="09">
      <formula>LEFT(A6,LEN("09"))="09"</formula>
    </cfRule>
    <cfRule type="beginsWith" dxfId="41" priority="13" operator="beginsWith" text="08">
      <formula>LEFT(A6,LEN("08"))="08"</formula>
    </cfRule>
    <cfRule type="beginsWith" dxfId="40" priority="14" operator="beginsWith" text="07">
      <formula>LEFT(A6,LEN("07"))="07"</formula>
    </cfRule>
    <cfRule type="beginsWith" dxfId="39" priority="15" operator="beginsWith" text="06">
      <formula>LEFT(A6,LEN("06"))="06"</formula>
    </cfRule>
    <cfRule type="beginsWith" dxfId="38" priority="16" operator="beginsWith" text="05">
      <formula>LEFT(A6,LEN("05"))="05"</formula>
    </cfRule>
    <cfRule type="beginsWith" dxfId="37" priority="17" operator="beginsWith" text="04">
      <formula>LEFT(A6,LEN("04"))="04"</formula>
    </cfRule>
    <cfRule type="beginsWith" dxfId="36" priority="18" operator="beginsWith" text="03">
      <formula>LEFT(A6,LEN("03"))="03"</formula>
    </cfRule>
    <cfRule type="beginsWith" dxfId="35" priority="19" operator="beginsWith" text="02">
      <formula>LEFT(A6,LEN("02"))="02"</formula>
    </cfRule>
    <cfRule type="beginsWith" dxfId="34" priority="20" operator="beginsWith" text="01">
      <formula>LEFT(A6,LEN("01"))="01"</formula>
    </cfRule>
  </conditionalFormatting>
  <conditionalFormatting sqref="C5">
    <cfRule type="cellIs" dxfId="33" priority="7" operator="greaterThan">
      <formula>25</formula>
    </cfRule>
  </conditionalFormatting>
  <conditionalFormatting sqref="C9">
    <cfRule type="cellIs" dxfId="32" priority="4" operator="greaterThan">
      <formula>25</formula>
    </cfRule>
  </conditionalFormatting>
  <conditionalFormatting sqref="C13">
    <cfRule type="cellIs" dxfId="31" priority="6" operator="greaterThan">
      <formula>25</formula>
    </cfRule>
  </conditionalFormatting>
  <conditionalFormatting sqref="C17 C21 C25 C29 C33 C37 C41 C45 C49 C53 C57 C61 C65 C69 C73 C77 C81 C85 C89 C93">
    <cfRule type="cellIs" dxfId="30" priority="2" operator="greaterThan">
      <formula>25</formula>
    </cfRule>
  </conditionalFormatting>
  <conditionalFormatting sqref="C9:E9">
    <cfRule type="cellIs" dxfId="29" priority="3" operator="greaterThan">
      <formula>0.25</formula>
    </cfRule>
  </conditionalFormatting>
  <conditionalFormatting sqref="C13:E13">
    <cfRule type="cellIs" dxfId="28" priority="5" operator="greaterThan">
      <formula>0.25</formula>
    </cfRule>
  </conditionalFormatting>
  <conditionalFormatting sqref="C17:E17 C21:E21 C25:E25 C29:E29 C33:E33 C37:E37 C41:E41 C45:E45 C49:E49 C53:E53 C57:E57 C61:E61 C65:E65 C69:E69 C73:E73 C77:E77 C81:E81 C85:E85 C89:E89 C93:E93">
    <cfRule type="cellIs" dxfId="27" priority="1" operator="greaterThan">
      <formula>0.25</formula>
    </cfRule>
  </conditionalFormatting>
  <conditionalFormatting sqref="D5:E5">
    <cfRule type="cellIs" dxfId="26" priority="3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112" zoomScaleNormal="80" workbookViewId="0">
      <pane xSplit="1" ySplit="1" topLeftCell="B2" activePane="bottomRight" state="frozen"/>
      <selection pane="bottomRight" activeCell="A5" sqref="A5:XFD5"/>
      <selection pane="bottomLeft" activeCell="A2" sqref="A2"/>
      <selection pane="topRight" activeCell="B1" sqref="B1"/>
    </sheetView>
  </sheetViews>
  <sheetFormatPr defaultColWidth="11.42578125" defaultRowHeight="15" customHeight="1"/>
  <cols>
    <col min="1" max="1" width="28.85546875" style="44" customWidth="1"/>
    <col min="2" max="5" width="15.42578125" style="32" customWidth="1"/>
    <col min="6" max="6" width="15.42578125" style="32" hidden="1" customWidth="1"/>
    <col min="7" max="10" width="15.85546875" style="32" hidden="1" customWidth="1"/>
    <col min="11" max="11" width="21.7109375" style="32" hidden="1" customWidth="1"/>
    <col min="12" max="16" width="15.85546875" style="32" hidden="1" customWidth="1"/>
    <col min="17" max="17" width="11.42578125" style="32" hidden="1" customWidth="1"/>
    <col min="18" max="41" width="15.85546875" style="32" hidden="1" customWidth="1"/>
    <col min="42" max="43" width="16.28515625" style="39" customWidth="1"/>
    <col min="44" max="45" width="16.28515625" style="55" customWidth="1"/>
    <col min="46" max="46" width="16.28515625" style="39" customWidth="1"/>
    <col min="47" max="16384" width="11.42578125" style="32"/>
  </cols>
  <sheetData>
    <row r="1" spans="1:46" ht="30">
      <c r="A1" s="29" t="s">
        <v>0</v>
      </c>
      <c r="B1" s="30" t="s">
        <v>43</v>
      </c>
      <c r="C1" s="30" t="s">
        <v>44</v>
      </c>
      <c r="D1" s="62" t="s">
        <v>45</v>
      </c>
      <c r="E1" s="73" t="s">
        <v>46</v>
      </c>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17" t="s">
        <v>47</v>
      </c>
      <c r="AQ1" s="15" t="s">
        <v>48</v>
      </c>
      <c r="AR1" s="45" t="s">
        <v>49</v>
      </c>
      <c r="AS1" s="45" t="s">
        <v>50</v>
      </c>
      <c r="AT1" s="31" t="s">
        <v>51</v>
      </c>
    </row>
    <row r="2" spans="1:46">
      <c r="A2" s="63" t="s">
        <v>5</v>
      </c>
      <c r="B2" s="75">
        <v>1</v>
      </c>
      <c r="C2" s="22">
        <v>1</v>
      </c>
      <c r="D2" s="75">
        <v>1</v>
      </c>
      <c r="E2" s="74">
        <v>1</v>
      </c>
      <c r="F2" s="22"/>
      <c r="G2" s="22"/>
      <c r="H2" s="22"/>
      <c r="I2" s="22"/>
      <c r="J2" s="22"/>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2</v>
      </c>
      <c r="AQ2" s="17">
        <f>SUMIFS(B2:AO2,$B$103:$AO$103,"X")</f>
        <v>4</v>
      </c>
      <c r="AR2" s="72">
        <v>56.682342480000003</v>
      </c>
      <c r="AS2" s="46">
        <f t="shared" ref="AS2:AS33" si="0">IFERROR(AR2/$AR$102,0)*100</f>
        <v>0.19074002386201563</v>
      </c>
      <c r="AT2" s="8" t="s">
        <v>52</v>
      </c>
    </row>
    <row r="3" spans="1:46">
      <c r="A3" s="64" t="s">
        <v>11</v>
      </c>
      <c r="B3" s="22">
        <v>1</v>
      </c>
      <c r="C3" s="22">
        <v>1</v>
      </c>
      <c r="D3" s="22">
        <v>0</v>
      </c>
      <c r="E3" s="74">
        <v>1</v>
      </c>
      <c r="F3" s="22"/>
      <c r="G3" s="22"/>
      <c r="H3" s="22"/>
      <c r="I3" s="22"/>
      <c r="J3" s="22"/>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1</v>
      </c>
      <c r="AQ3" s="17">
        <f t="shared" ref="AQ3:AQ66" si="1">SUMIFS(B3:AO3,$B$103:$AO$103,"X")</f>
        <v>3</v>
      </c>
      <c r="AR3" s="72">
        <v>82.651102499999993</v>
      </c>
      <c r="AS3" s="46">
        <f t="shared" si="0"/>
        <v>0.27812670707168519</v>
      </c>
      <c r="AT3" s="33"/>
    </row>
    <row r="4" spans="1:46">
      <c r="A4" s="64" t="s">
        <v>12</v>
      </c>
      <c r="B4" s="22">
        <v>1</v>
      </c>
      <c r="C4" s="22">
        <v>1</v>
      </c>
      <c r="D4" s="22">
        <v>1</v>
      </c>
      <c r="E4" s="74">
        <v>1</v>
      </c>
      <c r="F4" s="22"/>
      <c r="G4" s="22"/>
      <c r="H4" s="22"/>
      <c r="I4" s="22"/>
      <c r="J4" s="22"/>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2</v>
      </c>
      <c r="AQ4" s="17">
        <f t="shared" si="1"/>
        <v>4</v>
      </c>
      <c r="AR4" s="72">
        <v>1927.5613209999999</v>
      </c>
      <c r="AS4" s="46">
        <f t="shared" si="0"/>
        <v>6.4863778784859845</v>
      </c>
      <c r="AT4" s="33"/>
    </row>
    <row r="5" spans="1:46">
      <c r="A5" s="64" t="s">
        <v>13</v>
      </c>
      <c r="B5" s="22">
        <v>1</v>
      </c>
      <c r="C5" s="22">
        <v>1</v>
      </c>
      <c r="D5" s="22">
        <v>1</v>
      </c>
      <c r="E5" s="74">
        <v>1</v>
      </c>
      <c r="F5" s="22"/>
      <c r="G5" s="22"/>
      <c r="H5" s="22"/>
      <c r="I5" s="22"/>
      <c r="J5" s="22"/>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2</v>
      </c>
      <c r="AQ5" s="17">
        <f t="shared" si="1"/>
        <v>4</v>
      </c>
      <c r="AR5" s="72">
        <v>1357.0183159999999</v>
      </c>
      <c r="AS5" s="46">
        <f t="shared" si="0"/>
        <v>4.5664609938511536</v>
      </c>
      <c r="AT5" s="8"/>
    </row>
    <row r="6" spans="1:46">
      <c r="A6" s="64" t="s">
        <v>14</v>
      </c>
      <c r="B6" s="22">
        <v>1</v>
      </c>
      <c r="C6" s="22">
        <v>1</v>
      </c>
      <c r="D6" s="75">
        <v>1</v>
      </c>
      <c r="E6" s="74">
        <v>1</v>
      </c>
      <c r="F6" s="22"/>
      <c r="G6" s="22"/>
      <c r="H6" s="22"/>
      <c r="I6" s="22"/>
      <c r="J6" s="22"/>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2</v>
      </c>
      <c r="AQ6" s="17">
        <f t="shared" si="1"/>
        <v>4</v>
      </c>
      <c r="AR6" s="72">
        <v>780.13522799999998</v>
      </c>
      <c r="AS6" s="46">
        <f t="shared" si="0"/>
        <v>2.6252092890625187</v>
      </c>
      <c r="AT6" s="33" t="s">
        <v>52</v>
      </c>
    </row>
    <row r="7" spans="1:46">
      <c r="A7" s="64" t="s">
        <v>16</v>
      </c>
      <c r="B7" s="22">
        <v>1</v>
      </c>
      <c r="C7" s="22">
        <v>1</v>
      </c>
      <c r="D7" s="22">
        <v>1</v>
      </c>
      <c r="E7" s="74">
        <v>1</v>
      </c>
      <c r="F7" s="22"/>
      <c r="G7" s="22"/>
      <c r="H7" s="22"/>
      <c r="I7" s="22"/>
      <c r="J7" s="22"/>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2</v>
      </c>
      <c r="AQ7" s="17">
        <f t="shared" si="1"/>
        <v>4</v>
      </c>
      <c r="AR7" s="72">
        <v>4666.4495470000002</v>
      </c>
      <c r="AS7" s="46">
        <f t="shared" si="0"/>
        <v>15.702927208058323</v>
      </c>
      <c r="AT7" s="33"/>
    </row>
    <row r="8" spans="1:46">
      <c r="A8" s="65" t="s">
        <v>17</v>
      </c>
      <c r="B8" s="22">
        <v>1</v>
      </c>
      <c r="C8" s="22">
        <v>1</v>
      </c>
      <c r="D8" s="75">
        <v>1</v>
      </c>
      <c r="E8" s="74">
        <v>1</v>
      </c>
      <c r="F8" s="22"/>
      <c r="G8" s="22"/>
      <c r="H8" s="22"/>
      <c r="I8" s="22"/>
      <c r="J8" s="22"/>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2</v>
      </c>
      <c r="AQ8" s="17">
        <f t="shared" si="1"/>
        <v>4</v>
      </c>
      <c r="AR8" s="72">
        <v>969.02344900000003</v>
      </c>
      <c r="AS8" s="46">
        <f t="shared" si="0"/>
        <v>3.260831287103727</v>
      </c>
      <c r="AT8" s="33" t="s">
        <v>52</v>
      </c>
    </row>
    <row r="9" spans="1:46">
      <c r="A9" s="66" t="s">
        <v>19</v>
      </c>
      <c r="B9" s="22">
        <v>1</v>
      </c>
      <c r="C9" s="22">
        <v>1</v>
      </c>
      <c r="D9" s="22">
        <v>1</v>
      </c>
      <c r="E9" s="74">
        <v>1</v>
      </c>
      <c r="F9" s="22"/>
      <c r="G9" s="22"/>
      <c r="H9" s="22"/>
      <c r="I9" s="22"/>
      <c r="J9" s="22"/>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2</v>
      </c>
      <c r="AQ9" s="17">
        <f t="shared" si="1"/>
        <v>4</v>
      </c>
      <c r="AR9" s="72">
        <v>1051.38418</v>
      </c>
      <c r="AS9" s="46">
        <f t="shared" si="0"/>
        <v>3.5379808738868785</v>
      </c>
      <c r="AT9" s="8"/>
    </row>
    <row r="10" spans="1:46">
      <c r="A10" s="66" t="s">
        <v>20</v>
      </c>
      <c r="B10" s="22">
        <v>1</v>
      </c>
      <c r="C10" s="22">
        <v>1</v>
      </c>
      <c r="D10" s="22">
        <v>1</v>
      </c>
      <c r="E10" s="74">
        <v>1</v>
      </c>
      <c r="F10" s="22"/>
      <c r="G10" s="22"/>
      <c r="H10" s="22"/>
      <c r="I10" s="22"/>
      <c r="J10" s="22"/>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2</v>
      </c>
      <c r="AQ10" s="17">
        <f t="shared" si="1"/>
        <v>4</v>
      </c>
      <c r="AR10" s="72">
        <v>869.97981440000001</v>
      </c>
      <c r="AS10" s="46">
        <f t="shared" si="0"/>
        <v>2.9275425696578927</v>
      </c>
      <c r="AT10" s="8"/>
    </row>
    <row r="11" spans="1:46">
      <c r="A11" s="66" t="s">
        <v>21</v>
      </c>
      <c r="B11" s="22">
        <v>1</v>
      </c>
      <c r="C11" s="22">
        <v>1</v>
      </c>
      <c r="D11" s="22">
        <v>1</v>
      </c>
      <c r="E11" s="74">
        <v>1</v>
      </c>
      <c r="F11" s="22"/>
      <c r="G11" s="22"/>
      <c r="H11" s="22"/>
      <c r="I11" s="22"/>
      <c r="J11" s="22"/>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2</v>
      </c>
      <c r="AQ11" s="17">
        <f t="shared" si="1"/>
        <v>4</v>
      </c>
      <c r="AR11" s="72">
        <v>6194.4408059999996</v>
      </c>
      <c r="AS11" s="46">
        <f t="shared" si="0"/>
        <v>20.844724043738623</v>
      </c>
      <c r="AT11" s="33"/>
    </row>
    <row r="12" spans="1:46">
      <c r="A12" s="67" t="s">
        <v>22</v>
      </c>
      <c r="B12" s="22">
        <v>1</v>
      </c>
      <c r="C12" s="22">
        <v>1</v>
      </c>
      <c r="D12" s="75">
        <v>1</v>
      </c>
      <c r="E12" s="74">
        <v>1</v>
      </c>
      <c r="F12" s="22"/>
      <c r="G12" s="22"/>
      <c r="H12" s="22"/>
      <c r="I12" s="22"/>
      <c r="J12" s="22"/>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2</v>
      </c>
      <c r="AQ12" s="17">
        <f t="shared" si="1"/>
        <v>4</v>
      </c>
      <c r="AR12" s="72">
        <v>935.8033355</v>
      </c>
      <c r="AS12" s="46">
        <f t="shared" si="0"/>
        <v>3.1490432952096978</v>
      </c>
      <c r="AT12" s="33" t="s">
        <v>52</v>
      </c>
    </row>
    <row r="13" spans="1:46">
      <c r="A13" s="68" t="s">
        <v>24</v>
      </c>
      <c r="B13" s="22">
        <v>1</v>
      </c>
      <c r="C13" s="22">
        <v>1</v>
      </c>
      <c r="D13" s="75">
        <v>1</v>
      </c>
      <c r="E13" s="74">
        <v>1</v>
      </c>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2</v>
      </c>
      <c r="AQ13" s="17">
        <f t="shared" si="1"/>
        <v>4</v>
      </c>
      <c r="AR13" s="72">
        <v>411.00725130000001</v>
      </c>
      <c r="AS13" s="46">
        <f t="shared" si="0"/>
        <v>1.3830679800871817</v>
      </c>
      <c r="AT13" s="8" t="s">
        <v>52</v>
      </c>
    </row>
    <row r="14" spans="1:46">
      <c r="A14" s="68" t="s">
        <v>26</v>
      </c>
      <c r="B14" s="22">
        <v>1</v>
      </c>
      <c r="C14" s="22">
        <v>1</v>
      </c>
      <c r="D14" s="22">
        <v>1</v>
      </c>
      <c r="E14" s="74">
        <v>1</v>
      </c>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2</v>
      </c>
      <c r="AQ14" s="17">
        <f t="shared" si="1"/>
        <v>4</v>
      </c>
      <c r="AR14" s="72">
        <v>273.9889427</v>
      </c>
      <c r="AS14" s="46">
        <f t="shared" si="0"/>
        <v>0.92199184405560275</v>
      </c>
      <c r="AT14" s="33"/>
    </row>
    <row r="15" spans="1:46">
      <c r="A15" s="68" t="s">
        <v>27</v>
      </c>
      <c r="B15" s="22">
        <v>1</v>
      </c>
      <c r="C15" s="22">
        <v>1</v>
      </c>
      <c r="D15" s="75">
        <v>1</v>
      </c>
      <c r="E15" s="74">
        <v>1</v>
      </c>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2</v>
      </c>
      <c r="AQ15" s="17">
        <f t="shared" si="1"/>
        <v>4</v>
      </c>
      <c r="AR15" s="72">
        <v>3186.6798629999998</v>
      </c>
      <c r="AS15" s="46">
        <f t="shared" si="0"/>
        <v>10.723399325348854</v>
      </c>
      <c r="AT15" s="33" t="s">
        <v>52</v>
      </c>
    </row>
    <row r="16" spans="1:46">
      <c r="A16" s="69" t="s">
        <v>29</v>
      </c>
      <c r="B16" s="22">
        <v>0</v>
      </c>
      <c r="C16" s="22">
        <v>1</v>
      </c>
      <c r="D16" s="75">
        <v>1</v>
      </c>
      <c r="E16" s="74">
        <v>1</v>
      </c>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2</v>
      </c>
      <c r="AQ16" s="17">
        <f t="shared" si="1"/>
        <v>3</v>
      </c>
      <c r="AR16" s="72">
        <v>477.3936516</v>
      </c>
      <c r="AS16" s="46">
        <f t="shared" si="0"/>
        <v>1.6064628332868924</v>
      </c>
      <c r="AT16" s="8" t="s">
        <v>52</v>
      </c>
    </row>
    <row r="17" spans="1:46">
      <c r="A17" s="70" t="s">
        <v>31</v>
      </c>
      <c r="B17" s="22">
        <v>0</v>
      </c>
      <c r="C17" s="22">
        <v>1</v>
      </c>
      <c r="D17" s="22">
        <v>0</v>
      </c>
      <c r="E17" s="74">
        <v>1</v>
      </c>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1</v>
      </c>
      <c r="AQ17" s="17">
        <f t="shared" si="1"/>
        <v>2</v>
      </c>
      <c r="AR17" s="72">
        <v>163.7476278</v>
      </c>
      <c r="AS17" s="46">
        <f t="shared" si="0"/>
        <v>0.55102215376756691</v>
      </c>
      <c r="AT17" s="33"/>
    </row>
    <row r="18" spans="1:46">
      <c r="A18" s="70" t="s">
        <v>32</v>
      </c>
      <c r="B18" s="22">
        <v>0</v>
      </c>
      <c r="C18" s="22">
        <v>1</v>
      </c>
      <c r="D18" s="75">
        <v>1</v>
      </c>
      <c r="E18" s="74">
        <v>1</v>
      </c>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2</v>
      </c>
      <c r="AQ18" s="17">
        <f t="shared" si="1"/>
        <v>3</v>
      </c>
      <c r="AR18" s="72">
        <v>207.38254789999999</v>
      </c>
      <c r="AS18" s="46">
        <f t="shared" si="0"/>
        <v>0.69785669406603523</v>
      </c>
      <c r="AT18" s="33" t="s">
        <v>52</v>
      </c>
    </row>
    <row r="19" spans="1:46">
      <c r="A19" s="70" t="s">
        <v>34</v>
      </c>
      <c r="B19" s="22">
        <v>1</v>
      </c>
      <c r="C19" s="22">
        <v>1</v>
      </c>
      <c r="D19" s="75">
        <v>1</v>
      </c>
      <c r="E19" s="74">
        <v>1</v>
      </c>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2</v>
      </c>
      <c r="AQ19" s="17">
        <f t="shared" si="1"/>
        <v>4</v>
      </c>
      <c r="AR19" s="72">
        <v>1991.826984</v>
      </c>
      <c r="AS19" s="46">
        <f t="shared" si="0"/>
        <v>6.702636303205348</v>
      </c>
      <c r="AT19" s="33" t="s">
        <v>52</v>
      </c>
    </row>
    <row r="20" spans="1:46">
      <c r="A20" s="70" t="s">
        <v>36</v>
      </c>
      <c r="B20" s="22">
        <v>0</v>
      </c>
      <c r="C20" s="22">
        <v>1</v>
      </c>
      <c r="D20" s="75">
        <v>1</v>
      </c>
      <c r="E20" s="74">
        <v>1</v>
      </c>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2</v>
      </c>
      <c r="AQ20" s="17">
        <f t="shared" si="1"/>
        <v>3</v>
      </c>
      <c r="AR20" s="72">
        <v>1687.0518529999999</v>
      </c>
      <c r="AS20" s="46">
        <f t="shared" si="0"/>
        <v>5.6770467947971381</v>
      </c>
      <c r="AT20" s="33" t="s">
        <v>52</v>
      </c>
    </row>
    <row r="21" spans="1:46">
      <c r="A21" s="71" t="s">
        <v>37</v>
      </c>
      <c r="B21" s="22">
        <v>1</v>
      </c>
      <c r="C21" s="22">
        <v>1</v>
      </c>
      <c r="D21" s="75">
        <v>1</v>
      </c>
      <c r="E21" s="75">
        <v>1</v>
      </c>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2</v>
      </c>
      <c r="AQ21" s="17">
        <f t="shared" si="1"/>
        <v>4</v>
      </c>
      <c r="AR21" s="72">
        <v>191.6214603</v>
      </c>
      <c r="AS21" s="46">
        <f t="shared" si="0"/>
        <v>0.6448195383419919</v>
      </c>
      <c r="AT21" s="33" t="s">
        <v>52</v>
      </c>
    </row>
    <row r="22" spans="1:46">
      <c r="A22" s="71" t="s">
        <v>38</v>
      </c>
      <c r="B22" s="22">
        <v>0</v>
      </c>
      <c r="C22" s="22">
        <v>1</v>
      </c>
      <c r="D22" s="22">
        <v>1</v>
      </c>
      <c r="E22" s="74">
        <v>1</v>
      </c>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2</v>
      </c>
      <c r="AQ22" s="17">
        <f t="shared" si="1"/>
        <v>3</v>
      </c>
      <c r="AR22" s="72">
        <v>1254.8608979999999</v>
      </c>
      <c r="AS22" s="46">
        <f t="shared" si="0"/>
        <v>4.2226941787468331</v>
      </c>
      <c r="AT22" s="33"/>
    </row>
    <row r="23" spans="1:46">
      <c r="A23" s="71" t="s">
        <v>39</v>
      </c>
      <c r="B23" s="22">
        <v>1</v>
      </c>
      <c r="C23" s="22">
        <v>1</v>
      </c>
      <c r="D23" s="22">
        <v>0</v>
      </c>
      <c r="E23" s="74">
        <v>1</v>
      </c>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1</v>
      </c>
      <c r="AQ23" s="17">
        <f t="shared" si="1"/>
        <v>3</v>
      </c>
      <c r="AR23" s="72">
        <v>832.70718839999995</v>
      </c>
      <c r="AS23" s="46">
        <f t="shared" si="0"/>
        <v>2.8021175914091816</v>
      </c>
      <c r="AT23" s="33"/>
    </row>
    <row r="24" spans="1:46">
      <c r="A24" s="71" t="s">
        <v>40</v>
      </c>
      <c r="B24" s="22">
        <v>0</v>
      </c>
      <c r="C24" s="22">
        <v>1</v>
      </c>
      <c r="D24" s="75">
        <v>1</v>
      </c>
      <c r="E24" s="74">
        <v>1</v>
      </c>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2</v>
      </c>
      <c r="AQ24" s="17">
        <f t="shared" si="1"/>
        <v>3</v>
      </c>
      <c r="AR24" s="72">
        <v>147.67023019999999</v>
      </c>
      <c r="AS24" s="46">
        <f t="shared" si="0"/>
        <v>0.49692059289885121</v>
      </c>
      <c r="AT24" s="33" t="s">
        <v>52</v>
      </c>
    </row>
    <row r="25" spans="1:46"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6"/>
      <c r="AS25" s="46">
        <f t="shared" si="0"/>
        <v>0</v>
      </c>
      <c r="AT25" s="33"/>
    </row>
    <row r="26" spans="1:46"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6"/>
      <c r="AS26" s="46">
        <f t="shared" si="0"/>
        <v>0</v>
      </c>
      <c r="AT26" s="33"/>
    </row>
    <row r="27" spans="1:46"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6"/>
      <c r="AS27" s="46">
        <f t="shared" si="0"/>
        <v>0</v>
      </c>
      <c r="AT27" s="33"/>
    </row>
    <row r="28" spans="1:46"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6"/>
      <c r="AS28" s="46">
        <f t="shared" si="0"/>
        <v>0</v>
      </c>
      <c r="AT28" s="33"/>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6"/>
      <c r="AS29" s="46">
        <f t="shared" si="0"/>
        <v>0</v>
      </c>
      <c r="AT29" s="33"/>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6"/>
      <c r="AS30" s="46">
        <f t="shared" si="0"/>
        <v>0</v>
      </c>
      <c r="AT30" s="33"/>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6"/>
      <c r="AS31" s="46">
        <f t="shared" si="0"/>
        <v>0</v>
      </c>
      <c r="AT31" s="33"/>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6"/>
      <c r="AS32" s="46">
        <f t="shared" si="0"/>
        <v>0</v>
      </c>
      <c r="AT32" s="33"/>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6"/>
      <c r="AS33" s="46">
        <f t="shared" si="0"/>
        <v>0</v>
      </c>
      <c r="AT33" s="33"/>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6"/>
      <c r="AS34" s="46">
        <f t="shared" ref="AS34:AS65" si="3">IFERROR(AR34/$AR$102,0)*100</f>
        <v>0</v>
      </c>
      <c r="AT34" s="33"/>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6"/>
      <c r="AS35" s="46">
        <f t="shared" si="3"/>
        <v>0</v>
      </c>
      <c r="AT35" s="33"/>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6"/>
      <c r="AS36" s="46">
        <f t="shared" si="3"/>
        <v>0</v>
      </c>
      <c r="AT36" s="33"/>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6"/>
      <c r="AS37" s="46">
        <f t="shared" si="3"/>
        <v>0</v>
      </c>
      <c r="AT37" s="33"/>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6"/>
      <c r="AS38" s="46">
        <f t="shared" si="3"/>
        <v>0</v>
      </c>
      <c r="AT38" s="33"/>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6"/>
      <c r="AS39" s="46">
        <f t="shared" si="3"/>
        <v>0</v>
      </c>
      <c r="AT39" s="33"/>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6"/>
      <c r="AS40" s="46">
        <f t="shared" si="3"/>
        <v>0</v>
      </c>
      <c r="AT40" s="33"/>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6"/>
      <c r="AS41" s="46">
        <f t="shared" si="3"/>
        <v>0</v>
      </c>
      <c r="AT41" s="33"/>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6"/>
      <c r="AS42" s="46">
        <f t="shared" si="3"/>
        <v>0</v>
      </c>
      <c r="AT42" s="33"/>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6"/>
      <c r="AS43" s="46">
        <f t="shared" si="3"/>
        <v>0</v>
      </c>
      <c r="AT43" s="33"/>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6"/>
      <c r="AS44" s="46">
        <f t="shared" si="3"/>
        <v>0</v>
      </c>
      <c r="AT44" s="33"/>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6"/>
      <c r="AS45" s="46">
        <f t="shared" si="3"/>
        <v>0</v>
      </c>
      <c r="AT45" s="33"/>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6"/>
      <c r="AS46" s="46">
        <f t="shared" si="3"/>
        <v>0</v>
      </c>
      <c r="AT46" s="33"/>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6"/>
      <c r="AS47" s="46">
        <f t="shared" si="3"/>
        <v>0</v>
      </c>
      <c r="AT47" s="33"/>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6"/>
      <c r="AS48" s="46">
        <f t="shared" si="3"/>
        <v>0</v>
      </c>
      <c r="AT48" s="33"/>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6"/>
      <c r="AS49" s="46">
        <f t="shared" si="3"/>
        <v>0</v>
      </c>
      <c r="AT49" s="33"/>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6"/>
      <c r="AS50" s="46">
        <f t="shared" si="3"/>
        <v>0</v>
      </c>
      <c r="AT50" s="33"/>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6"/>
      <c r="AS51" s="46">
        <f t="shared" si="3"/>
        <v>0</v>
      </c>
      <c r="AT51" s="33"/>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6"/>
      <c r="AS52" s="46">
        <f t="shared" si="3"/>
        <v>0</v>
      </c>
      <c r="AT52" s="33"/>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6"/>
      <c r="AS53" s="46">
        <f t="shared" si="3"/>
        <v>0</v>
      </c>
      <c r="AT53" s="33"/>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6"/>
      <c r="AS54" s="46">
        <f t="shared" si="3"/>
        <v>0</v>
      </c>
      <c r="AT54" s="33"/>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6"/>
      <c r="AS55" s="46">
        <f t="shared" si="3"/>
        <v>0</v>
      </c>
      <c r="AT55" s="33"/>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6"/>
      <c r="AS56" s="46">
        <f t="shared" si="3"/>
        <v>0</v>
      </c>
      <c r="AT56" s="33"/>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6"/>
      <c r="AS57" s="46">
        <f t="shared" si="3"/>
        <v>0</v>
      </c>
      <c r="AT57" s="33"/>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6"/>
      <c r="AS58" s="46">
        <f t="shared" si="3"/>
        <v>0</v>
      </c>
      <c r="AT58" s="33"/>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6"/>
      <c r="AS59" s="46">
        <f t="shared" si="3"/>
        <v>0</v>
      </c>
      <c r="AT59" s="33"/>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6"/>
      <c r="AS60" s="46">
        <f t="shared" si="3"/>
        <v>0</v>
      </c>
      <c r="AT60" s="33"/>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6"/>
      <c r="AS61" s="46">
        <f t="shared" si="3"/>
        <v>0</v>
      </c>
      <c r="AT61" s="33"/>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6"/>
      <c r="AS62" s="46">
        <f t="shared" si="3"/>
        <v>0</v>
      </c>
      <c r="AT62" s="33"/>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6"/>
      <c r="AS63" s="46">
        <f t="shared" si="3"/>
        <v>0</v>
      </c>
      <c r="AT63" s="33"/>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6"/>
      <c r="AS64" s="46">
        <f t="shared" si="3"/>
        <v>0</v>
      </c>
      <c r="AT64" s="33"/>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6"/>
      <c r="AS65" s="46">
        <f t="shared" si="3"/>
        <v>0</v>
      </c>
      <c r="AT65" s="33"/>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6"/>
      <c r="AS66" s="46">
        <f t="shared" ref="AS66:AS97" si="4">IFERROR(AR66/$AR$102,0)*100</f>
        <v>0</v>
      </c>
      <c r="AT66" s="33"/>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6"/>
      <c r="AS67" s="46">
        <f t="shared" si="4"/>
        <v>0</v>
      </c>
      <c r="AT67" s="33"/>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6"/>
      <c r="AS68" s="46">
        <f t="shared" si="4"/>
        <v>0</v>
      </c>
      <c r="AT68" s="33"/>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6"/>
      <c r="AS69" s="46">
        <f t="shared" si="4"/>
        <v>0</v>
      </c>
      <c r="AT69" s="33"/>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6"/>
      <c r="AS70" s="46">
        <f t="shared" si="4"/>
        <v>0</v>
      </c>
      <c r="AT70" s="33"/>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6"/>
      <c r="AS71" s="46">
        <f t="shared" si="4"/>
        <v>0</v>
      </c>
      <c r="AT71" s="33"/>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6"/>
      <c r="AS72" s="46">
        <f t="shared" si="4"/>
        <v>0</v>
      </c>
      <c r="AT72" s="33"/>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6"/>
      <c r="AS73" s="46">
        <f t="shared" si="4"/>
        <v>0</v>
      </c>
      <c r="AT73" s="33"/>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6"/>
      <c r="AS74" s="46">
        <f t="shared" si="4"/>
        <v>0</v>
      </c>
      <c r="AT74" s="33"/>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6"/>
      <c r="AS75" s="46">
        <f t="shared" si="4"/>
        <v>0</v>
      </c>
      <c r="AT75" s="33"/>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6"/>
      <c r="AS76" s="46">
        <f t="shared" si="4"/>
        <v>0</v>
      </c>
      <c r="AT76" s="33"/>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6"/>
      <c r="AS77" s="46">
        <f t="shared" si="4"/>
        <v>0</v>
      </c>
      <c r="AT77" s="33"/>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6"/>
      <c r="AS78" s="46">
        <f t="shared" si="4"/>
        <v>0</v>
      </c>
      <c r="AT78" s="33"/>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6"/>
      <c r="AS79" s="46">
        <f t="shared" si="4"/>
        <v>0</v>
      </c>
      <c r="AT79" s="33"/>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6"/>
      <c r="AS80" s="46">
        <f t="shared" si="4"/>
        <v>0</v>
      </c>
      <c r="AT80" s="33"/>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6"/>
      <c r="AS81" s="46">
        <f t="shared" si="4"/>
        <v>0</v>
      </c>
      <c r="AT81" s="33"/>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6"/>
      <c r="AS82" s="46">
        <f t="shared" si="4"/>
        <v>0</v>
      </c>
      <c r="AT82" s="33"/>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6"/>
      <c r="AS83" s="46">
        <f t="shared" si="4"/>
        <v>0</v>
      </c>
      <c r="AT83" s="33"/>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6"/>
      <c r="AS84" s="46">
        <f t="shared" si="4"/>
        <v>0</v>
      </c>
      <c r="AT84" s="33"/>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6"/>
      <c r="AS85" s="46">
        <f t="shared" si="4"/>
        <v>0</v>
      </c>
      <c r="AT85" s="33"/>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6"/>
      <c r="AS86" s="46">
        <f t="shared" si="4"/>
        <v>0</v>
      </c>
      <c r="AT86" s="33"/>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6"/>
      <c r="AS87" s="46">
        <f t="shared" si="4"/>
        <v>0</v>
      </c>
      <c r="AT87" s="33"/>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6"/>
      <c r="AS88" s="46">
        <f t="shared" si="4"/>
        <v>0</v>
      </c>
      <c r="AT88" s="33"/>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6"/>
      <c r="AS89" s="46">
        <f t="shared" si="4"/>
        <v>0</v>
      </c>
      <c r="AT89" s="33"/>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6"/>
      <c r="AS90" s="46">
        <f t="shared" si="4"/>
        <v>0</v>
      </c>
      <c r="AT90" s="33"/>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6"/>
      <c r="AS91" s="46">
        <f t="shared" si="4"/>
        <v>0</v>
      </c>
      <c r="AT91" s="33"/>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6"/>
      <c r="AS92" s="46">
        <f t="shared" si="4"/>
        <v>0</v>
      </c>
      <c r="AT92" s="33"/>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6"/>
      <c r="AS93" s="46">
        <f t="shared" si="4"/>
        <v>0</v>
      </c>
      <c r="AT93" s="33"/>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6"/>
      <c r="AS94" s="46">
        <f t="shared" si="4"/>
        <v>0</v>
      </c>
      <c r="AT94" s="33"/>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6"/>
      <c r="AS95" s="46">
        <f t="shared" si="4"/>
        <v>0</v>
      </c>
      <c r="AT95" s="33"/>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6"/>
      <c r="AS96" s="46">
        <f t="shared" si="4"/>
        <v>0</v>
      </c>
      <c r="AT96" s="33"/>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6"/>
      <c r="AS97" s="46">
        <f t="shared" si="4"/>
        <v>0</v>
      </c>
      <c r="AT97" s="33"/>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6"/>
      <c r="AS98" s="46">
        <f t="shared" ref="AS98:AS101" si="7">IFERROR(AR98/$AR$102,0)*100</f>
        <v>0</v>
      </c>
      <c r="AT98" s="33"/>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6"/>
      <c r="AS99" s="46">
        <f t="shared" si="7"/>
        <v>0</v>
      </c>
      <c r="AT99" s="33"/>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6"/>
      <c r="AS100" s="46">
        <f t="shared" si="7"/>
        <v>0</v>
      </c>
      <c r="AT100" s="33"/>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6"/>
      <c r="AS101" s="46">
        <f t="shared" si="7"/>
        <v>0</v>
      </c>
      <c r="AT101" s="33"/>
    </row>
    <row r="102" spans="1:47">
      <c r="A102" s="16" t="s">
        <v>53</v>
      </c>
      <c r="B102" s="20">
        <f>SUM(B2:B101)</f>
        <v>17</v>
      </c>
      <c r="C102" s="20">
        <f t="shared" ref="C102:AO102" si="8">SUM(C2:C101)</f>
        <v>23</v>
      </c>
      <c r="D102" s="20">
        <f t="shared" si="8"/>
        <v>20</v>
      </c>
      <c r="E102" s="20">
        <f t="shared" si="8"/>
        <v>23</v>
      </c>
      <c r="F102" s="20">
        <f t="shared" si="8"/>
        <v>0</v>
      </c>
      <c r="G102" s="20">
        <f t="shared" si="8"/>
        <v>0</v>
      </c>
      <c r="H102" s="20">
        <f t="shared" si="8"/>
        <v>0</v>
      </c>
      <c r="I102" s="20">
        <f t="shared" si="8"/>
        <v>0</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43</v>
      </c>
      <c r="AQ102" s="17">
        <f t="shared" si="5"/>
        <v>83</v>
      </c>
      <c r="AR102" s="47">
        <f>SUM(AR2:AR101)</f>
        <v>29717.067940080007</v>
      </c>
      <c r="AS102" s="47">
        <f>SUM(AS2:AS101)</f>
        <v>99.999999999999972</v>
      </c>
      <c r="AT102" s="33"/>
    </row>
    <row r="103" spans="1:47">
      <c r="A103" s="56" t="s">
        <v>54</v>
      </c>
      <c r="B103" s="56" t="s">
        <v>52</v>
      </c>
      <c r="C103" s="56" t="s">
        <v>52</v>
      </c>
      <c r="D103" s="56" t="s">
        <v>52</v>
      </c>
      <c r="E103" s="56" t="s">
        <v>52</v>
      </c>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11"/>
      <c r="AQ103" s="11"/>
      <c r="AR103" s="48"/>
      <c r="AS103" s="48"/>
      <c r="AT103" s="34"/>
      <c r="AU103" s="34"/>
    </row>
    <row r="104" spans="1:47">
      <c r="A104" s="8" t="s">
        <v>55</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8"/>
      <c r="AS104" s="48"/>
      <c r="AT104" s="34"/>
      <c r="AU104" s="34"/>
    </row>
    <row r="105" spans="1:47">
      <c r="A105" s="8" t="s">
        <v>56</v>
      </c>
      <c r="B105" s="8" t="s">
        <v>52</v>
      </c>
      <c r="C105" s="8" t="s">
        <v>52</v>
      </c>
      <c r="D105" s="8" t="s">
        <v>52</v>
      </c>
      <c r="E105" s="8"/>
      <c r="F105" s="8"/>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11"/>
      <c r="AQ105" s="11"/>
      <c r="AR105" s="49"/>
      <c r="AS105" s="49"/>
      <c r="AT105" s="34"/>
      <c r="AU105" s="34"/>
    </row>
    <row r="106" spans="1:47">
      <c r="A106" s="8" t="s">
        <v>57</v>
      </c>
      <c r="B106" s="8"/>
      <c r="C106" s="8"/>
      <c r="D106" s="8" t="s">
        <v>52</v>
      </c>
      <c r="E106" s="8" t="s">
        <v>52</v>
      </c>
      <c r="F106" s="8"/>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11"/>
      <c r="AQ106" s="11"/>
      <c r="AR106" s="49"/>
      <c r="AS106" s="49"/>
      <c r="AT106" s="34"/>
      <c r="AU106" s="34"/>
    </row>
    <row r="107" spans="1:47">
      <c r="A107" s="8" t="s">
        <v>58</v>
      </c>
      <c r="B107" s="8" t="s">
        <v>52</v>
      </c>
      <c r="C107" s="8"/>
      <c r="D107" s="8" t="s">
        <v>52</v>
      </c>
      <c r="E107" s="8" t="s">
        <v>52</v>
      </c>
      <c r="F107" s="8"/>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11"/>
      <c r="AQ107" s="11"/>
      <c r="AR107" s="49"/>
      <c r="AS107" s="49"/>
      <c r="AT107" s="34"/>
      <c r="AU107" s="34"/>
    </row>
    <row r="108" spans="1:47">
      <c r="A108" s="8" t="s">
        <v>59</v>
      </c>
      <c r="B108" s="8"/>
      <c r="C108" s="8" t="s">
        <v>52</v>
      </c>
      <c r="D108" s="8"/>
      <c r="E108" s="8"/>
      <c r="F108" s="8"/>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11"/>
      <c r="AQ108" s="11"/>
      <c r="AR108" s="49"/>
      <c r="AS108" s="49"/>
      <c r="AT108" s="34"/>
      <c r="AU108" s="34"/>
    </row>
    <row r="109" spans="1:47">
      <c r="A109" s="58" t="s">
        <v>60</v>
      </c>
      <c r="B109" s="59"/>
      <c r="C109" s="59"/>
      <c r="D109" s="59"/>
      <c r="E109" s="59"/>
      <c r="F109" s="59"/>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11"/>
      <c r="AQ109" s="12"/>
      <c r="AR109" s="49"/>
      <c r="AS109" s="49"/>
      <c r="AT109" s="34"/>
      <c r="AU109" s="34"/>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49"/>
      <c r="AS110" s="49"/>
      <c r="AT110" s="34"/>
      <c r="AU110" s="34"/>
    </row>
    <row r="111" spans="1:47">
      <c r="A111" s="35" t="s">
        <v>61</v>
      </c>
      <c r="B111" s="36"/>
      <c r="C111" s="36"/>
      <c r="D111" s="36"/>
      <c r="E111" s="36"/>
      <c r="F111" s="36"/>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13"/>
      <c r="AQ111" s="38"/>
      <c r="AR111" s="50"/>
      <c r="AS111" s="50"/>
    </row>
    <row r="112" spans="1:47">
      <c r="A112" s="28" t="s">
        <v>62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0"/>
      <c r="AR112" s="51"/>
      <c r="AS112" s="51"/>
    </row>
    <row r="113" spans="1:45">
      <c r="A113" s="6" t="s">
        <v>63</v>
      </c>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13"/>
      <c r="AQ113" s="40"/>
      <c r="AR113" s="52"/>
      <c r="AS113" s="52"/>
    </row>
    <row r="114" spans="1:45">
      <c r="A114" s="7" t="s">
        <v>64</v>
      </c>
      <c r="B114" s="86" t="s">
        <v>65</v>
      </c>
      <c r="C114" s="87"/>
      <c r="D114" s="87"/>
      <c r="E114" s="87"/>
      <c r="F114" s="87"/>
      <c r="G114" s="87"/>
      <c r="H114" s="87"/>
      <c r="I114" s="87"/>
      <c r="J114" s="87"/>
      <c r="K114" s="87"/>
      <c r="L114" s="87"/>
      <c r="M114" s="87"/>
      <c r="N114" s="87"/>
      <c r="O114" s="87"/>
      <c r="P114" s="87"/>
      <c r="Q114" s="87"/>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13"/>
      <c r="AQ114" s="12"/>
      <c r="AR114" s="53"/>
      <c r="AS114" s="53"/>
    </row>
    <row r="115" spans="1:45" ht="15.75" customHeight="1">
      <c r="A115" s="43"/>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4"/>
      <c r="AS115" s="54"/>
    </row>
    <row r="219" spans="12:12" ht="15" customHeight="1">
      <c r="L219" s="32" t="s">
        <v>66</v>
      </c>
    </row>
  </sheetData>
  <mergeCells count="1">
    <mergeCell ref="B114:Q114"/>
  </mergeCells>
  <phoneticPr fontId="6" type="noConversion"/>
  <conditionalFormatting sqref="A1 A25: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13:AO101 AT16">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B1:D1 F1:AO1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tabSelected="1" workbookViewId="0">
      <selection activeCell="C2" sqref="C2:C5"/>
    </sheetView>
  </sheetViews>
  <sheetFormatPr defaultColWidth="11.42578125" defaultRowHeight="15"/>
  <cols>
    <col min="1" max="3" width="28.42578125" style="27" customWidth="1"/>
  </cols>
  <sheetData>
    <row r="1" spans="1:3">
      <c r="A1" s="61" t="s">
        <v>67</v>
      </c>
      <c r="B1" s="61" t="s">
        <v>68</v>
      </c>
      <c r="C1" s="61" t="s">
        <v>69</v>
      </c>
    </row>
    <row r="2" spans="1:3">
      <c r="A2" s="26">
        <v>1</v>
      </c>
      <c r="B2" s="26" t="str" cm="1">
        <f t="array" ref="B2:B5">TRANSPOSE(_xlfn._xlws.FILTER('Aptitud final'!1:1,'Aptitud final'!103:103="X"))</f>
        <v>ganaderia_dp</v>
      </c>
      <c r="C2" s="26" t="s">
        <v>13</v>
      </c>
    </row>
    <row r="3" spans="1:3">
      <c r="A3" s="26">
        <f>IF(B3="","",A2+1)</f>
        <v>2</v>
      </c>
      <c r="B3" s="26" t="str">
        <v>porcicultura_ceba</v>
      </c>
      <c r="C3" s="26" t="s">
        <v>13</v>
      </c>
    </row>
    <row r="4" spans="1:3">
      <c r="A4" s="26">
        <f t="shared" ref="A4:A67" si="0">IF(B4="","",A3+1)</f>
        <v>3</v>
      </c>
      <c r="B4" s="26" t="str">
        <v>maiz_amarillo_tradicional</v>
      </c>
      <c r="C4" s="26" t="s">
        <v>13</v>
      </c>
    </row>
    <row r="5" spans="1:3">
      <c r="A5" s="26">
        <f t="shared" si="0"/>
        <v>4</v>
      </c>
      <c r="B5" s="26" t="str">
        <v>yuca</v>
      </c>
      <c r="C5" s="26" t="s">
        <v>13</v>
      </c>
    </row>
    <row r="6" spans="1:3">
      <c r="A6" s="26" t="str">
        <f t="shared" si="0"/>
        <v/>
      </c>
      <c r="B6" s="26"/>
      <c r="C6" s="26"/>
    </row>
    <row r="7" spans="1:3">
      <c r="A7" s="26" t="str">
        <f t="shared" si="0"/>
        <v/>
      </c>
      <c r="B7" s="26"/>
      <c r="C7" s="26"/>
    </row>
    <row r="8" spans="1:3">
      <c r="A8" s="26" t="str">
        <f t="shared" si="0"/>
        <v/>
      </c>
      <c r="B8" s="26"/>
      <c r="C8" s="26"/>
    </row>
    <row r="9" spans="1:3">
      <c r="A9" s="26" t="str">
        <f t="shared" si="0"/>
        <v/>
      </c>
      <c r="B9" s="26"/>
      <c r="C9" s="26"/>
    </row>
    <row r="10" spans="1:3">
      <c r="A10" s="26" t="str">
        <f t="shared" si="0"/>
        <v/>
      </c>
      <c r="B10" s="26"/>
      <c r="C10" s="26"/>
    </row>
    <row r="11" spans="1:3">
      <c r="A11" s="26" t="str">
        <f t="shared" si="0"/>
        <v/>
      </c>
      <c r="B11" s="26"/>
      <c r="C11" s="26"/>
    </row>
    <row r="12" spans="1:3">
      <c r="A12" s="26" t="str">
        <f t="shared" si="0"/>
        <v/>
      </c>
      <c r="B12" s="26"/>
      <c r="C12" s="26"/>
    </row>
    <row r="13" spans="1:3">
      <c r="A13" s="26" t="str">
        <f t="shared" si="0"/>
        <v/>
      </c>
      <c r="B13" s="26"/>
      <c r="C13" s="26"/>
    </row>
    <row r="14" spans="1:3">
      <c r="A14" s="26" t="str">
        <f t="shared" si="0"/>
        <v/>
      </c>
      <c r="B14" s="26"/>
      <c r="C14" s="26"/>
    </row>
    <row r="15" spans="1:3">
      <c r="A15" s="26" t="str">
        <f t="shared" si="0"/>
        <v/>
      </c>
      <c r="B15" s="26"/>
      <c r="C15" s="26"/>
    </row>
    <row r="16" spans="1:3">
      <c r="A16" s="26" t="str">
        <f t="shared" si="0"/>
        <v/>
      </c>
      <c r="B16" s="26"/>
      <c r="C16" s="26"/>
    </row>
    <row r="17" spans="1:3">
      <c r="A17" s="26" t="str">
        <f t="shared" si="0"/>
        <v/>
      </c>
      <c r="B17" s="26"/>
      <c r="C17" s="26"/>
    </row>
    <row r="18" spans="1:3">
      <c r="A18" s="26" t="str">
        <f>IF(B18="","",A17+1)</f>
        <v/>
      </c>
      <c r="B18" s="26"/>
      <c r="C18" s="26"/>
    </row>
    <row r="19" spans="1:3">
      <c r="A19" s="26" t="str">
        <f>IF(B19="","",A18+1)</f>
        <v/>
      </c>
      <c r="B19" s="26"/>
      <c r="C19" s="26"/>
    </row>
    <row r="20" spans="1:3">
      <c r="A20" s="26" t="str">
        <f>IF(B20="","",A19+1)</f>
        <v/>
      </c>
      <c r="B20" s="26"/>
      <c r="C20" s="26"/>
    </row>
    <row r="21" spans="1:3">
      <c r="A21" s="26" t="str">
        <f>IF(B21="","",A20+1)</f>
        <v/>
      </c>
      <c r="B21" s="26"/>
      <c r="C21" s="26"/>
    </row>
    <row r="22" spans="1:3">
      <c r="A22" s="27" t="str">
        <f t="shared" si="0"/>
        <v/>
      </c>
    </row>
    <row r="23" spans="1:3">
      <c r="A23" s="27" t="str">
        <f t="shared" si="0"/>
        <v/>
      </c>
    </row>
    <row r="24" spans="1:3">
      <c r="A24" s="27" t="str">
        <f t="shared" si="0"/>
        <v/>
      </c>
    </row>
    <row r="25" spans="1:3">
      <c r="A25" s="27" t="str">
        <f t="shared" si="0"/>
        <v/>
      </c>
    </row>
    <row r="26" spans="1:3">
      <c r="A26" s="27" t="str">
        <f t="shared" si="0"/>
        <v/>
      </c>
    </row>
    <row r="27" spans="1:3">
      <c r="A27" s="27" t="str">
        <f t="shared" si="0"/>
        <v/>
      </c>
    </row>
    <row r="28" spans="1:3">
      <c r="A28" s="27" t="str">
        <f t="shared" si="0"/>
        <v/>
      </c>
    </row>
    <row r="29" spans="1:3">
      <c r="A29" s="27" t="str">
        <f t="shared" si="0"/>
        <v/>
      </c>
    </row>
    <row r="30" spans="1:3">
      <c r="A30" s="27" t="str">
        <f t="shared" si="0"/>
        <v/>
      </c>
    </row>
    <row r="31" spans="1:3">
      <c r="A31" s="27" t="str">
        <f t="shared" si="0"/>
        <v/>
      </c>
    </row>
    <row r="32" spans="1:3">
      <c r="A32" s="27" t="str">
        <f t="shared" si="0"/>
        <v/>
      </c>
    </row>
    <row r="33" spans="1:1">
      <c r="A33" s="27" t="str">
        <f t="shared" si="0"/>
        <v/>
      </c>
    </row>
    <row r="34" spans="1:1">
      <c r="A34" s="27" t="str">
        <f t="shared" si="0"/>
        <v/>
      </c>
    </row>
    <row r="35" spans="1:1">
      <c r="A35" s="27" t="str">
        <f t="shared" si="0"/>
        <v/>
      </c>
    </row>
    <row r="36" spans="1:1">
      <c r="A36" s="27" t="str">
        <f t="shared" si="0"/>
        <v/>
      </c>
    </row>
    <row r="37" spans="1:1">
      <c r="A37" s="27" t="str">
        <f t="shared" si="0"/>
        <v/>
      </c>
    </row>
    <row r="38" spans="1:1">
      <c r="A38" s="27" t="str">
        <f t="shared" si="0"/>
        <v/>
      </c>
    </row>
    <row r="39" spans="1:1">
      <c r="A39" s="27" t="str">
        <f t="shared" si="0"/>
        <v/>
      </c>
    </row>
    <row r="40" spans="1:1">
      <c r="A40" s="27" t="str">
        <f t="shared" si="0"/>
        <v/>
      </c>
    </row>
    <row r="41" spans="1:1">
      <c r="A41" s="27" t="str">
        <f t="shared" si="0"/>
        <v/>
      </c>
    </row>
    <row r="42" spans="1:1">
      <c r="A42" s="27" t="str">
        <f t="shared" si="0"/>
        <v/>
      </c>
    </row>
    <row r="43" spans="1:1">
      <c r="A43" s="27" t="str">
        <f t="shared" si="0"/>
        <v/>
      </c>
    </row>
    <row r="44" spans="1:1">
      <c r="A44" s="27" t="str">
        <f t="shared" si="0"/>
        <v/>
      </c>
    </row>
    <row r="45" spans="1:1">
      <c r="A45" s="27" t="str">
        <f t="shared" si="0"/>
        <v/>
      </c>
    </row>
    <row r="46" spans="1:1">
      <c r="A46" s="27" t="str">
        <f t="shared" si="0"/>
        <v/>
      </c>
    </row>
    <row r="47" spans="1:1">
      <c r="A47" s="27" t="str">
        <f t="shared" si="0"/>
        <v/>
      </c>
    </row>
    <row r="48" spans="1:1">
      <c r="A48" s="27" t="str">
        <f t="shared" si="0"/>
        <v/>
      </c>
    </row>
    <row r="49" spans="1:1">
      <c r="A49" s="27" t="str">
        <f t="shared" si="0"/>
        <v/>
      </c>
    </row>
    <row r="50" spans="1:1">
      <c r="A50" s="27" t="str">
        <f t="shared" si="0"/>
        <v/>
      </c>
    </row>
    <row r="51" spans="1:1">
      <c r="A51" s="27" t="str">
        <f t="shared" si="0"/>
        <v/>
      </c>
    </row>
    <row r="52" spans="1:1">
      <c r="A52" s="27" t="str">
        <f t="shared" si="0"/>
        <v/>
      </c>
    </row>
    <row r="53" spans="1:1">
      <c r="A53" s="27" t="str">
        <f t="shared" si="0"/>
        <v/>
      </c>
    </row>
    <row r="54" spans="1:1">
      <c r="A54" s="27" t="str">
        <f t="shared" si="0"/>
        <v/>
      </c>
    </row>
    <row r="55" spans="1:1">
      <c r="A55" s="27" t="str">
        <f t="shared" si="0"/>
        <v/>
      </c>
    </row>
    <row r="56" spans="1:1">
      <c r="A56" s="27" t="str">
        <f t="shared" si="0"/>
        <v/>
      </c>
    </row>
    <row r="57" spans="1:1">
      <c r="A57" s="27" t="str">
        <f t="shared" si="0"/>
        <v/>
      </c>
    </row>
    <row r="58" spans="1:1">
      <c r="A58" s="27" t="str">
        <f t="shared" si="0"/>
        <v/>
      </c>
    </row>
    <row r="59" spans="1:1">
      <c r="A59" s="27" t="str">
        <f t="shared" si="0"/>
        <v/>
      </c>
    </row>
    <row r="60" spans="1:1">
      <c r="A60" s="27" t="str">
        <f t="shared" si="0"/>
        <v/>
      </c>
    </row>
    <row r="61" spans="1:1">
      <c r="A61" s="27" t="str">
        <f t="shared" si="0"/>
        <v/>
      </c>
    </row>
    <row r="62" spans="1:1">
      <c r="A62" s="27" t="str">
        <f t="shared" si="0"/>
        <v/>
      </c>
    </row>
    <row r="63" spans="1:1">
      <c r="A63" s="27" t="str">
        <f t="shared" si="0"/>
        <v/>
      </c>
    </row>
    <row r="64" spans="1:1">
      <c r="A64" s="27" t="str">
        <f t="shared" si="0"/>
        <v/>
      </c>
    </row>
    <row r="65" spans="1:1">
      <c r="A65" s="27" t="str">
        <f t="shared" si="0"/>
        <v/>
      </c>
    </row>
    <row r="66" spans="1:1">
      <c r="A66" s="27" t="str">
        <f t="shared" si="0"/>
        <v/>
      </c>
    </row>
    <row r="67" spans="1:1">
      <c r="A67" s="27" t="str">
        <f t="shared" si="0"/>
        <v/>
      </c>
    </row>
    <row r="68" spans="1:1">
      <c r="A68" s="27" t="str">
        <f t="shared" ref="A68:A100" si="1">IF(B68="","",A67+1)</f>
        <v/>
      </c>
    </row>
    <row r="69" spans="1:1">
      <c r="A69" s="27" t="str">
        <f t="shared" si="1"/>
        <v/>
      </c>
    </row>
    <row r="70" spans="1:1">
      <c r="A70" s="27" t="str">
        <f t="shared" si="1"/>
        <v/>
      </c>
    </row>
    <row r="71" spans="1:1">
      <c r="A71" s="27" t="str">
        <f t="shared" si="1"/>
        <v/>
      </c>
    </row>
    <row r="72" spans="1:1">
      <c r="A72" s="27" t="str">
        <f t="shared" si="1"/>
        <v/>
      </c>
    </row>
    <row r="73" spans="1:1">
      <c r="A73" s="27" t="str">
        <f t="shared" si="1"/>
        <v/>
      </c>
    </row>
    <row r="74" spans="1:1">
      <c r="A74" s="27" t="str">
        <f t="shared" si="1"/>
        <v/>
      </c>
    </row>
    <row r="75" spans="1:1">
      <c r="A75" s="27" t="str">
        <f t="shared" si="1"/>
        <v/>
      </c>
    </row>
    <row r="76" spans="1:1">
      <c r="A76" s="27" t="str">
        <f t="shared" si="1"/>
        <v/>
      </c>
    </row>
    <row r="77" spans="1:1">
      <c r="A77" s="27" t="str">
        <f t="shared" si="1"/>
        <v/>
      </c>
    </row>
    <row r="78" spans="1:1">
      <c r="A78" s="27" t="str">
        <f t="shared" si="1"/>
        <v/>
      </c>
    </row>
    <row r="79" spans="1:1">
      <c r="A79" s="27" t="str">
        <f t="shared" si="1"/>
        <v/>
      </c>
    </row>
    <row r="80" spans="1:1">
      <c r="A80" s="27" t="str">
        <f t="shared" si="1"/>
        <v/>
      </c>
    </row>
    <row r="81" spans="1:1">
      <c r="A81" s="27" t="str">
        <f t="shared" si="1"/>
        <v/>
      </c>
    </row>
    <row r="82" spans="1:1">
      <c r="A82" s="27" t="str">
        <f t="shared" si="1"/>
        <v/>
      </c>
    </row>
    <row r="83" spans="1:1">
      <c r="A83" s="27" t="str">
        <f t="shared" si="1"/>
        <v/>
      </c>
    </row>
    <row r="84" spans="1:1">
      <c r="A84" s="27" t="str">
        <f t="shared" si="1"/>
        <v/>
      </c>
    </row>
    <row r="85" spans="1:1">
      <c r="A85" s="27" t="str">
        <f t="shared" si="1"/>
        <v/>
      </c>
    </row>
    <row r="86" spans="1:1">
      <c r="A86" s="27" t="str">
        <f t="shared" si="1"/>
        <v/>
      </c>
    </row>
    <row r="87" spans="1:1">
      <c r="A87" s="27" t="str">
        <f t="shared" si="1"/>
        <v/>
      </c>
    </row>
    <row r="88" spans="1:1">
      <c r="A88" s="27" t="str">
        <f t="shared" si="1"/>
        <v/>
      </c>
    </row>
    <row r="89" spans="1:1">
      <c r="A89" s="27" t="str">
        <f t="shared" si="1"/>
        <v/>
      </c>
    </row>
    <row r="90" spans="1:1">
      <c r="A90" s="27" t="str">
        <f t="shared" si="1"/>
        <v/>
      </c>
    </row>
    <row r="91" spans="1:1">
      <c r="A91" s="27" t="str">
        <f t="shared" si="1"/>
        <v/>
      </c>
    </row>
    <row r="92" spans="1:1">
      <c r="A92" s="27" t="str">
        <f t="shared" si="1"/>
        <v/>
      </c>
    </row>
    <row r="93" spans="1:1">
      <c r="A93" s="27" t="str">
        <f t="shared" si="1"/>
        <v/>
      </c>
    </row>
    <row r="94" spans="1:1">
      <c r="A94" s="27" t="str">
        <f t="shared" si="1"/>
        <v/>
      </c>
    </row>
    <row r="95" spans="1:1">
      <c r="A95" s="27" t="str">
        <f t="shared" si="1"/>
        <v/>
      </c>
    </row>
    <row r="96" spans="1:1">
      <c r="A96" s="27" t="str">
        <f t="shared" si="1"/>
        <v/>
      </c>
    </row>
    <row r="97" spans="1:1">
      <c r="A97" s="27" t="str">
        <f t="shared" si="1"/>
        <v/>
      </c>
    </row>
    <row r="98" spans="1:1">
      <c r="A98" s="27" t="str">
        <f t="shared" si="1"/>
        <v/>
      </c>
    </row>
    <row r="99" spans="1:1">
      <c r="A99" s="27" t="str">
        <f t="shared" si="1"/>
        <v/>
      </c>
    </row>
    <row r="100" spans="1:1">
      <c r="A100" s="27"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 plátano 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espinaca</v>
      </c>
      <c r="C65" t="str">
        <v>espinaca</v>
      </c>
    </row>
    <row r="66" spans="1:3">
      <c r="A66" s="1" t="str">
        <v>agricola</v>
      </c>
      <c r="B66" s="1" t="str">
        <v>fique</v>
      </c>
      <c r="C66" t="str">
        <v>fique</v>
      </c>
    </row>
    <row r="67" spans="1:3">
      <c r="A67" s="1" t="str">
        <v>agricola</v>
      </c>
      <c r="B67" s="1" t="str">
        <v>frijol</v>
      </c>
      <c r="C67" t="str">
        <v>frijol</v>
      </c>
    </row>
    <row r="68" spans="1:3">
      <c r="A68" s="1" t="str">
        <v>agricola</v>
      </c>
      <c r="B68" s="1" t="str">
        <v>frijol_arbustivo</v>
      </c>
      <c r="C68" t="str">
        <v>frjiol arbustivo</v>
      </c>
    </row>
    <row r="69" spans="1:3">
      <c r="A69" s="1" t="str">
        <v>agricola</v>
      </c>
      <c r="B69" s="1" t="str">
        <v>frijol_cabeza_negra</v>
      </c>
      <c r="C69" t="str">
        <v>frijol cabeza negra</v>
      </c>
    </row>
    <row r="70" spans="1:3">
      <c r="A70" s="1" t="str">
        <v>agricola</v>
      </c>
      <c r="B70" s="1" t="str">
        <v>frijol_caraota</v>
      </c>
      <c r="C70" t="str">
        <v>frijol caraota</v>
      </c>
    </row>
    <row r="71" spans="1:3">
      <c r="A71" s="1" t="str">
        <v>agricola</v>
      </c>
      <c r="B71" s="1" t="str">
        <v>frijol_caupi</v>
      </c>
      <c r="C71" t="str">
        <v>frijol caupí</v>
      </c>
    </row>
    <row r="72" spans="1:3">
      <c r="A72" s="1" t="str">
        <v>agricola</v>
      </c>
      <c r="B72" s="1" t="str">
        <v>frijol_rosado_zaragoza</v>
      </c>
      <c r="C72" t="str">
        <v>frijol rosado zaragoza</v>
      </c>
    </row>
    <row r="73" spans="1:3">
      <c r="A73" s="1" t="str">
        <v>agricola</v>
      </c>
      <c r="B73" s="1" t="str">
        <v>frijol_voluble</v>
      </c>
      <c r="C73" t="str">
        <v>frijol voluble</v>
      </c>
    </row>
    <row r="74" spans="1:3">
      <c r="A74" s="1" t="str">
        <v>agricola</v>
      </c>
      <c r="B74" s="1" t="str">
        <v>frijol_zaragoza</v>
      </c>
      <c r="C74" t="str">
        <v>frijol zaragoza</v>
      </c>
    </row>
    <row r="75" spans="1:3">
      <c r="A75" s="1" t="str">
        <v>agricola</v>
      </c>
      <c r="B75" s="1" t="str">
        <v>frijol_zaragoza</v>
      </c>
      <c r="C75" t="str">
        <v>frijol zaragoza</v>
      </c>
    </row>
    <row r="76" spans="1:3">
      <c r="A76" s="1" t="str">
        <v>pecuaria</v>
      </c>
      <c r="B76" s="1" t="str">
        <v>ganaderia_carne</v>
      </c>
      <c r="C76" t="str">
        <v>ganadería de carne</v>
      </c>
    </row>
    <row r="77" spans="1:3">
      <c r="A77" s="1" t="str">
        <v>pecuaria</v>
      </c>
      <c r="B77" s="1" t="str">
        <v>ganaderia_dp</v>
      </c>
      <c r="C77" t="str">
        <v>ganadería doble propósito</v>
      </c>
    </row>
    <row r="78" spans="1:3">
      <c r="A78" s="1" t="str">
        <v>pecuaria</v>
      </c>
      <c r="B78" s="1" t="str">
        <v>ganaderia_leche</v>
      </c>
      <c r="C78" t="str">
        <v>ganadería de leche</v>
      </c>
    </row>
    <row r="79" spans="1:3">
      <c r="A79" s="1" t="str">
        <v>agricola</v>
      </c>
      <c r="B79" s="1" t="str">
        <v>granadilla</v>
      </c>
      <c r="C79" t="str">
        <v>granadilla</v>
      </c>
    </row>
    <row r="80" spans="1:3">
      <c r="A80" s="1" t="str">
        <v>agricola</v>
      </c>
      <c r="B80" s="1" t="str">
        <v>guandul</v>
      </c>
      <c r="C80" t="str">
        <v>guandul</v>
      </c>
    </row>
    <row r="81" spans="1:3">
      <c r="A81" s="1" t="str">
        <v>agricola</v>
      </c>
      <c r="B81" s="1" t="str">
        <v>guayaba</v>
      </c>
      <c r="C81" t="str">
        <v>guayaba</v>
      </c>
    </row>
    <row r="82" spans="1:3">
      <c r="A82" s="1" t="str">
        <v>agricola</v>
      </c>
      <c r="B82" s="1" t="str">
        <v>gulupa</v>
      </c>
      <c r="C82" t="str">
        <v>gulupa</v>
      </c>
    </row>
    <row r="83" spans="1:3">
      <c r="A83" s="1" t="str">
        <v>agricola</v>
      </c>
      <c r="B83" s="1" t="str">
        <v>hierbabuena</v>
      </c>
      <c r="C83" t="str">
        <v>hierbabuena</v>
      </c>
    </row>
    <row r="84" spans="1:3">
      <c r="A84" s="1" t="str">
        <v>agricola</v>
      </c>
      <c r="B84" s="1" t="str">
        <v>hortalizas</v>
      </c>
      <c r="C84" t="str">
        <v>hortalizas</v>
      </c>
    </row>
    <row r="85" spans="1:3">
      <c r="A85" s="1" t="str">
        <v>agricola</v>
      </c>
      <c r="B85" s="1" t="str">
        <v xml:space="preserve">lechuga </v>
      </c>
      <c r="C85" t="str">
        <v>lechuga</v>
      </c>
    </row>
    <row r="86" spans="1:3">
      <c r="A86" s="1" t="str">
        <v>agricola</v>
      </c>
      <c r="B86" s="1" t="str">
        <v>lechuga_gourmet</v>
      </c>
      <c r="C86" t="str">
        <v>lechuga gourmet</v>
      </c>
    </row>
    <row r="87" spans="1:3">
      <c r="A87" s="1" t="str">
        <v>agricola</v>
      </c>
      <c r="B87" s="1" t="str">
        <v>limon</v>
      </c>
      <c r="C87" t="str">
        <v>limón</v>
      </c>
    </row>
    <row r="88" spans="1:3">
      <c r="A88" s="1" t="str">
        <v>agricola</v>
      </c>
      <c r="B88" s="1" t="str">
        <v>limon_castilla</v>
      </c>
      <c r="C88" t="str">
        <v>limón de castilla</v>
      </c>
    </row>
    <row r="89" spans="1:3">
      <c r="A89" s="1" t="str">
        <v>agricola</v>
      </c>
      <c r="B89" s="1" t="str">
        <v>limon_castilla_limon_mandarino</v>
      </c>
      <c r="C89" t="str">
        <v>limón de castilla y limón mandarino</v>
      </c>
    </row>
    <row r="90" spans="1:3">
      <c r="A90" s="1" t="str">
        <v>agricola</v>
      </c>
      <c r="B90" s="1" t="str">
        <v>limon_criollo</v>
      </c>
      <c r="C90" t="str">
        <v>limón criollo</v>
      </c>
    </row>
    <row r="91" spans="1:3">
      <c r="A91" s="1" t="str">
        <v>agricola</v>
      </c>
      <c r="B91" s="1" t="str">
        <v>limon_mandarina</v>
      </c>
      <c r="C91" t="str">
        <v xml:space="preserve">limón en asocio con mandarina </v>
      </c>
    </row>
    <row r="92" spans="1:3">
      <c r="A92" s="1" t="str">
        <v>agricola</v>
      </c>
      <c r="B92" s="1" t="str">
        <v>limon_mandarino</v>
      </c>
      <c r="C92" t="str">
        <v>limón mandarino</v>
      </c>
    </row>
    <row r="93" spans="1:3">
      <c r="A93" s="1" t="str">
        <v>agricola</v>
      </c>
      <c r="B93" s="1" t="str">
        <v>limon_tahiti</v>
      </c>
      <c r="C93" t="str">
        <v>limón Tahití</v>
      </c>
    </row>
    <row r="94" spans="1:3">
      <c r="A94" s="1" t="str">
        <v>agricola</v>
      </c>
      <c r="B94" s="1" t="str">
        <v>maiz</v>
      </c>
      <c r="C94" t="str">
        <v>maíz</v>
      </c>
    </row>
    <row r="95" spans="1:3">
      <c r="A95" s="1" t="str">
        <v>agricola</v>
      </c>
      <c r="B95" s="1" t="str">
        <v>maiz amarillo</v>
      </c>
      <c r="C95" t="str">
        <v>maíz amarillo</v>
      </c>
    </row>
    <row r="96" spans="1:3">
      <c r="A96" s="1" t="str">
        <v>agricola</v>
      </c>
      <c r="B96" s="1" t="str">
        <v>maiz puya</v>
      </c>
      <c r="C96" t="str">
        <v>maíz puya</v>
      </c>
    </row>
    <row r="97" spans="1:3">
      <c r="A97" s="1" t="str">
        <v>agricola</v>
      </c>
      <c r="B97" s="1" t="str">
        <v>maiz_amarillo</v>
      </c>
      <c r="C97" t="str">
        <v xml:space="preserve">Maíz amarillo </v>
      </c>
    </row>
    <row r="98" spans="1:3">
      <c r="A98" s="1" t="str">
        <v>agricola</v>
      </c>
      <c r="B98" s="1" t="str">
        <v>maiz_amarillo_tradicional</v>
      </c>
      <c r="C98" t="str">
        <v>maíz amarillo  tradicional</v>
      </c>
    </row>
    <row r="99" spans="1:3">
      <c r="A99" s="1" t="str">
        <v>agricola</v>
      </c>
      <c r="B99" s="1" t="str">
        <v>maiz_blanco</v>
      </c>
      <c r="C99" t="str">
        <v>Maíz blanco tradicional</v>
      </c>
    </row>
    <row r="100" spans="1:3">
      <c r="A100" s="1" t="str">
        <v>agricola</v>
      </c>
      <c r="B100" s="1" t="str">
        <v>maiz_blanco_tradicional</v>
      </c>
      <c r="C100" t="str">
        <v>maíz blanco tradicional</v>
      </c>
    </row>
    <row r="101" spans="1:3">
      <c r="A101" s="1" t="str">
        <v>agricola</v>
      </c>
      <c r="B101" s="1" t="str">
        <v>maiz_puya</v>
      </c>
      <c r="C101" t="str">
        <v>maíz puya</v>
      </c>
    </row>
    <row r="102" spans="1:3">
      <c r="A102" s="1" t="str">
        <v>agricola</v>
      </c>
      <c r="B102" s="1" t="str">
        <v>maiz_tecnificado</v>
      </c>
      <c r="C102" t="str">
        <v>maíz tecnificado</v>
      </c>
    </row>
    <row r="103" spans="1:3">
      <c r="A103" s="1" t="str">
        <v>agricola</v>
      </c>
      <c r="B103" s="1" t="str">
        <v>maiz_tradicional</v>
      </c>
      <c r="C103" t="str">
        <v>maíz tradicional</v>
      </c>
    </row>
    <row r="104" spans="1:3">
      <c r="A104" s="1" t="str">
        <v>agricola</v>
      </c>
      <c r="B104" s="1" t="str">
        <v>malanga</v>
      </c>
      <c r="C104" t="str">
        <v>malanga</v>
      </c>
    </row>
    <row r="105" spans="1:3">
      <c r="A105" s="1" t="str">
        <v>agricola</v>
      </c>
      <c r="B105" s="1" t="str">
        <v>mamoncillo</v>
      </c>
      <c r="C105" t="str">
        <v>mamoncillo</v>
      </c>
    </row>
    <row r="106" spans="1:3">
      <c r="A106" s="1" t="str">
        <v>agricola</v>
      </c>
      <c r="B106" s="1" t="str">
        <v>mamoncillo</v>
      </c>
      <c r="C106" t="str">
        <v>mamoncillo</v>
      </c>
    </row>
    <row r="107" spans="1:3">
      <c r="A107" s="1" t="str">
        <v>agricola</v>
      </c>
      <c r="B107" s="1" t="str">
        <v>mandarina</v>
      </c>
      <c r="C107" t="str">
        <v>mandarina</v>
      </c>
    </row>
    <row r="108" spans="1:3">
      <c r="A108" s="1" t="str">
        <v>agricola</v>
      </c>
      <c r="B108" s="1" t="str">
        <v>mango</v>
      </c>
      <c r="C108" t="str">
        <v>mango</v>
      </c>
    </row>
    <row r="109" spans="1:3">
      <c r="A109" s="1" t="str">
        <v>agricola</v>
      </c>
      <c r="B109" s="1" t="str">
        <v>mango_hilaza</v>
      </c>
      <c r="C109" t="str">
        <v>mango hilaza</v>
      </c>
    </row>
    <row r="110" spans="1:3">
      <c r="A110" s="1" t="str">
        <v>agricola</v>
      </c>
      <c r="B110" s="1" t="str">
        <v>mango_keitt</v>
      </c>
      <c r="C110" t="str">
        <v>mango keitt</v>
      </c>
    </row>
    <row r="111" spans="1:3">
      <c r="A111" s="1" t="str">
        <v>agricola</v>
      </c>
      <c r="B111" s="1" t="str">
        <v>mango_tommy</v>
      </c>
      <c r="C111" t="str">
        <v>mango tommy</v>
      </c>
    </row>
    <row r="112" spans="1:3">
      <c r="A112" s="1" t="str">
        <v>agricola</v>
      </c>
      <c r="B112" s="1" t="str">
        <v>maracuya</v>
      </c>
      <c r="C112" t="str">
        <v>maracuyá</v>
      </c>
    </row>
    <row r="113" spans="1:3">
      <c r="A113" s="1" t="str">
        <v>agricola</v>
      </c>
      <c r="B113" s="1" t="str">
        <v>melon</v>
      </c>
      <c r="C113" t="str">
        <v xml:space="preserve">melón </v>
      </c>
    </row>
    <row r="114" spans="1:3">
      <c r="A114" s="1" t="str">
        <v>agricola</v>
      </c>
      <c r="B114" s="1" t="str">
        <v>mora</v>
      </c>
      <c r="C114" t="str">
        <v>mora</v>
      </c>
    </row>
    <row r="115" spans="1:3">
      <c r="A115" s="1" t="str">
        <v>agricola</v>
      </c>
      <c r="B115" s="1" t="str">
        <v>name</v>
      </c>
      <c r="C115" t="str">
        <v>ñame</v>
      </c>
    </row>
    <row r="116" spans="1:3">
      <c r="A116" s="1" t="str">
        <v>agricola</v>
      </c>
      <c r="B116" s="1" t="str">
        <v>name_diamante</v>
      </c>
      <c r="C116" t="str">
        <v>ñame diamante</v>
      </c>
    </row>
    <row r="117" spans="1:3">
      <c r="A117" s="1" t="str">
        <v>agricola</v>
      </c>
      <c r="B117" s="1" t="str">
        <v>name_espino</v>
      </c>
      <c r="C117" t="str">
        <v>ñame espino</v>
      </c>
    </row>
    <row r="118" spans="1:3">
      <c r="A118" s="1" t="str">
        <v>agricola</v>
      </c>
      <c r="B118" s="1" t="str">
        <v>naranja</v>
      </c>
      <c r="C118" t="str">
        <v>naranja</v>
      </c>
    </row>
    <row r="119" spans="1:3">
      <c r="A119" s="1" t="str">
        <v>agricola</v>
      </c>
      <c r="B119" s="1" t="str">
        <v>naranja_valencia</v>
      </c>
      <c r="C119" t="str">
        <v>naranja valencia</v>
      </c>
    </row>
    <row r="120" spans="1:3">
      <c r="A120" s="1" t="str">
        <v>pecuaria</v>
      </c>
      <c r="B120" s="1" t="str">
        <v>ovinos</v>
      </c>
      <c r="C120" t="str">
        <v>ovinos</v>
      </c>
    </row>
    <row r="121" spans="1:3">
      <c r="A121" s="1" t="str">
        <v>agricola</v>
      </c>
      <c r="B121" s="1" t="str">
        <v>palma_aceite</v>
      </c>
      <c r="C121" t="str">
        <v>palma de aceite</v>
      </c>
    </row>
    <row r="122" spans="1:3">
      <c r="A122" s="1" t="str">
        <v>agricola</v>
      </c>
      <c r="B122" s="1" t="str">
        <v>papa</v>
      </c>
      <c r="C122" t="str">
        <v>papa</v>
      </c>
    </row>
    <row r="123" spans="1:3">
      <c r="A123" s="1" t="str">
        <v>agricola</v>
      </c>
      <c r="B123" s="1" t="str">
        <v>papa_criolla</v>
      </c>
      <c r="C123" t="str">
        <v>papa criolla</v>
      </c>
    </row>
    <row r="124" spans="1:3">
      <c r="A124" s="1" t="str">
        <v>agricola</v>
      </c>
      <c r="B124" s="1" t="str">
        <v>papaya</v>
      </c>
      <c r="C124" t="str">
        <v>papaya</v>
      </c>
    </row>
    <row r="125" spans="1:3">
      <c r="A125" s="1" t="str">
        <v>agricola</v>
      </c>
      <c r="B125" s="1" t="str">
        <v>patilla</v>
      </c>
      <c r="C125" t="str">
        <v>patilla</v>
      </c>
    </row>
    <row r="126" spans="1:3">
      <c r="A126" s="1" t="str">
        <v>agricola</v>
      </c>
      <c r="B126" s="1" t="str">
        <v>patilla_melon</v>
      </c>
      <c r="C126" t="str">
        <v>patilla en asocio con melón</v>
      </c>
    </row>
    <row r="127" spans="1:3">
      <c r="A127" s="1" t="str">
        <v>agricola</v>
      </c>
      <c r="B127" s="1" t="str">
        <v>pepino_guiso</v>
      </c>
      <c r="C127" t="str">
        <v>pepino guiso</v>
      </c>
    </row>
    <row r="128" spans="1:3">
      <c r="A128" s="1" t="str">
        <v>pecuaria</v>
      </c>
      <c r="B128" s="1" t="str">
        <v>piangua</v>
      </c>
      <c r="C128" t="str">
        <v>piangua</v>
      </c>
    </row>
    <row r="129" spans="1:3">
      <c r="A129" s="1" t="str">
        <v>agricola</v>
      </c>
      <c r="B129" s="1" t="str">
        <v>pimenton</v>
      </c>
      <c r="C129" t="str">
        <v>pimentón</v>
      </c>
    </row>
    <row r="130" spans="1:3">
      <c r="A130" s="1" t="str">
        <v>agricola</v>
      </c>
      <c r="B130" s="1" t="str">
        <v>pimienta</v>
      </c>
      <c r="C130" t="str">
        <v>pimienta</v>
      </c>
    </row>
    <row r="131" spans="1:3">
      <c r="A131" s="1" t="str">
        <v>agricola</v>
      </c>
      <c r="B131" s="1" t="str">
        <v>pimientos</v>
      </c>
      <c r="C131" t="str">
        <v>pimientos</v>
      </c>
    </row>
    <row r="132" spans="1:3">
      <c r="A132" s="1" t="str">
        <v>agricola</v>
      </c>
      <c r="B132" s="1" t="str">
        <v>piña</v>
      </c>
      <c r="C132" t="str">
        <v>piña</v>
      </c>
    </row>
    <row r="133" spans="1:3">
      <c r="A133" s="1" t="str">
        <v>pecuaria</v>
      </c>
      <c r="B133" s="1" t="str">
        <v>piscicultura_bocachico</v>
      </c>
      <c r="C133" t="str">
        <v>piscicultura</v>
      </c>
    </row>
    <row r="134" spans="1:3">
      <c r="A134" s="1" t="str">
        <v>pecuaria</v>
      </c>
      <c r="B134" s="1" t="str">
        <v>piscicultura_cachama</v>
      </c>
      <c r="C134" t="str">
        <v>piscicultura cachama</v>
      </c>
    </row>
    <row r="135" spans="1:3">
      <c r="A135" s="1" t="str">
        <v>pecuaria</v>
      </c>
      <c r="B135" s="1" t="str">
        <v>piscicultura_cachama_bocachico</v>
      </c>
      <c r="C135" t="str">
        <v>piscicultura cachama bocachico</v>
      </c>
    </row>
    <row r="136" spans="1:3">
      <c r="A136" s="1" t="str">
        <v>pecuaria</v>
      </c>
      <c r="B136" s="1" t="str">
        <v>piscicultura_tilapia</v>
      </c>
      <c r="C136" t="str">
        <v>piscicultura tilapia</v>
      </c>
    </row>
    <row r="137" spans="1:3">
      <c r="A137" s="1" t="str">
        <v>pecuaria</v>
      </c>
      <c r="B137" s="1" t="str">
        <v>piscicultura_tilapia_bocachico</v>
      </c>
      <c r="C137" t="str">
        <v>piscicultura tilapia y bocachico</v>
      </c>
    </row>
    <row r="138" spans="1:3">
      <c r="A138" s="1" t="str">
        <v>pecuaria</v>
      </c>
      <c r="B138" s="1" t="str">
        <v>piscicultura_tilapia_cachama</v>
      </c>
      <c r="C138" t="str">
        <v>piscicultura tilapia y cachama</v>
      </c>
    </row>
    <row r="139" spans="1:3">
      <c r="A139" s="1" t="str">
        <v>pecuaria</v>
      </c>
      <c r="B139" s="1" t="str">
        <v>piscicultura_cachama_mojarra</v>
      </c>
      <c r="C139" t="str">
        <v>piscicultura cachama y mojarra</v>
      </c>
    </row>
    <row r="140" spans="1:3">
      <c r="A140" s="1" t="str">
        <v>pecuaria</v>
      </c>
      <c r="B140" s="1" t="str">
        <v>piscicultura_trucha</v>
      </c>
      <c r="C140" t="str">
        <v>piscicultura trucha</v>
      </c>
    </row>
    <row r="141" spans="1:3">
      <c r="A141" s="1" t="str">
        <v>agricola</v>
      </c>
      <c r="B141" s="1" t="str">
        <v>platano</v>
      </c>
      <c r="C141" t="str">
        <v>plátano</v>
      </c>
    </row>
    <row r="142" spans="1:3">
      <c r="A142" s="1" t="str">
        <v>agricola</v>
      </c>
      <c r="B142" s="1" t="str">
        <v>platano_harton</v>
      </c>
      <c r="C142" t="str">
        <v>plátano hartón</v>
      </c>
    </row>
    <row r="143" spans="1:3">
      <c r="A143" s="1" t="str">
        <v>pecuaria</v>
      </c>
      <c r="B143" s="1" t="str">
        <v>porcicultura_ceba</v>
      </c>
      <c r="C143" t="str">
        <v>porcicultura de ceba</v>
      </c>
    </row>
    <row r="144" spans="1:3">
      <c r="A144" s="1" t="str">
        <v>pecuaria</v>
      </c>
      <c r="B144" s="1" t="str">
        <v>porcicultura_ciclo_completo</v>
      </c>
      <c r="C144" t="str">
        <v>porcicultura de ciclo completo</v>
      </c>
    </row>
    <row r="145" spans="1:3">
      <c r="A145" s="1" t="str">
        <v>pecuaria</v>
      </c>
      <c r="B145" s="1" t="str">
        <v>porcicultura_cria</v>
      </c>
      <c r="C145" t="str">
        <v>porcicultura de cría</v>
      </c>
    </row>
    <row r="146" spans="1:3">
      <c r="A146" s="1" t="str">
        <v>pecuaria</v>
      </c>
      <c r="B146" s="1" t="str">
        <v>porcicultura_cria_levante</v>
      </c>
      <c r="C146" t="str">
        <v>porcicultura de cría y levante</v>
      </c>
    </row>
    <row r="147" spans="1:3">
      <c r="A147" s="1" t="str">
        <v>agricola</v>
      </c>
      <c r="B147" s="1" t="str">
        <v>rambutan</v>
      </c>
      <c r="C147" t="str">
        <v>rambutan</v>
      </c>
    </row>
    <row r="148" spans="1:3">
      <c r="A148" s="1" t="str">
        <v>agricola</v>
      </c>
      <c r="B148" s="1" t="str">
        <v>remolacha</v>
      </c>
      <c r="C148" t="str">
        <v>remolacha</v>
      </c>
    </row>
    <row r="149" spans="1:3">
      <c r="A149" s="1" t="str">
        <v>agricola</v>
      </c>
      <c r="B149" s="1" t="str">
        <v>repollo</v>
      </c>
      <c r="C149" t="str">
        <v>repollo</v>
      </c>
    </row>
    <row r="150" spans="1:3">
      <c r="A150" s="1" t="str">
        <v>agricola</v>
      </c>
      <c r="B150" s="1" t="str">
        <v>sacha_inchi</v>
      </c>
      <c r="C150" t="str">
        <v>sacha inchi</v>
      </c>
    </row>
    <row r="151" spans="1:3">
      <c r="A151" s="1" t="str">
        <v>agricola</v>
      </c>
      <c r="B151" s="1" t="str">
        <v>sorgo</v>
      </c>
      <c r="C151" t="str">
        <v>sorgo</v>
      </c>
    </row>
    <row r="152" spans="1:3">
      <c r="A152" s="1" t="str">
        <v>agricola</v>
      </c>
      <c r="B152" s="1" t="str">
        <v>soya</v>
      </c>
      <c r="C152" t="str">
        <v>soya</v>
      </c>
    </row>
    <row r="153" spans="1:3">
      <c r="A153" s="1" t="str">
        <v>agricola</v>
      </c>
      <c r="B153" s="1" t="str">
        <v>stevia</v>
      </c>
      <c r="C153" t="str">
        <v>stevia</v>
      </c>
    </row>
    <row r="154" spans="1:3">
      <c r="A154" s="1" t="str">
        <v>agricola</v>
      </c>
      <c r="B154" s="1" t="str">
        <v>tabaco</v>
      </c>
      <c r="C154" t="str">
        <v>tabaco</v>
      </c>
    </row>
    <row r="155" spans="1:3">
      <c r="A155" s="1" t="str">
        <v>agricola</v>
      </c>
      <c r="B155" s="1" t="str">
        <v>tomate_arbol</v>
      </c>
      <c r="C155" t="str">
        <v>tomate de árbol</v>
      </c>
    </row>
    <row r="156" spans="1:3">
      <c r="A156" s="1" t="str">
        <v>agricola</v>
      </c>
      <c r="B156" s="1" t="str">
        <v>tomate_cherry</v>
      </c>
      <c r="C156" t="str">
        <v>tomate cherry</v>
      </c>
    </row>
    <row r="157" spans="1:3">
      <c r="A157" s="1" t="str">
        <v>agricola</v>
      </c>
      <c r="B157" s="1" t="str">
        <v>tomate_mesa</v>
      </c>
      <c r="C157" t="str">
        <v>tomate de mesa</v>
      </c>
    </row>
    <row r="158" spans="1:3">
      <c r="A158" s="1" t="str">
        <v>agricola</v>
      </c>
      <c r="B158" s="1" t="str">
        <v>uchuva</v>
      </c>
      <c r="C158" t="str">
        <v>uchuva</v>
      </c>
    </row>
    <row r="159" spans="1:3">
      <c r="A159" s="1" t="str">
        <v>agricola</v>
      </c>
      <c r="B159" s="1" t="str">
        <v>uva</v>
      </c>
      <c r="C159" t="str">
        <v>uva</v>
      </c>
    </row>
    <row r="160" spans="1:3">
      <c r="A160" s="1" t="str">
        <v>agricola</v>
      </c>
      <c r="B160" s="1" t="str">
        <v>yuca</v>
      </c>
      <c r="C160" t="str">
        <v>yuca</v>
      </c>
    </row>
    <row r="161" spans="1:3">
      <c r="A161" s="1" t="str">
        <v>agricola</v>
      </c>
      <c r="B161" s="1" t="str">
        <v>yuca_industrial</v>
      </c>
      <c r="C161" t="str">
        <v>yuca para uso industrial</v>
      </c>
    </row>
    <row r="162" spans="1:3">
      <c r="A162" s="1" t="str">
        <v>agricola</v>
      </c>
      <c r="B162" s="1" t="str">
        <v>yuca_maiz</v>
      </c>
      <c r="C162" t="str">
        <v>yuca en asocio con maíz</v>
      </c>
    </row>
    <row r="163" spans="1:3">
      <c r="A163" s="1" t="str">
        <v>agricola</v>
      </c>
      <c r="B163" s="1" t="str">
        <v>yuca_maiz_ahuyama</v>
      </c>
      <c r="C163" t="str">
        <v>yuca en asocio con maíz y ahuyama</v>
      </c>
    </row>
    <row r="164" spans="1:3">
      <c r="A164" s="1" t="str">
        <v>agricola</v>
      </c>
      <c r="B164" s="1" t="str">
        <v>yuca_maiz_name</v>
      </c>
      <c r="C164" t="str">
        <v>yuca en asocio con maíz y ñame</v>
      </c>
    </row>
    <row r="165" spans="1:3">
      <c r="A165" s="1" t="str">
        <v>agricola</v>
      </c>
      <c r="B165" s="1" t="str">
        <v>yuca_maiz_name_patilla</v>
      </c>
      <c r="C165" t="str">
        <v>Yuca en asocio con maíz, ñame y patilla</v>
      </c>
    </row>
    <row r="166" spans="1:3">
      <c r="A166" s="1" t="str">
        <v>agricola</v>
      </c>
      <c r="B166" s="1" t="str">
        <v>yuca_maiz_patilla</v>
      </c>
      <c r="C166" t="str">
        <v>yuca en asocio con maíz y patilla</v>
      </c>
    </row>
    <row r="167" spans="1:3">
      <c r="A167" s="1" t="str">
        <v>agricola</v>
      </c>
      <c r="B167" s="1" t="str">
        <v>yuca_name</v>
      </c>
      <c r="C167" t="str">
        <v>yuca en asocio con ñame</v>
      </c>
    </row>
    <row r="168" spans="1:3">
      <c r="A168" s="1" t="str">
        <v>agricola</v>
      </c>
      <c r="B168" s="1" t="str">
        <v>zanahoria</v>
      </c>
      <c r="C168" t="str">
        <v>zanahoria</v>
      </c>
    </row>
    <row r="169" spans="1:3">
      <c r="A169" s="1" t="str">
        <v>agricola</v>
      </c>
      <c r="B169" s="1" t="str">
        <v>pepino_cohombro</v>
      </c>
      <c r="C169" t="str">
        <v>pepino cohombro</v>
      </c>
    </row>
    <row r="170" spans="1:3">
      <c r="A170" s="1" t="str">
        <v>agricola</v>
      </c>
      <c r="B170" s="1" t="str">
        <v>habichuela</v>
      </c>
      <c r="C170" t="str">
        <v>habichuela</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Sara Viviana Carrero Puentes</cp:lastModifiedBy>
  <cp:revision/>
  <dcterms:created xsi:type="dcterms:W3CDTF">2023-06-01T14:44:35Z</dcterms:created>
  <dcterms:modified xsi:type="dcterms:W3CDTF">2025-06-05T20:42:27Z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