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1"/>
  <workbookPr updateLinks="always" codeName="ThisWorkbook" defaultThemeVersion="166925"/>
  <mc:AlternateContent xmlns:mc="http://schemas.openxmlformats.org/markup-compatibility/2006">
    <mc:Choice Requires="x15">
      <x15ac:absPath xmlns:x15ac="http://schemas.microsoft.com/office/spreadsheetml/2010/11/ac" url="F:\Trabalho\ANT\2025\TRABAJO\7-julio 2025\8.2 SAN ALBERTO\07. Insumos de campo revisados\"/>
    </mc:Choice>
  </mc:AlternateContent>
  <xr:revisionPtr revIDLastSave="116" documentId="13_ncr:1_{A32315A8-ACF5-42BE-90BE-914F02D10A94}" xr6:coauthVersionLast="47" xr6:coauthVersionMax="47" xr10:uidLastSave="{434F33DB-198D-4431-B1F7-6845A00E9240}"/>
  <bookViews>
    <workbookView xWindow="0" yWindow="0" windowWidth="14380" windowHeight="3410" firstSheet="2" activeTab="1" xr2:uid="{00000000-000D-0000-FFFF-FFFF00000000}"/>
  </bookViews>
  <sheets>
    <sheet name="Diccionario Sharepoint" sheetId="17" state="hidden" r:id="rId1"/>
    <sheet name="SIPRA" sheetId="13" r:id="rId2"/>
    <sheet name="Aptitud final" sheetId="12" r:id="rId3"/>
    <sheet name="UFH lider" sheetId="16" r:id="rId4"/>
  </sheets>
  <externalReferences>
    <externalReference r:id="rId5"/>
    <externalReference r:id="rId6"/>
  </externalReferences>
  <definedNames>
    <definedName name="_xlnm._FilterDatabase" localSheetId="2" hidden="1">'Aptitud final'!$A$1:$AU$40</definedName>
    <definedName name="_xlnm._FilterDatabase" localSheetId="1"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U102" i="12"/>
  <c r="T102" i="12"/>
  <c r="S102" i="12"/>
  <c r="R102" i="12"/>
  <c r="Q102" i="12"/>
  <c r="P102" i="12"/>
  <c r="O102" i="12"/>
  <c r="N102" i="12"/>
  <c r="M102" i="12"/>
  <c r="L102" i="12"/>
  <c r="K102" i="12"/>
  <c r="J102" i="12"/>
  <c r="I102" i="12"/>
  <c r="H102" i="12"/>
  <c r="G102" i="12"/>
  <c r="F102" i="12"/>
  <c r="E102" i="12"/>
  <c r="D102" i="12"/>
  <c r="C102" i="12"/>
  <c r="B102" i="12"/>
  <c r="AS100" i="12" l="1"/>
  <c r="AS34" i="12"/>
  <c r="AS29" i="12"/>
  <c r="AS39" i="12"/>
  <c r="AS57" i="12"/>
  <c r="AQ102"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51" i="12"/>
  <c r="AS26" i="12"/>
  <c r="AS69" i="12"/>
  <c r="AS24" i="12"/>
  <c r="AS54" i="12"/>
  <c r="AS62" i="12"/>
  <c r="AS25" i="12"/>
  <c r="AS33" i="12"/>
  <c r="AS22" i="12"/>
  <c r="AS102"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tc={46F74A4F-250C-40EF-82A7-EA4A8BF0A7E7}</author>
    <author>tc={AA0C56E4-3DBA-49A4-BD3B-D226924BEDF2}</author>
    <author>tc={A78C38A1-4883-4F00-94D1-E35C6F75C2FA}</author>
    <author>tc={12147496-217B-4809-ACA0-8B332F1AD18C}</author>
  </authors>
  <commentList>
    <comment ref="F1" authorId="0" shapeId="0" xr:uid="{46F74A4F-250C-40EF-82A7-EA4A8BF0A7E7}">
      <text>
        <t>[Threaded comment]
Your version of Excel allows you to read this threaded comment; however, any edits to it will get removed if the file is opened in a newer version of Excel. Learn more: https://go.microsoft.com/fwlink/?linkid=870924
Comment:
    SIPRA territorial</t>
      </text>
    </comment>
    <comment ref="G1" authorId="1" shapeId="0" xr:uid="{AA0C56E4-3DBA-49A4-BD3B-D226924BEDF2}">
      <text>
        <t>[Threaded comment]
Your version of Excel allows you to read this threaded comment; however, any edits to it will get removed if the file is opened in a newer version of Excel. Learn more: https://go.microsoft.com/fwlink/?linkid=870924
Comment:
    SIPRA territorial</t>
      </text>
    </comment>
    <comment ref="J1" authorId="2" shapeId="0" xr:uid="{A78C38A1-4883-4F00-94D1-E35C6F75C2FA}">
      <text>
        <t>[Threaded comment]
Your version of Excel allows you to read this threaded comment; however, any edits to it will get removed if the file is opened in a newer version of Excel. Learn more: https://go.microsoft.com/fwlink/?linkid=870924
Comment:
    SIPRA territorial</t>
      </text>
    </comment>
    <comment ref="A6" authorId="3" shapeId="0" xr:uid="{12147496-217B-4809-ACA0-8B332F1AD18C}">
      <text>
        <t>[Threaded comment]
Your version of Excel allows you to read this threaded comment; however, any edits to it will get removed if the file is opened in a newer version of Excel. Learn more: https://go.microsoft.com/fwlink/?linkid=870924
Comment:
    Aparecía la UFH 03Wa-73 en SIPRA nacional, pero en insumo de UFH y SIPRA territorial registra la UFH 03Vas1-73</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tc={DE88EB76-AEB7-48BE-8D95-3F0EE3D83680}</author>
    <author>tc={A0658514-D02C-43F7-901E-61CEB8C8A5C1}</author>
    <author>tc={19D54CA7-654A-4F75-95F4-7927833A6673}</author>
  </authors>
  <commentList>
    <comment ref="E1" authorId="0" shapeId="0" xr:uid="{DE88EB76-AEB7-48BE-8D95-3F0EE3D83680}">
      <text>
        <t xml:space="preserve">[Threaded comment]
Your version of Excel allows you to read this threaded comment; however, any edits to it will get removed if the file is opened in a newer version of Excel. Learn more: https://go.microsoft.com/fwlink/?linkid=870924
Comment:
    Territorial
</t>
      </text>
    </comment>
    <comment ref="F1" authorId="1" shapeId="0" xr:uid="{A0658514-D02C-43F7-901E-61CEB8C8A5C1}">
      <text>
        <t>[Threaded comment]
Your version of Excel allows you to read this threaded comment; however, any edits to it will get removed if the file is opened in a newer version of Excel. Learn more: https://go.microsoft.com/fwlink/?linkid=870924
Comment:
    Territorial</t>
      </text>
    </comment>
    <comment ref="I1" authorId="2" shapeId="0" xr:uid="{19D54CA7-654A-4F75-95F4-7927833A6673}">
      <text>
        <t>[Threaded comment]
Your version of Excel allows you to read this threaded comment; however, any edits to it will get removed if the file is opened in a newer version of Excel. Learn more: https://go.microsoft.com/fwlink/?linkid=870924
Comment:
    Territorial</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<sst xmlns="http://schemas.openxmlformats.org/spreadsheetml/2006/main" count="348" uniqueCount="91">
  <si>
    <t>avicultura</t>
  </si>
  <si>
    <t>ganaderia_leche</t>
  </si>
  <si>
    <t>porcicultura</t>
  </si>
  <si>
    <t>aguacate</t>
  </si>
  <si>
    <t>cacao</t>
  </si>
  <si>
    <t>cebolla_bulbo</t>
  </si>
  <si>
    <t>maiz</t>
  </si>
  <si>
    <t>yuca</t>
  </si>
  <si>
    <t>02Va-80</t>
  </si>
  <si>
    <t>Área total</t>
  </si>
  <si>
    <t>Apto</t>
  </si>
  <si>
    <t>No apto</t>
  </si>
  <si>
    <t>% aptitud</t>
  </si>
  <si>
    <t>03Vas1-73</t>
  </si>
  <si>
    <t>subsanado</t>
  </si>
  <si>
    <t>03Vbs1-73</t>
  </si>
  <si>
    <t>Para aguacate, cacao, y yuca esta UFH aparece en Sipra territorial con una area &lt;1ha, sin embargo se mantiene para objetos de analisis de este municipio, dia 22/07/2025 se verifica que hay una diferencia de la territorial de 170ha comparado con la UFH aplicable</t>
  </si>
  <si>
    <t>04Va-67</t>
  </si>
  <si>
    <t>04Vbi-67</t>
  </si>
  <si>
    <t>05Va-61</t>
  </si>
  <si>
    <t>05VaE-61</t>
  </si>
  <si>
    <t>05Vas1-61</t>
  </si>
  <si>
    <t>05Vb2s1-61</t>
  </si>
  <si>
    <t>06Vai-55</t>
  </si>
  <si>
    <t>Para aguacate, cacao, y yuca esta UFH aparece en Sipra territorial con una area menor al SIPRA nacional.</t>
  </si>
  <si>
    <t>06Vbi-55</t>
  </si>
  <si>
    <t>06Vd2s1-55</t>
  </si>
  <si>
    <t>07Vai-49</t>
  </si>
  <si>
    <t>07Vb2s2-49</t>
  </si>
  <si>
    <t>08Vcq2s1-44</t>
  </si>
  <si>
    <t>09Ve2s1-38</t>
  </si>
  <si>
    <t>09Ve3s2-38</t>
  </si>
  <si>
    <t>09Vf-38</t>
  </si>
  <si>
    <t>09Vfs1-38</t>
  </si>
  <si>
    <t>Para aguacate, cacao, y yuca esta UFH aparece en Sipra territorial con una area &lt;1ha, sin embargo se mantiene para objetos de analisis de este municipio</t>
  </si>
  <si>
    <t>10Qf2s1-30</t>
  </si>
  <si>
    <t>10Qfq2s1-30</t>
  </si>
  <si>
    <t>10Qg-30</t>
  </si>
  <si>
    <t>10Vcq2s2-30</t>
  </si>
  <si>
    <t>10Vdq3s2-30</t>
  </si>
  <si>
    <t>10Ve2s2-30</t>
  </si>
  <si>
    <t>10Vf2s1-30</t>
  </si>
  <si>
    <t>10Vg-30</t>
  </si>
  <si>
    <t>11Lg-23</t>
  </si>
  <si>
    <t>11Lgq-23</t>
  </si>
  <si>
    <t>11Lgq2s1-23</t>
  </si>
  <si>
    <t>11Lgqs1-23</t>
  </si>
  <si>
    <t>11Lgs1-23</t>
  </si>
  <si>
    <t>11Qgq-23</t>
  </si>
  <si>
    <t>11Qgq2s1-23</t>
  </si>
  <si>
    <t>11Qgqs1-23</t>
  </si>
  <si>
    <t>11Qgs1-23</t>
  </si>
  <si>
    <t>11Vf2s1-23</t>
  </si>
  <si>
    <t>11Vf2s2-23</t>
  </si>
  <si>
    <t>11Vgqs1-23</t>
  </si>
  <si>
    <t>Para aguacate, cacao, y yuca esta UFH aparece en Sipra territorial con una area menor al SIPRA nacional por diferencia de 170ha entre capas</t>
  </si>
  <si>
    <t>SIPRA NACIONAL: Avicultura, ganaderia, porcicultura, cebolla bulbo y maíz</t>
  </si>
  <si>
    <t>SIPRA TERRITORIAL: Aguacate, cacao, yuca</t>
  </si>
  <si>
    <t>NOTA: SE ENCUENTRAN DIFERENCIAS ENTRE ÁREAS DADA A QUE SUS LÍMITES NO COINCIDEN, al verificar con la profesional Camila Hernandez, se observa que las diferencias corresponden a 170ha en la capa de SIPRA territorial</t>
  </si>
  <si>
    <t>UFH</t>
  </si>
  <si>
    <t>avicultura_postura</t>
  </si>
  <si>
    <t>ganaderia_dp</t>
  </si>
  <si>
    <t>porcicultura_cria</t>
  </si>
  <si>
    <t>aguacate_criollo</t>
  </si>
  <si>
    <t>cacao_sombrio</t>
  </si>
  <si>
    <t>maiz_tradicional</t>
  </si>
  <si>
    <t>limon_criollo</t>
  </si>
  <si>
    <t>platano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</si>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</sst>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2">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sz val="8"/>
      <color theme="1"/>
      <name val="Calibri"/>
      <family val="2"/>
    </font>
    <font>
      <sz val="8"/>
      <name val="Calibri"/>
      <family val="2"/>
    </font>
    <font>
      <b/>
      <sz val="10"/>
      <color theme="1"/>
      <name val="Arial"/>
      <family val="2"/>
    </font>
    <font>
      <b/>
      <sz val="10"/>
      <color rgb="FFFFFFFF"/>
      <name val="Arial"/>
      <family val="2"/>
    </font>
    <font>
      <sz val="10"/>
      <color theme="0" tint="-4.9989318521683403E-2"/>
      <name val="Arial"/>
      <family val="2"/>
    </font>
    <font>
      <b/>
      <sz val="10"/>
      <name val="Arial"/>
      <family val="2"/>
    </font>
    <font>
      <sz val="10"/>
      <color rgb="FF000000"/>
      <name val="Arial"/>
      <family val="2"/>
    </font>
    <font>
      <sz val="10"/>
      <name val="Arial"/>
      <family val="2"/>
    </font>
    <font>
      <sz val="11"/>
      <color rgb="FFFF0000"/>
      <name val="Calibri"/>
      <family val="2"/>
    </font>
    <font>
      <sz val="11"/>
      <color rgb="FF000000"/>
      <name val="Calibri"/>
      <family val="2"/>
      <scheme val="minor"/>
    </font>
  </fonts>
  <fills count="17">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rgb="FF005CE6"/>
        <bgColor indexed="64"/>
      </patternFill>
    </fill>
    <fill>
      <patternFill patternType="solid">
        <fgColor rgb="FF00A9E6"/>
        <bgColor rgb="FF000000"/>
      </patternFill>
    </fill>
    <fill>
      <patternFill patternType="solid">
        <fgColor rgb="FF00FFFF"/>
        <bgColor indexed="64"/>
      </patternFill>
    </fill>
    <fill>
      <patternFill patternType="solid">
        <fgColor rgb="FF266600"/>
        <bgColor indexed="64"/>
      </patternFill>
    </fill>
    <fill>
      <patternFill patternType="solid">
        <fgColor theme="9"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indexed="64"/>
      </left>
      <right style="thin">
        <color indexed="64"/>
      </right>
      <top/>
      <bottom/>
      <diagonal/>
    </border>
  </borders>
  <cellStyleXfs count="4">
    <xf numFmtId="0" fontId="0" fillId="0" borderId="0"/>
    <xf numFmtId="9" fontId="2" fillId="0" borderId="0" applyFont="0" applyFill="0" applyBorder="0" applyAlignment="0" applyProtection="0"/>
    <xf numFmtId="0" fontId="5" fillId="0" borderId="0"/>
    <xf numFmtId="0" fontId="10" fillId="0" borderId="0"/>
  </cellStyleXfs>
  <cellXfs count="9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7" fillId="8" borderId="0" xfId="0" applyFont="1" applyFill="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4" fillId="9" borderId="1" xfId="0" applyFont="1" applyFill="1" applyBorder="1" applyAlignment="1">
      <alignment horizontal="center" vertical="center"/>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5" borderId="2" xfId="0" applyFont="1" applyFill="1" applyBorder="1" applyAlignment="1">
      <alignment horizontal="center"/>
    </xf>
    <xf numFmtId="0" fontId="9" fillId="7" borderId="2" xfId="0" applyFont="1" applyFill="1" applyBorder="1" applyAlignment="1">
      <alignment horizontal="center"/>
    </xf>
    <xf numFmtId="0" fontId="3" fillId="7" borderId="2" xfId="0" applyFont="1" applyFill="1" applyBorder="1" applyAlignment="1">
      <alignment horizontal="center"/>
    </xf>
    <xf numFmtId="2" fontId="3" fillId="0" borderId="1" xfId="0" applyNumberFormat="1" applyFont="1" applyBorder="1" applyAlignment="1">
      <alignment horizontal="center"/>
    </xf>
    <xf numFmtId="10" fontId="3" fillId="10"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8" fillId="0" borderId="0" xfId="0" applyFont="1"/>
    <xf numFmtId="165" fontId="11" fillId="9" borderId="1" xfId="0" applyNumberFormat="1" applyFont="1" applyFill="1" applyBorder="1" applyAlignment="1">
      <alignment horizontal="center" vertical="center" wrapText="1"/>
    </xf>
    <xf numFmtId="165" fontId="7"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7" fillId="0" borderId="0" xfId="0" applyNumberFormat="1" applyFont="1" applyAlignment="1">
      <alignment horizontal="center" vertical="center" wrapText="1"/>
    </xf>
    <xf numFmtId="165" fontId="7" fillId="0" borderId="0" xfId="0" applyNumberFormat="1" applyFont="1" applyAlignment="1">
      <alignment horizontal="center" vertical="center"/>
    </xf>
    <xf numFmtId="165" fontId="9"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8" fillId="0" borderId="0" xfId="0" applyNumberFormat="1" applyFont="1"/>
    <xf numFmtId="165" fontId="3" fillId="0" borderId="0" xfId="0" applyNumberFormat="1" applyFont="1" applyAlignment="1">
      <alignment horizontal="center" vertical="center"/>
    </xf>
    <xf numFmtId="165" fontId="9" fillId="0" borderId="0" xfId="0" applyNumberFormat="1" applyFont="1"/>
    <xf numFmtId="0" fontId="7" fillId="8" borderId="4" xfId="0" applyFont="1" applyFill="1" applyBorder="1" applyAlignment="1">
      <alignment horizontal="center" vertical="center" wrapText="1"/>
    </xf>
    <xf numFmtId="0" fontId="7" fillId="8" borderId="0" xfId="0" applyFont="1" applyFill="1" applyAlignment="1">
      <alignment horizontal="center" vertical="center"/>
    </xf>
    <xf numFmtId="0" fontId="7" fillId="8" borderId="5" xfId="0" applyFont="1" applyFill="1" applyBorder="1" applyAlignment="1">
      <alignment horizontal="center" vertical="center" wrapText="1"/>
    </xf>
    <xf numFmtId="0" fontId="7"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7" fillId="11" borderId="0" xfId="0" applyFont="1" applyFill="1" applyAlignment="1">
      <alignment horizontal="center" vertical="center" wrapText="1"/>
    </xf>
    <xf numFmtId="0" fontId="7" fillId="16" borderId="1" xfId="0" applyFont="1" applyFill="1" applyBorder="1" applyAlignment="1">
      <alignment horizontal="center" vertical="center"/>
    </xf>
    <xf numFmtId="0" fontId="14" fillId="0" borderId="1" xfId="0" applyFont="1" applyBorder="1" applyAlignment="1">
      <alignment horizontal="center" vertical="center" wrapText="1"/>
    </xf>
    <xf numFmtId="0" fontId="5" fillId="12" borderId="1" xfId="0" applyFont="1" applyFill="1" applyBorder="1" applyAlignment="1">
      <alignment horizontal="center" vertical="center"/>
    </xf>
    <xf numFmtId="0" fontId="15" fillId="13" borderId="1" xfId="0" applyFont="1" applyFill="1" applyBorder="1" applyAlignment="1">
      <alignment horizontal="center" vertical="center" wrapText="1"/>
    </xf>
    <xf numFmtId="0" fontId="5" fillId="14" borderId="1" xfId="0" applyFont="1" applyFill="1" applyBorder="1" applyAlignment="1">
      <alignment horizontal="center" vertical="center"/>
    </xf>
    <xf numFmtId="0" fontId="16" fillId="15" borderId="1" xfId="0" applyFont="1" applyFill="1" applyBorder="1" applyAlignment="1">
      <alignment horizontal="center" vertical="center"/>
    </xf>
    <xf numFmtId="0" fontId="5" fillId="0" borderId="1" xfId="0" applyFont="1" applyBorder="1" applyAlignment="1">
      <alignment horizontal="center" vertical="center"/>
    </xf>
    <xf numFmtId="0" fontId="15" fillId="0" borderId="1" xfId="0" applyFont="1" applyBorder="1" applyAlignment="1">
      <alignment horizontal="center" vertical="center" wrapText="1"/>
    </xf>
    <xf numFmtId="0" fontId="17" fillId="9" borderId="1" xfId="0" applyFont="1" applyFill="1" applyBorder="1" applyAlignment="1">
      <alignment horizontal="center" vertical="center" wrapText="1"/>
    </xf>
    <xf numFmtId="0" fontId="17" fillId="8" borderId="4" xfId="0" applyFont="1" applyFill="1" applyBorder="1" applyAlignment="1">
      <alignment horizontal="center" vertical="center" wrapText="1"/>
    </xf>
    <xf numFmtId="0" fontId="17" fillId="8" borderId="0" xfId="0" applyFont="1" applyFill="1" applyAlignment="1">
      <alignment horizontal="center" vertical="center" wrapText="1"/>
    </xf>
    <xf numFmtId="0" fontId="17" fillId="8" borderId="5" xfId="0" applyFont="1" applyFill="1" applyBorder="1" applyAlignment="1">
      <alignment horizontal="center" vertical="center" wrapText="1"/>
    </xf>
    <xf numFmtId="0" fontId="17" fillId="0" borderId="0" xfId="0" applyFont="1" applyAlignment="1">
      <alignment horizontal="center" vertical="center" wrapText="1"/>
    </xf>
    <xf numFmtId="0" fontId="18" fillId="5" borderId="2"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18" fillId="0" borderId="0" xfId="0" applyFont="1" applyAlignment="1">
      <alignment horizontal="center" vertical="center" wrapText="1"/>
    </xf>
    <xf numFmtId="0" fontId="5" fillId="0" borderId="0" xfId="0" applyFont="1" applyAlignment="1">
      <alignment horizontal="center" vertical="center" wrapText="1"/>
    </xf>
    <xf numFmtId="0" fontId="1" fillId="3" borderId="1" xfId="0" applyFont="1" applyFill="1" applyBorder="1" applyAlignment="1">
      <alignment horizontal="center" wrapText="1"/>
    </xf>
    <xf numFmtId="0" fontId="3" fillId="0" borderId="1" xfId="0" applyFont="1" applyBorder="1" applyAlignment="1">
      <alignment horizontal="center"/>
    </xf>
    <xf numFmtId="0" fontId="3" fillId="0" borderId="7" xfId="0" applyFont="1" applyBorder="1" applyAlignment="1">
      <alignment horizontal="center"/>
    </xf>
    <xf numFmtId="0" fontId="3" fillId="2" borderId="7" xfId="0" applyFont="1" applyFill="1" applyBorder="1" applyAlignment="1">
      <alignment horizontal="center"/>
    </xf>
    <xf numFmtId="0" fontId="3" fillId="2" borderId="11" xfId="0" applyFont="1" applyFill="1" applyBorder="1" applyAlignment="1">
      <alignment horizontal="center"/>
    </xf>
    <xf numFmtId="0" fontId="3" fillId="0" borderId="0" xfId="0" applyFont="1" applyAlignment="1">
      <alignment horizontal="center"/>
    </xf>
    <xf numFmtId="164" fontId="20" fillId="0" borderId="1" xfId="0" applyNumberFormat="1" applyFont="1" applyBorder="1" applyAlignment="1">
      <alignment horizontal="center"/>
    </xf>
    <xf numFmtId="10" fontId="20" fillId="10" borderId="1" xfId="1" applyNumberFormat="1" applyFont="1" applyFill="1" applyBorder="1" applyAlignment="1">
      <alignment horizontal="center"/>
    </xf>
    <xf numFmtId="0" fontId="0" fillId="0" borderId="0" xfId="0" applyAlignment="1">
      <alignment horizontal="left"/>
    </xf>
    <xf numFmtId="0" fontId="9" fillId="4" borderId="2" xfId="0" applyFont="1" applyFill="1" applyBorder="1" applyAlignment="1">
      <alignment horizontal="center"/>
    </xf>
    <xf numFmtId="0" fontId="21" fillId="0" borderId="0" xfId="0" applyFont="1" applyAlignment="1">
      <alignment horizontal="left" wrapText="1"/>
    </xf>
    <xf numFmtId="0" fontId="21" fillId="0" borderId="0" xfId="0" applyFont="1" applyAlignment="1">
      <alignment horizontal="center"/>
    </xf>
    <xf numFmtId="0" fontId="7" fillId="6" borderId="6" xfId="0" applyFont="1" applyFill="1" applyBorder="1" applyAlignment="1">
      <alignment horizontal="center" vertical="center" wrapText="1"/>
    </xf>
    <xf numFmtId="164" fontId="9" fillId="0" borderId="8" xfId="0" applyNumberFormat="1" applyFont="1" applyBorder="1" applyAlignment="1">
      <alignment horizontal="center" vertical="center"/>
    </xf>
    <xf numFmtId="164" fontId="9" fillId="0" borderId="9" xfId="0" applyNumberFormat="1" applyFont="1" applyBorder="1" applyAlignment="1">
      <alignment horizontal="center" vertical="center"/>
    </xf>
    <xf numFmtId="164" fontId="9" fillId="0" borderId="10" xfId="0" applyNumberFormat="1" applyFont="1" applyBorder="1" applyAlignment="1">
      <alignment horizontal="center" vertical="center"/>
    </xf>
    <xf numFmtId="164" fontId="3" fillId="0" borderId="8" xfId="0" applyNumberFormat="1" applyFont="1" applyBorder="1" applyAlignment="1">
      <alignment horizontal="center" vertical="center"/>
    </xf>
    <xf numFmtId="164" fontId="3" fillId="0" borderId="9" xfId="0" applyNumberFormat="1" applyFont="1" applyBorder="1" applyAlignment="1">
      <alignment horizontal="center" vertical="center"/>
    </xf>
    <xf numFmtId="164" fontId="3" fillId="0" borderId="10" xfId="0" applyNumberFormat="1" applyFont="1" applyBorder="1" applyAlignment="1">
      <alignment horizontal="center" vertical="center"/>
    </xf>
    <xf numFmtId="0" fontId="13" fillId="0" borderId="3" xfId="0" applyFont="1" applyBorder="1" applyAlignment="1">
      <alignment horizontal="left" wrapText="1"/>
    </xf>
    <xf numFmtId="0" fontId="13"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74">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266600"/>
      <color rgb="FF00FFFF"/>
      <color rgb="FF005CE6"/>
      <color rgb="FFD0CECE"/>
      <color rgb="FF473626"/>
      <color rgb="FF8D4925"/>
      <color rgb="FFFF4F7F"/>
      <color rgb="FFFF8C3C"/>
      <color rgb="FFFFFF00"/>
      <color rgb="FFFFF2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arroz_secano_manual</v>
          </cell>
          <cell r="C18" t="str">
            <v>arroz secano manual</v>
          </cell>
        </row>
        <row r="19">
          <cell r="A19" t="str">
            <v>agricola</v>
          </cell>
          <cell r="B19" t="str">
            <v>arveja</v>
          </cell>
          <cell r="C19" t="str">
            <v>arveja</v>
          </cell>
        </row>
        <row r="20">
          <cell r="A20" t="str">
            <v>agricola</v>
          </cell>
          <cell r="B20" t="str">
            <v>asai</v>
          </cell>
          <cell r="C20" t="str">
            <v>açaí</v>
          </cell>
        </row>
        <row r="21">
          <cell r="A21" t="str">
            <v>agricola</v>
          </cell>
          <cell r="B21" t="str">
            <v>asai_platano</v>
          </cell>
          <cell r="C21" t="str">
            <v>açaí en asocio con plátano</v>
          </cell>
        </row>
        <row r="22">
          <cell r="A22" t="str">
            <v>agricola</v>
          </cell>
          <cell r="B22" t="str">
            <v>asai_cacao</v>
          </cell>
          <cell r="C22" t="str">
            <v>açaí en asocio con cacao</v>
          </cell>
        </row>
        <row r="23">
          <cell r="A23" t="str">
            <v>pecuaria</v>
          </cell>
          <cell r="B23" t="str">
            <v>avicultura_engorde</v>
          </cell>
          <cell r="C23" t="str">
            <v>avicultura de engorde</v>
          </cell>
        </row>
        <row r="24">
          <cell r="A24" t="str">
            <v>pecuaria</v>
          </cell>
          <cell r="B24" t="str">
            <v>avicultura_postura</v>
          </cell>
          <cell r="C24" t="str">
            <v>avicultura de postura</v>
          </cell>
        </row>
        <row r="25">
          <cell r="A25" t="str">
            <v>agricola</v>
          </cell>
          <cell r="B25" t="str">
            <v>banano</v>
          </cell>
          <cell r="C25" t="str">
            <v>banano</v>
          </cell>
        </row>
        <row r="26">
          <cell r="A26" t="str">
            <v>agricola</v>
          </cell>
          <cell r="B26" t="str">
            <v>batata</v>
          </cell>
          <cell r="C26" t="str">
            <v>batata</v>
          </cell>
        </row>
        <row r="27">
          <cell r="A27" t="str">
            <v>agricola</v>
          </cell>
          <cell r="B27" t="str">
            <v>berenjena</v>
          </cell>
          <cell r="C27" t="str">
            <v>berenjena</v>
          </cell>
        </row>
        <row r="28">
          <cell r="A28" t="str">
            <v>agricola</v>
          </cell>
          <cell r="B28" t="str">
            <v>bijao</v>
          </cell>
          <cell r="C28" t="str">
            <v>bijao</v>
          </cell>
        </row>
        <row r="29">
          <cell r="A29" t="str">
            <v>agricola</v>
          </cell>
          <cell r="B29" t="str">
            <v>brocoli</v>
          </cell>
          <cell r="C29" t="str">
            <v>brócoli</v>
          </cell>
        </row>
        <row r="30">
          <cell r="A30" t="str">
            <v>pecuaria</v>
          </cell>
          <cell r="B30" t="str">
            <v>bufalos</v>
          </cell>
          <cell r="C30" t="str">
            <v>búfalos</v>
          </cell>
        </row>
        <row r="31">
          <cell r="A31" t="str">
            <v>agricola</v>
          </cell>
          <cell r="B31" t="str">
            <v>cacao</v>
          </cell>
          <cell r="C31" t="str">
            <v>cacao</v>
          </cell>
        </row>
        <row r="32">
          <cell r="A32" t="str">
            <v>agricola</v>
          </cell>
          <cell r="B32" t="str">
            <v>cacao_aguacate_criollo</v>
          </cell>
          <cell r="C32" t="str">
            <v>cacao en asocio con aguacate criollo</v>
          </cell>
        </row>
        <row r="33">
          <cell r="A33" t="str">
            <v>agricola</v>
          </cell>
          <cell r="B33" t="str">
            <v>cacao_aguacate_papelillo</v>
          </cell>
          <cell r="C33" t="str">
            <v>cacao en asocio con aguacate papelillo</v>
          </cell>
        </row>
        <row r="34">
          <cell r="A34" t="str">
            <v>agricola</v>
          </cell>
          <cell r="B34" t="str">
            <v>cacao_banano</v>
          </cell>
          <cell r="C34" t="str">
            <v>cacao en asocio con banano</v>
          </cell>
        </row>
        <row r="35">
          <cell r="A35" t="str">
            <v>agricola</v>
          </cell>
          <cell r="B35" t="str">
            <v>cacao_banano_aguacate</v>
          </cell>
          <cell r="C35" t="str">
            <v>cacao en asocio con banano y aguacate</v>
          </cell>
        </row>
        <row r="36">
          <cell r="A36" t="str">
            <v>agricola</v>
          </cell>
          <cell r="B36" t="str">
            <v>cacao_banano_aguacate_mandarina_naranja</v>
          </cell>
          <cell r="C36" t="str">
            <v>cacao en asocio con banano,aguacate, mandarina y naranja</v>
          </cell>
        </row>
        <row r="37">
          <cell r="A37" t="str">
            <v>agricola</v>
          </cell>
          <cell r="B37" t="str">
            <v>cacao_platano</v>
          </cell>
          <cell r="C37" t="str">
            <v>cacao en asocio con plátano</v>
          </cell>
        </row>
        <row r="38">
          <cell r="A38" t="str">
            <v>agricola</v>
          </cell>
          <cell r="B38" t="str">
            <v>cacao_platano_limon</v>
          </cell>
          <cell r="C38" t="str">
            <v>cacao plátano limón</v>
          </cell>
        </row>
        <row r="39">
          <cell r="A39" t="str">
            <v>agricola</v>
          </cell>
          <cell r="B39" t="str">
            <v>cacao_sombrio</v>
          </cell>
          <cell r="C39" t="str">
            <v>cacao sombrío</v>
          </cell>
        </row>
        <row r="40">
          <cell r="A40" t="str">
            <v>agricola</v>
          </cell>
          <cell r="B40" t="str">
            <v>cachaco</v>
          </cell>
          <cell r="C40" t="str">
            <v>cachaco</v>
          </cell>
        </row>
        <row r="41">
          <cell r="A41" t="str">
            <v>agricola</v>
          </cell>
          <cell r="B41" t="str">
            <v>cafe</v>
          </cell>
          <cell r="C41" t="str">
            <v>café</v>
          </cell>
        </row>
        <row r="42">
          <cell r="A42" t="str">
            <v>agricola</v>
          </cell>
          <cell r="B42" t="str">
            <v>cafe_aguacate</v>
          </cell>
          <cell r="C42" t="str">
            <v>café en asocio con aguacate</v>
          </cell>
        </row>
        <row r="43">
          <cell r="A43" t="str">
            <v>agricola</v>
          </cell>
          <cell r="B43" t="str">
            <v>cafe_frijol_arbustivo</v>
          </cell>
          <cell r="C43" t="str">
            <v>café en asocio con frijol arbustivo</v>
          </cell>
        </row>
        <row r="44">
          <cell r="A44" t="str">
            <v>agricola</v>
          </cell>
          <cell r="B44" t="str">
            <v>cafe_maiz</v>
          </cell>
          <cell r="C44" t="str">
            <v>café en asocio con maíz</v>
          </cell>
        </row>
        <row r="45">
          <cell r="A45" t="str">
            <v>agricola</v>
          </cell>
          <cell r="B45" t="str">
            <v>cafe_platano</v>
          </cell>
          <cell r="C45" t="str">
            <v>café en asocio con plátano</v>
          </cell>
        </row>
        <row r="46">
          <cell r="A46" t="str">
            <v>agricola</v>
          </cell>
          <cell r="B46" t="str">
            <v>cafe_platano_frutales_forestal</v>
          </cell>
          <cell r="C46" t="str">
            <v>café en asocio con plátano, frutales y sistema forestal</v>
          </cell>
        </row>
        <row r="47">
          <cell r="A47" t="str">
            <v>agricola</v>
          </cell>
          <cell r="B47" t="str">
            <v>cafe_sombrio</v>
          </cell>
          <cell r="C47" t="str">
            <v>Café sombrío</v>
          </cell>
        </row>
        <row r="48">
          <cell r="A48" t="str">
            <v>agricola</v>
          </cell>
          <cell r="B48" t="str">
            <v>calabacin</v>
          </cell>
          <cell r="C48" t="str">
            <v>calabacín</v>
          </cell>
        </row>
        <row r="49">
          <cell r="A49" t="str">
            <v>agricola</v>
          </cell>
          <cell r="B49" t="str">
            <v>calendula</v>
          </cell>
          <cell r="C49" t="str">
            <v>caléndula</v>
          </cell>
        </row>
        <row r="50">
          <cell r="A50" t="str">
            <v>pecuaria</v>
          </cell>
          <cell r="B50" t="str">
            <v>camaron</v>
          </cell>
          <cell r="C50" t="str">
            <v>camarón</v>
          </cell>
        </row>
        <row r="51">
          <cell r="A51" t="str">
            <v>agricola</v>
          </cell>
          <cell r="B51" t="str">
            <v>cana</v>
          </cell>
          <cell r="C51" t="str">
            <v>caña</v>
          </cell>
        </row>
        <row r="52">
          <cell r="A52" t="str">
            <v>agricola</v>
          </cell>
          <cell r="B52" t="str">
            <v>cana_flecha</v>
          </cell>
          <cell r="C52" t="str">
            <v>caña flecha</v>
          </cell>
        </row>
        <row r="53">
          <cell r="A53" t="str">
            <v>agricola</v>
          </cell>
          <cell r="B53" t="str">
            <v>cana_panelera</v>
          </cell>
          <cell r="C53" t="str">
            <v>caña panelera</v>
          </cell>
        </row>
        <row r="54">
          <cell r="A54" t="str">
            <v>pecuaria</v>
          </cell>
          <cell r="B54" t="str">
            <v>caprinos</v>
          </cell>
          <cell r="C54" t="str">
            <v>caprinos</v>
          </cell>
        </row>
        <row r="55">
          <cell r="A55" t="str">
            <v>agricola</v>
          </cell>
          <cell r="B55" t="str">
            <v>caucho</v>
          </cell>
          <cell r="C55" t="str">
            <v>caucho</v>
          </cell>
        </row>
        <row r="56">
          <cell r="A56" t="str">
            <v>agricola</v>
          </cell>
          <cell r="B56" t="str">
            <v>cebolla_bulbo</v>
          </cell>
          <cell r="C56" t="str">
            <v>cebolla bulbo</v>
          </cell>
        </row>
        <row r="57">
          <cell r="A57" t="str">
            <v>agricola</v>
          </cell>
          <cell r="B57" t="str">
            <v>cebolla_junca</v>
          </cell>
          <cell r="C57" t="str">
            <v>cebolla junca</v>
          </cell>
        </row>
        <row r="58">
          <cell r="A58" t="str">
            <v>agricola</v>
          </cell>
          <cell r="B58" t="str">
            <v>chontaduro</v>
          </cell>
          <cell r="C58" t="str">
            <v>chontaduro</v>
          </cell>
        </row>
        <row r="59">
          <cell r="A59" t="str">
            <v>agricola</v>
          </cell>
          <cell r="B59" t="str">
            <v>cilantro</v>
          </cell>
          <cell r="C59" t="str">
            <v>cilantro</v>
          </cell>
        </row>
        <row r="60">
          <cell r="A60" t="str">
            <v>agricola</v>
          </cell>
          <cell r="B60" t="str">
            <v>cilantro_cimarron</v>
          </cell>
          <cell r="C60" t="str">
            <v>cilantro cimarron</v>
          </cell>
        </row>
        <row r="61">
          <cell r="A61" t="str">
            <v>agricola</v>
          </cell>
          <cell r="B61" t="str">
            <v>cilantro_repollo</v>
          </cell>
          <cell r="C61" t="str">
            <v>cilantro_repollo</v>
          </cell>
        </row>
        <row r="62">
          <cell r="A62" t="str">
            <v>agricola</v>
          </cell>
          <cell r="B62" t="str">
            <v>ciruela</v>
          </cell>
          <cell r="C62" t="str">
            <v>ciruela</v>
          </cell>
        </row>
        <row r="63">
          <cell r="A63" t="str">
            <v>agricola</v>
          </cell>
          <cell r="B63" t="str">
            <v>ciruela_castilla</v>
          </cell>
          <cell r="C63" t="str">
            <v>ciruela castilla</v>
          </cell>
        </row>
        <row r="64">
          <cell r="A64" t="str">
            <v>agricola</v>
          </cell>
          <cell r="B64" t="str">
            <v>ciruela_costena</v>
          </cell>
          <cell r="C64" t="str">
            <v>ciruela costeña</v>
          </cell>
        </row>
        <row r="65">
          <cell r="A65" t="str">
            <v>agricola</v>
          </cell>
          <cell r="B65" t="str">
            <v>citricos</v>
          </cell>
          <cell r="C65" t="str">
            <v>cítricos</v>
          </cell>
        </row>
        <row r="66">
          <cell r="A66" t="str">
            <v>agricola</v>
          </cell>
          <cell r="B66" t="str">
            <v>coco</v>
          </cell>
          <cell r="C66" t="str">
            <v>coco</v>
          </cell>
        </row>
        <row r="67">
          <cell r="A67" t="str">
            <v>pecuaria</v>
          </cell>
          <cell r="B67" t="str">
            <v>codornices</v>
          </cell>
          <cell r="C67" t="str">
            <v>codornices</v>
          </cell>
        </row>
        <row r="68">
          <cell r="A68" t="str">
            <v>agricola</v>
          </cell>
          <cell r="B68" t="str">
            <v>coliflor</v>
          </cell>
          <cell r="C68" t="str">
            <v>coliflor</v>
          </cell>
        </row>
        <row r="69">
          <cell r="A69" t="str">
            <v>pecuaria</v>
          </cell>
          <cell r="B69" t="str">
            <v>cunicultura</v>
          </cell>
          <cell r="C69" t="str">
            <v>cunicultura</v>
          </cell>
        </row>
        <row r="70">
          <cell r="A70" t="str">
            <v>pecuaria</v>
          </cell>
          <cell r="B70" t="str">
            <v>cuyicultura</v>
          </cell>
          <cell r="C70" t="str">
            <v>cuyicultura</v>
          </cell>
        </row>
        <row r="71">
          <cell r="A71" t="str">
            <v>agricola</v>
          </cell>
          <cell r="B71" t="str">
            <v>esparrago</v>
          </cell>
          <cell r="C71" t="str">
            <v>espárrago</v>
          </cell>
        </row>
        <row r="72">
          <cell r="A72" t="str">
            <v>agricola</v>
          </cell>
          <cell r="B72" t="str">
            <v>espinaca</v>
          </cell>
          <cell r="C72" t="str">
            <v>espinaca</v>
          </cell>
        </row>
        <row r="73">
          <cell r="A73" t="str">
            <v>agricola</v>
          </cell>
          <cell r="B73" t="str">
            <v>fique</v>
          </cell>
          <cell r="C73" t="str">
            <v>fique</v>
          </cell>
        </row>
        <row r="74">
          <cell r="A74" t="str">
            <v>agricola</v>
          </cell>
          <cell r="B74" t="str">
            <v>fresa</v>
          </cell>
          <cell r="C74" t="str">
            <v>fresa</v>
          </cell>
        </row>
        <row r="75">
          <cell r="A75" t="str">
            <v>agricola</v>
          </cell>
          <cell r="B75" t="str">
            <v>frijol</v>
          </cell>
          <cell r="C75" t="str">
            <v>frijol</v>
          </cell>
        </row>
        <row r="76">
          <cell r="A76" t="str">
            <v>agricola</v>
          </cell>
          <cell r="B76" t="str">
            <v>frijol_arbustivo</v>
          </cell>
          <cell r="C76" t="str">
            <v>frjiol arbustivo</v>
          </cell>
        </row>
        <row r="77">
          <cell r="A77" t="str">
            <v>agricola</v>
          </cell>
          <cell r="B77" t="str">
            <v>frijol_cabeza_negra</v>
          </cell>
          <cell r="C77" t="str">
            <v>frijol cabeza negra</v>
          </cell>
        </row>
        <row r="78">
          <cell r="A78" t="str">
            <v>agricola</v>
          </cell>
          <cell r="B78" t="str">
            <v>frijol_caraota</v>
          </cell>
          <cell r="C78" t="str">
            <v>frijol caraota</v>
          </cell>
        </row>
        <row r="79">
          <cell r="A79" t="str">
            <v>agricola</v>
          </cell>
          <cell r="B79" t="str">
            <v>frijol_caupi</v>
          </cell>
          <cell r="C79" t="str">
            <v>frijol caupí</v>
          </cell>
        </row>
        <row r="80">
          <cell r="A80" t="str">
            <v>agricola</v>
          </cell>
          <cell r="B80" t="str">
            <v>frijol_rosado</v>
          </cell>
          <cell r="C80" t="str">
            <v>frijol rosado</v>
          </cell>
        </row>
        <row r="81">
          <cell r="A81" t="str">
            <v>agricola</v>
          </cell>
          <cell r="B81" t="str">
            <v>frijol_voluble</v>
          </cell>
          <cell r="C81" t="str">
            <v>frijol voluble</v>
          </cell>
        </row>
        <row r="82">
          <cell r="A82" t="str">
            <v>agricola</v>
          </cell>
          <cell r="B82" t="str">
            <v>frijol_zaragoza</v>
          </cell>
          <cell r="C82" t="str">
            <v>frijol zaragoza</v>
          </cell>
        </row>
        <row r="83">
          <cell r="A83" t="str">
            <v>pecuaria</v>
          </cell>
          <cell r="B83" t="str">
            <v>ganaderia_carne</v>
          </cell>
          <cell r="C83" t="str">
            <v>ganadería de carne</v>
          </cell>
        </row>
        <row r="84">
          <cell r="A84" t="str">
            <v>pecuaria</v>
          </cell>
          <cell r="B84" t="str">
            <v>ganaderia_cria</v>
          </cell>
          <cell r="C84" t="str">
            <v>ganadería de cría</v>
          </cell>
        </row>
        <row r="85">
          <cell r="A85" t="str">
            <v>pecuaria</v>
          </cell>
          <cell r="B85" t="str">
            <v>ganaderia_dp</v>
          </cell>
          <cell r="C85" t="str">
            <v>ganadería doble propósito</v>
          </cell>
        </row>
        <row r="86">
          <cell r="A86" t="str">
            <v>pecuaria</v>
          </cell>
          <cell r="B86" t="str">
            <v>ganaderia_leche</v>
          </cell>
          <cell r="C86" t="str">
            <v>ganadería de leche</v>
          </cell>
        </row>
        <row r="87">
          <cell r="A87" t="str">
            <v>agricola</v>
          </cell>
          <cell r="B87" t="str">
            <v>granadilla</v>
          </cell>
          <cell r="C87" t="str">
            <v>granadilla</v>
          </cell>
        </row>
        <row r="88">
          <cell r="A88" t="str">
            <v>agricola</v>
          </cell>
          <cell r="B88" t="str">
            <v>guandul</v>
          </cell>
          <cell r="C88" t="str">
            <v>guandul</v>
          </cell>
        </row>
        <row r="89">
          <cell r="A89" t="str">
            <v>agricola</v>
          </cell>
          <cell r="B89" t="str">
            <v>guayaba</v>
          </cell>
          <cell r="C89" t="str">
            <v>guayaba</v>
          </cell>
        </row>
        <row r="90">
          <cell r="A90" t="str">
            <v>agricola</v>
          </cell>
          <cell r="B90" t="str">
            <v>gulupa</v>
          </cell>
          <cell r="C90" t="str">
            <v>gulupa</v>
          </cell>
        </row>
        <row r="91">
          <cell r="A91" t="str">
            <v>agricola</v>
          </cell>
          <cell r="B91" t="str">
            <v>hierbabuena</v>
          </cell>
          <cell r="C91" t="str">
            <v>hierbabuena</v>
          </cell>
        </row>
        <row r="92">
          <cell r="A92" t="str">
            <v>agricola</v>
          </cell>
          <cell r="B92" t="str">
            <v>hortalizas</v>
          </cell>
          <cell r="C92" t="str">
            <v>hortalizas</v>
          </cell>
        </row>
        <row r="93">
          <cell r="A93" t="str">
            <v>agricola</v>
          </cell>
          <cell r="B93" t="str">
            <v>hortensias</v>
          </cell>
          <cell r="C93" t="str">
            <v>Hortensias</v>
          </cell>
        </row>
        <row r="94">
          <cell r="A94" t="str">
            <v>agricola</v>
          </cell>
          <cell r="B94" t="str">
            <v xml:space="preserve">lechuga </v>
          </cell>
          <cell r="C94" t="str">
            <v>lechuga</v>
          </cell>
        </row>
        <row r="95">
          <cell r="A95" t="str">
            <v>agricola</v>
          </cell>
          <cell r="B95" t="str">
            <v>lechuga_gourmet</v>
          </cell>
          <cell r="C95" t="str">
            <v>lechuga gourmet</v>
          </cell>
        </row>
        <row r="96">
          <cell r="A96" t="str">
            <v>agricola</v>
          </cell>
          <cell r="B96" t="str">
            <v>lechuga_hidroponica</v>
          </cell>
          <cell r="C96" t="str">
            <v>lechuga hidroponica</v>
          </cell>
        </row>
        <row r="97">
          <cell r="A97" t="str">
            <v>agricola</v>
          </cell>
          <cell r="B97" t="str">
            <v>limon</v>
          </cell>
          <cell r="C97" t="str">
            <v>limón</v>
          </cell>
        </row>
        <row r="98">
          <cell r="A98" t="str">
            <v>agricola</v>
          </cell>
          <cell r="B98" t="str">
            <v>limon_castilla</v>
          </cell>
          <cell r="C98" t="str">
            <v>limón de castilla</v>
          </cell>
        </row>
        <row r="99">
          <cell r="A99" t="str">
            <v>agricola</v>
          </cell>
          <cell r="B99" t="str">
            <v>limon_castilla_limon_mandarino</v>
          </cell>
          <cell r="C99" t="str">
            <v>limón de castilla y limón mandarino</v>
          </cell>
        </row>
        <row r="100">
          <cell r="A100" t="str">
            <v>agricola</v>
          </cell>
          <cell r="B100" t="str">
            <v>limon_criollo</v>
          </cell>
          <cell r="C100" t="str">
            <v>limón criollo</v>
          </cell>
        </row>
        <row r="101">
          <cell r="A101" t="str">
            <v>agricola</v>
          </cell>
          <cell r="B101" t="str">
            <v>limon_mandarina</v>
          </cell>
          <cell r="C101" t="str">
            <v xml:space="preserve">limón en asocio con mandarina </v>
          </cell>
        </row>
        <row r="102">
          <cell r="A102" t="str">
            <v>agricola</v>
          </cell>
          <cell r="B102" t="str">
            <v>limon_mandarino</v>
          </cell>
          <cell r="C102" t="str">
            <v>limón mandarino</v>
          </cell>
        </row>
        <row r="103">
          <cell r="A103" t="str">
            <v>agricola</v>
          </cell>
          <cell r="B103" t="str">
            <v>limon_tahiti</v>
          </cell>
          <cell r="C103" t="str">
            <v>limón Tahití</v>
          </cell>
        </row>
        <row r="104">
          <cell r="A104" t="str">
            <v>agricola</v>
          </cell>
          <cell r="B104" t="str">
            <v>lulo</v>
          </cell>
          <cell r="C104" t="str">
            <v>lulo</v>
          </cell>
        </row>
        <row r="105">
          <cell r="A105" t="str">
            <v>agricola</v>
          </cell>
          <cell r="B105" t="str">
            <v>maiz</v>
          </cell>
          <cell r="C105" t="str">
            <v>maíz</v>
          </cell>
        </row>
        <row r="106">
          <cell r="A106" t="str">
            <v>agricola</v>
          </cell>
          <cell r="B106" t="str">
            <v>maiz amarillo</v>
          </cell>
          <cell r="C106" t="str">
            <v>maíz amarillo</v>
          </cell>
        </row>
        <row r="107">
          <cell r="A107" t="str">
            <v>agricola</v>
          </cell>
          <cell r="B107" t="str">
            <v>maiz puya</v>
          </cell>
          <cell r="C107" t="str">
            <v>maíz puya</v>
          </cell>
        </row>
        <row r="108">
          <cell r="A108" t="str">
            <v>agricola</v>
          </cell>
          <cell r="B108" t="str">
            <v>maiz_amarillo</v>
          </cell>
          <cell r="C108" t="str">
            <v xml:space="preserve">Maíz amarillo </v>
          </cell>
        </row>
        <row r="109">
          <cell r="A109" t="str">
            <v>agricola</v>
          </cell>
          <cell r="B109" t="str">
            <v>maiz_amarillo_tradicional</v>
          </cell>
          <cell r="C109" t="str">
            <v>maíz amarillo  tradicional</v>
          </cell>
        </row>
        <row r="110">
          <cell r="A110" t="str">
            <v>agricola</v>
          </cell>
          <cell r="B110" t="str">
            <v>maiz_amarillo_tecnificado</v>
          </cell>
          <cell r="C110" t="str">
            <v>maíz amarillo  tecnificado</v>
          </cell>
        </row>
        <row r="111">
          <cell r="A111" t="str">
            <v>agricola</v>
          </cell>
          <cell r="B111" t="str">
            <v>maiz_blanco</v>
          </cell>
          <cell r="C111" t="str">
            <v>Maíz blanco tradicional</v>
          </cell>
        </row>
        <row r="112">
          <cell r="A112" t="str">
            <v>agricola</v>
          </cell>
          <cell r="B112" t="str">
            <v>maiz_blanco_tradicional</v>
          </cell>
          <cell r="C112" t="str">
            <v>maíz blanco tradicional</v>
          </cell>
        </row>
        <row r="113">
          <cell r="A113" t="str">
            <v>agricola</v>
          </cell>
          <cell r="B113" t="str">
            <v>maiz_blanco_tecnificado</v>
          </cell>
          <cell r="C113" t="str">
            <v>maíz blanco tecnificado</v>
          </cell>
        </row>
        <row r="114">
          <cell r="A114" t="str">
            <v>agricola</v>
          </cell>
          <cell r="B114" t="str">
            <v>maiz_puya</v>
          </cell>
          <cell r="C114" t="str">
            <v>maíz puya</v>
          </cell>
        </row>
        <row r="115">
          <cell r="A115" t="str">
            <v>agricola</v>
          </cell>
          <cell r="B115" t="str">
            <v>maiz_tecnificado</v>
          </cell>
          <cell r="C115" t="str">
            <v>maíz tecnificado</v>
          </cell>
        </row>
        <row r="116">
          <cell r="A116" t="str">
            <v>agricola</v>
          </cell>
          <cell r="B116" t="str">
            <v>maiz_tradicional</v>
          </cell>
          <cell r="C116" t="str">
            <v>maíz tradicional</v>
          </cell>
        </row>
        <row r="117">
          <cell r="A117" t="str">
            <v>agricola</v>
          </cell>
          <cell r="B117" t="str">
            <v>malanga</v>
          </cell>
          <cell r="C117" t="str">
            <v>malanga</v>
          </cell>
        </row>
        <row r="118">
          <cell r="A118" t="str">
            <v>agricola</v>
          </cell>
          <cell r="B118" t="str">
            <v>mamoncillo</v>
          </cell>
          <cell r="C118" t="str">
            <v>mamoncillo</v>
          </cell>
        </row>
        <row r="119">
          <cell r="A119" t="str">
            <v>agricola</v>
          </cell>
          <cell r="B119" t="str">
            <v>mamoncillo</v>
          </cell>
          <cell r="C119" t="str">
            <v>mamoncillo</v>
          </cell>
        </row>
        <row r="120">
          <cell r="A120" t="str">
            <v>agricola</v>
          </cell>
          <cell r="B120" t="str">
            <v>mandarina</v>
          </cell>
          <cell r="C120" t="str">
            <v>mandarina</v>
          </cell>
        </row>
        <row r="121">
          <cell r="A121" t="str">
            <v>agricola</v>
          </cell>
          <cell r="B121" t="str">
            <v>mango</v>
          </cell>
          <cell r="C121" t="str">
            <v>mango</v>
          </cell>
        </row>
        <row r="122">
          <cell r="A122" t="str">
            <v>agricola</v>
          </cell>
          <cell r="B122" t="str">
            <v>mango_hilaza</v>
          </cell>
          <cell r="C122" t="str">
            <v>mango hilaza</v>
          </cell>
        </row>
        <row r="123">
          <cell r="A123" t="str">
            <v>agricola</v>
          </cell>
          <cell r="B123" t="str">
            <v>mango_keitt</v>
          </cell>
          <cell r="C123" t="str">
            <v>mango keitt</v>
          </cell>
        </row>
        <row r="124">
          <cell r="A124" t="str">
            <v>agricola</v>
          </cell>
          <cell r="B124" t="str">
            <v>mango_tommy</v>
          </cell>
          <cell r="C124" t="str">
            <v>mango tommy</v>
          </cell>
        </row>
        <row r="125">
          <cell r="A125" t="str">
            <v>agricola</v>
          </cell>
          <cell r="B125" t="str">
            <v>manzanilla</v>
          </cell>
          <cell r="C125" t="str">
            <v>manzanilla</v>
          </cell>
        </row>
        <row r="126">
          <cell r="A126" t="str">
            <v>agricola</v>
          </cell>
          <cell r="B126" t="str">
            <v>maracuya</v>
          </cell>
          <cell r="C126" t="str">
            <v>maracuyá</v>
          </cell>
        </row>
        <row r="127">
          <cell r="A127" t="str">
            <v>agricola</v>
          </cell>
          <cell r="B127" t="str">
            <v>melon</v>
          </cell>
          <cell r="C127" t="str">
            <v xml:space="preserve">melón </v>
          </cell>
        </row>
        <row r="128">
          <cell r="A128" t="str">
            <v>agricola</v>
          </cell>
          <cell r="B128" t="str">
            <v>mora</v>
          </cell>
          <cell r="C128" t="str">
            <v>mora</v>
          </cell>
        </row>
        <row r="129">
          <cell r="A129" t="str">
            <v>agricola</v>
          </cell>
          <cell r="B129" t="str">
            <v>name</v>
          </cell>
          <cell r="C129" t="str">
            <v>ñame</v>
          </cell>
        </row>
        <row r="130">
          <cell r="A130" t="str">
            <v>agricola</v>
          </cell>
          <cell r="B130" t="str">
            <v>name_diamante</v>
          </cell>
          <cell r="C130" t="str">
            <v>ñame diamante</v>
          </cell>
        </row>
        <row r="131">
          <cell r="A131" t="str">
            <v>agricola</v>
          </cell>
          <cell r="B131" t="str">
            <v>name_espino</v>
          </cell>
          <cell r="C131" t="str">
            <v>ñame espino</v>
          </cell>
        </row>
        <row r="132">
          <cell r="A132" t="str">
            <v>agricola</v>
          </cell>
          <cell r="B132" t="str">
            <v>naranja</v>
          </cell>
          <cell r="C132" t="str">
            <v>naranja</v>
          </cell>
        </row>
        <row r="133">
          <cell r="A133" t="str">
            <v>agricola</v>
          </cell>
          <cell r="B133" t="str">
            <v>naranja_valencia</v>
          </cell>
          <cell r="C133" t="str">
            <v>naranja valencia</v>
          </cell>
        </row>
        <row r="134">
          <cell r="A134" t="str">
            <v>pecuaria</v>
          </cell>
          <cell r="B134" t="str">
            <v>ovinos</v>
          </cell>
          <cell r="C134" t="str">
            <v>ovinos</v>
          </cell>
        </row>
        <row r="135">
          <cell r="A135" t="str">
            <v>agricola</v>
          </cell>
          <cell r="B135" t="str">
            <v>palma_aceite</v>
          </cell>
          <cell r="C135" t="str">
            <v>palma de aceite</v>
          </cell>
        </row>
        <row r="136">
          <cell r="A136" t="str">
            <v>agricola</v>
          </cell>
          <cell r="B136" t="str">
            <v>papa</v>
          </cell>
          <cell r="C136" t="str">
            <v>papa</v>
          </cell>
        </row>
        <row r="137">
          <cell r="A137" t="str">
            <v>agricola</v>
          </cell>
          <cell r="B137" t="str">
            <v>papa_criolla</v>
          </cell>
          <cell r="C137" t="str">
            <v>papa criolla</v>
          </cell>
        </row>
        <row r="138">
          <cell r="A138" t="str">
            <v>agricola</v>
          </cell>
          <cell r="B138" t="str">
            <v>papaya</v>
          </cell>
          <cell r="C138" t="str">
            <v>papaya</v>
          </cell>
        </row>
        <row r="139">
          <cell r="A139" t="str">
            <v>agricola</v>
          </cell>
          <cell r="B139" t="str">
            <v>patilla</v>
          </cell>
          <cell r="C139" t="str">
            <v>patilla</v>
          </cell>
        </row>
        <row r="140">
          <cell r="A140" t="str">
            <v>agricola</v>
          </cell>
          <cell r="B140" t="str">
            <v>patilla_melon</v>
          </cell>
          <cell r="C140" t="str">
            <v>patilla en asocio con melón</v>
          </cell>
        </row>
        <row r="141">
          <cell r="A141" t="str">
            <v>agricola</v>
          </cell>
          <cell r="B141" t="str">
            <v>pepino_guiso</v>
          </cell>
          <cell r="C141" t="str">
            <v>pepino guiso</v>
          </cell>
        </row>
        <row r="142">
          <cell r="A142" t="str">
            <v>pecuaria</v>
          </cell>
          <cell r="B142" t="str">
            <v>piangua</v>
          </cell>
          <cell r="C142" t="str">
            <v>piangua</v>
          </cell>
        </row>
        <row r="143">
          <cell r="A143" t="str">
            <v>agricola</v>
          </cell>
          <cell r="B143" t="str">
            <v>pimenton</v>
          </cell>
          <cell r="C143" t="str">
            <v>pimentón</v>
          </cell>
        </row>
        <row r="144">
          <cell r="A144" t="str">
            <v>agricola</v>
          </cell>
          <cell r="B144" t="str">
            <v>pimienta</v>
          </cell>
          <cell r="C144" t="str">
            <v>pimienta</v>
          </cell>
        </row>
        <row r="145">
          <cell r="A145" t="str">
            <v>agricola</v>
          </cell>
          <cell r="B145" t="str">
            <v>pimientos</v>
          </cell>
          <cell r="C145" t="str">
            <v>pimientos</v>
          </cell>
        </row>
        <row r="146">
          <cell r="A146" t="str">
            <v>agricola</v>
          </cell>
          <cell r="B146" t="str">
            <v>pina</v>
          </cell>
          <cell r="C146" t="str">
            <v>piña</v>
          </cell>
        </row>
        <row r="147">
          <cell r="A147" t="str">
            <v>pecuaria</v>
          </cell>
          <cell r="B147" t="str">
            <v>piscicultura_bocachico</v>
          </cell>
          <cell r="C147" t="str">
            <v>piscicultura</v>
          </cell>
        </row>
        <row r="148">
          <cell r="A148" t="str">
            <v>pecuaria</v>
          </cell>
          <cell r="B148" t="str">
            <v>piscicultura_cachama</v>
          </cell>
          <cell r="C148" t="str">
            <v>piscicultura cachama</v>
          </cell>
        </row>
        <row r="149">
          <cell r="A149" t="str">
            <v>pecuaria</v>
          </cell>
          <cell r="B149" t="str">
            <v>piscicultura_cachama_bocachico</v>
          </cell>
          <cell r="C149" t="str">
            <v>piscicultura cachama bocachico</v>
          </cell>
        </row>
        <row r="150">
          <cell r="A150" t="str">
            <v>pecuaria</v>
          </cell>
          <cell r="B150" t="str">
            <v>piscicultura_tilapia</v>
          </cell>
          <cell r="C150" t="str">
            <v>piscicultura tilapia</v>
          </cell>
        </row>
        <row r="151">
          <cell r="A151" t="str">
            <v>pecuaria</v>
          </cell>
          <cell r="B151" t="str">
            <v>piscicultura_tilapia_bocachico</v>
          </cell>
          <cell r="C151" t="str">
            <v>piscicultura tilapia y bocachico</v>
          </cell>
        </row>
        <row r="152">
          <cell r="A152" t="str">
            <v>pecuaria</v>
          </cell>
          <cell r="B152" t="str">
            <v>piscicultura_tilapia_cachama</v>
          </cell>
          <cell r="C152" t="str">
            <v>piscicultura tilapia y cachama</v>
          </cell>
        </row>
        <row r="153">
          <cell r="A153" t="str">
            <v>pecuaria</v>
          </cell>
          <cell r="B153" t="str">
            <v>piscicultura_cachama_mojarra</v>
          </cell>
          <cell r="C153" t="str">
            <v>piscicultura cachama y mojarra</v>
          </cell>
        </row>
        <row r="154">
          <cell r="A154" t="str">
            <v>pecuaria</v>
          </cell>
          <cell r="B154" t="str">
            <v>piscicultura_trucha</v>
          </cell>
          <cell r="C154" t="str">
            <v>piscicultura trucha</v>
          </cell>
        </row>
        <row r="155">
          <cell r="A155" t="str">
            <v>agricola</v>
          </cell>
          <cell r="B155" t="str">
            <v>platano</v>
          </cell>
          <cell r="C155" t="str">
            <v>plátano</v>
          </cell>
        </row>
        <row r="156">
          <cell r="A156" t="str">
            <v>agricola</v>
          </cell>
          <cell r="B156" t="str">
            <v>platano_harton</v>
          </cell>
          <cell r="C156" t="str">
            <v>plátano hartón</v>
          </cell>
        </row>
        <row r="157">
          <cell r="A157" t="str">
            <v>pecuaria</v>
          </cell>
          <cell r="B157" t="str">
            <v>porcicultura_ceba</v>
          </cell>
          <cell r="C157" t="str">
            <v>porcicultura de ceba</v>
          </cell>
        </row>
        <row r="158">
          <cell r="A158" t="str">
            <v>pecuaria</v>
          </cell>
          <cell r="B158" t="str">
            <v>porcicultura_ciclo_completo</v>
          </cell>
          <cell r="C158" t="str">
            <v>porcicultura de ciclo completo</v>
          </cell>
        </row>
        <row r="159">
          <cell r="A159" t="str">
            <v>pecuaria</v>
          </cell>
          <cell r="B159" t="str">
            <v>porcicultura_cria</v>
          </cell>
          <cell r="C159" t="str">
            <v>porcicultura de cría</v>
          </cell>
        </row>
        <row r="160">
          <cell r="A160" t="str">
            <v>pecuaria</v>
          </cell>
          <cell r="B160" t="str">
            <v>porcicultura_cria_levante</v>
          </cell>
          <cell r="C160" t="str">
            <v>porcicultura de cría y levante</v>
          </cell>
        </row>
        <row r="161">
          <cell r="A161" t="str">
            <v>agricola</v>
          </cell>
          <cell r="B161" t="str">
            <v>rambutan</v>
          </cell>
          <cell r="C161" t="str">
            <v>rambutan</v>
          </cell>
        </row>
        <row r="162">
          <cell r="A162" t="str">
            <v>agricola</v>
          </cell>
          <cell r="B162" t="str">
            <v>remolacha</v>
          </cell>
          <cell r="C162" t="str">
            <v>remolacha</v>
          </cell>
        </row>
        <row r="163">
          <cell r="A163" t="str">
            <v>agricola</v>
          </cell>
          <cell r="B163" t="str">
            <v>repollo</v>
          </cell>
          <cell r="C163" t="str">
            <v>repollo</v>
          </cell>
        </row>
        <row r="164">
          <cell r="A164" t="str">
            <v>agricola</v>
          </cell>
          <cell r="B164" t="str">
            <v>romero</v>
          </cell>
          <cell r="C164" t="str">
            <v>romero</v>
          </cell>
        </row>
        <row r="165">
          <cell r="A165" t="str">
            <v>agricola</v>
          </cell>
          <cell r="B165" t="str">
            <v>sacha_inchi</v>
          </cell>
          <cell r="C165" t="str">
            <v>sacha inchi</v>
          </cell>
        </row>
        <row r="166">
          <cell r="A166" t="str">
            <v>agricola</v>
          </cell>
          <cell r="B166" t="str">
            <v>sorgo</v>
          </cell>
          <cell r="C166" t="str">
            <v>sorgo</v>
          </cell>
        </row>
        <row r="167">
          <cell r="A167" t="str">
            <v>agricola</v>
          </cell>
          <cell r="B167" t="str">
            <v>soya</v>
          </cell>
          <cell r="C167" t="str">
            <v>soya</v>
          </cell>
        </row>
        <row r="168">
          <cell r="A168" t="str">
            <v>agricola</v>
          </cell>
          <cell r="B168" t="str">
            <v>stevia</v>
          </cell>
          <cell r="C168" t="str">
            <v>stevia</v>
          </cell>
        </row>
        <row r="169">
          <cell r="A169" t="str">
            <v>agricola</v>
          </cell>
          <cell r="B169" t="str">
            <v>tabaco</v>
          </cell>
          <cell r="C169" t="str">
            <v>tabaco</v>
          </cell>
        </row>
        <row r="170">
          <cell r="A170" t="str">
            <v>agricola</v>
          </cell>
          <cell r="B170" t="str">
            <v>tomate_arbol</v>
          </cell>
          <cell r="C170" t="str">
            <v>tomate de árbol</v>
          </cell>
        </row>
        <row r="171">
          <cell r="A171" t="str">
            <v>agricola</v>
          </cell>
          <cell r="B171" t="str">
            <v>tomate_cherry</v>
          </cell>
          <cell r="C171" t="str">
            <v>tomate cherry</v>
          </cell>
        </row>
        <row r="172">
          <cell r="A172" t="str">
            <v>agricola</v>
          </cell>
          <cell r="B172" t="str">
            <v>tomate_invernadero</v>
          </cell>
          <cell r="C172" t="str">
            <v>tomate de invernadero</v>
          </cell>
        </row>
        <row r="173">
          <cell r="A173" t="str">
            <v>agricola</v>
          </cell>
          <cell r="B173" t="str">
            <v>tomate_mesa</v>
          </cell>
          <cell r="C173" t="str">
            <v>tomate de mesa</v>
          </cell>
        </row>
        <row r="174">
          <cell r="A174" t="str">
            <v>agricola</v>
          </cell>
          <cell r="B174" t="str">
            <v>tomillo</v>
          </cell>
          <cell r="C174" t="str">
            <v>tomillo</v>
          </cell>
        </row>
        <row r="175">
          <cell r="A175" t="str">
            <v>agricola</v>
          </cell>
          <cell r="B175" t="str">
            <v>uchuva</v>
          </cell>
          <cell r="C175" t="str">
            <v>uchuva</v>
          </cell>
        </row>
        <row r="176">
          <cell r="A176" t="str">
            <v>agricola</v>
          </cell>
          <cell r="B176" t="str">
            <v>uva</v>
          </cell>
          <cell r="C176" t="str">
            <v>uva</v>
          </cell>
        </row>
        <row r="177">
          <cell r="A177" t="str">
            <v>agricola</v>
          </cell>
          <cell r="B177" t="str">
            <v>yuca</v>
          </cell>
          <cell r="C177" t="str">
            <v>yuca</v>
          </cell>
        </row>
        <row r="178">
          <cell r="A178" t="str">
            <v>agricola</v>
          </cell>
          <cell r="B178" t="str">
            <v>yuca_industrial</v>
          </cell>
          <cell r="C178" t="str">
            <v>yuca para uso industrial</v>
          </cell>
        </row>
        <row r="179">
          <cell r="A179" t="str">
            <v>agricola</v>
          </cell>
          <cell r="B179" t="str">
            <v>yuca_maiz</v>
          </cell>
          <cell r="C179" t="str">
            <v>yuca en asocio con maíz</v>
          </cell>
        </row>
        <row r="180">
          <cell r="A180" t="str">
            <v>agricola</v>
          </cell>
          <cell r="B180" t="str">
            <v>yuca_maiz_ahuyama</v>
          </cell>
          <cell r="C180" t="str">
            <v>yuca en asocio con maíz y ahuyama</v>
          </cell>
        </row>
        <row r="181">
          <cell r="A181" t="str">
            <v>agricola</v>
          </cell>
          <cell r="B181" t="str">
            <v>yuca_maiz_name</v>
          </cell>
          <cell r="C181" t="str">
            <v>yuca en asocio con maíz y ñame</v>
          </cell>
        </row>
        <row r="182">
          <cell r="A182" t="str">
            <v>agricola</v>
          </cell>
          <cell r="B182" t="str">
            <v>yuca_maiz_name_patilla</v>
          </cell>
          <cell r="C182" t="str">
            <v>Yuca en asocio con maíz, ñame y patilla</v>
          </cell>
        </row>
        <row r="183">
          <cell r="A183" t="str">
            <v>agricola</v>
          </cell>
          <cell r="B183" t="str">
            <v>yuca_maiz_patilla</v>
          </cell>
          <cell r="C183" t="str">
            <v>yuca en asocio con maíz y patilla</v>
          </cell>
        </row>
        <row r="184">
          <cell r="A184" t="str">
            <v>agricola</v>
          </cell>
          <cell r="B184" t="str">
            <v>yuca_name</v>
          </cell>
          <cell r="C184" t="str">
            <v>yuca en asocio con ñame</v>
          </cell>
        </row>
        <row r="185">
          <cell r="A185" t="str">
            <v>agricola</v>
          </cell>
          <cell r="B185" t="str">
            <v>zanahoria</v>
          </cell>
          <cell r="C185" t="str">
            <v>zanahoria</v>
          </cell>
        </row>
        <row r="186">
          <cell r="A186" t="str">
            <v>agricola</v>
          </cell>
          <cell r="B186" t="str">
            <v>pepino_cohombro</v>
          </cell>
          <cell r="C186" t="str">
            <v>pepino cohombro</v>
          </cell>
        </row>
        <row r="187">
          <cell r="A187" t="str">
            <v>agricola</v>
          </cell>
          <cell r="B187" t="str">
            <v>habichuela</v>
          </cell>
          <cell r="C187" t="str">
            <v>habichuela</v>
          </cell>
        </row>
        <row r="188">
          <cell r="A188" t="str">
            <v>pecuaria</v>
          </cell>
          <cell r="B188" t="str">
            <v>porcicultura_levante</v>
          </cell>
          <cell r="C188" t="str">
            <v>porcicultura de levante</v>
          </cell>
        </row>
        <row r="189">
          <cell r="A189" t="str">
            <v>agricola</v>
          </cell>
          <cell r="B189" t="str">
            <v>aromaticas</v>
          </cell>
          <cell r="C189" t="str">
            <v>aromáticas</v>
          </cell>
        </row>
        <row r="190">
          <cell r="A190" t="str">
            <v>agricola</v>
          </cell>
          <cell r="B190" t="str">
            <v>romero</v>
          </cell>
          <cell r="C190" t="str">
            <v>romero</v>
          </cell>
        </row>
        <row r="191">
          <cell r="A191" t="str">
            <v>agricola</v>
          </cell>
          <cell r="B191" t="str">
            <v>calendula</v>
          </cell>
          <cell r="C191" t="str">
            <v>caléndula</v>
          </cell>
        </row>
        <row r="192">
          <cell r="A192" t="str">
            <v>agricola</v>
          </cell>
          <cell r="B192" t="str">
            <v>arroz_riego_voleo</v>
          </cell>
          <cell r="C192" t="str">
            <v>Arroz riego siembra al voleo</v>
          </cell>
        </row>
        <row r="193">
          <cell r="A193" t="str">
            <v>agricola</v>
          </cell>
          <cell r="B193" t="str">
            <v>arroz_riego_transplante</v>
          </cell>
          <cell r="C193" t="str">
            <v xml:space="preserve">Arroz riego siembra transplante </v>
          </cell>
        </row>
        <row r="194">
          <cell r="A194" t="str">
            <v>agricola</v>
          </cell>
          <cell r="B194" t="str">
            <v>girasol</v>
          </cell>
          <cell r="C194" t="str">
            <v>girasol</v>
          </cell>
        </row>
        <row r="195">
          <cell r="A195" t="str">
            <v>agricola</v>
          </cell>
          <cell r="B195" t="str">
            <v>guayaba_agria</v>
          </cell>
          <cell r="C195" t="str">
            <v>guayaba agria</v>
          </cell>
        </row>
      </sheetData>
      <sheetData sheetId="1"/>
      <sheetData sheetId="2"/>
      <sheetData sheetId="3"/>
      <sheetData sheetId="4"/>
    </sheetDataSet>
  </externalBook>
</externalLink>
</file>

<file path=xl/persons/person.xml><?xml version="1.0" encoding="utf-8"?>
<personList xmlns="http://schemas.microsoft.com/office/spreadsheetml/2018/threadedcomments" xmlns:x="http://schemas.openxmlformats.org/spreadsheetml/2006/main">
  <person displayName="Sarita V" id="{4928033B-3BD2-47C9-A0C4-2B55C8A879B4}" userId="6d75baa141818aaf" providerId="Windows Live"/>
  <person displayName="Anyela Mayerly Rojas Molina" id="{AE8C5AB6-4722-43A3-AEC9-A6DED8F81FF7}" userId="S::anyela.rojas@ant.gov.co::ca1862f1-3dc1-4141-8ca4-ea7a8c8ed4f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 dT="2025-07-18T17:01:26.64" personId="{AE8C5AB6-4722-43A3-AEC9-A6DED8F81FF7}" id="{46F74A4F-250C-40EF-82A7-EA4A8BF0A7E7}">
    <text>SIPRA territorial</text>
  </threadedComment>
  <threadedComment ref="G1" dT="2025-07-18T17:01:37.66" personId="{AE8C5AB6-4722-43A3-AEC9-A6DED8F81FF7}" id="{AA0C56E4-3DBA-49A4-BD3B-D226924BEDF2}">
    <text>SIPRA territorial</text>
  </threadedComment>
  <threadedComment ref="J1" dT="2025-07-18T17:01:53.72" personId="{AE8C5AB6-4722-43A3-AEC9-A6DED8F81FF7}" id="{A78C38A1-4883-4F00-94D1-E35C6F75C2FA}">
    <text>SIPRA territorial</text>
  </threadedComment>
  <threadedComment ref="A6" dT="2025-07-18T16:43:01.75" personId="{AE8C5AB6-4722-43A3-AEC9-A6DED8F81FF7}" id="{12147496-217B-4809-ACA0-8B332F1AD18C}">
    <text>Aparecía la UFH 03Wa-73 en SIPRA nacional, pero en insumo de UFH y SIPRA territorial registra la UFH 03Vas1-73</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07-10T19:52:18.62" personId="{4928033B-3BD2-47C9-A0C4-2B55C8A879B4}" id="{DE88EB76-AEB7-48BE-8D95-3F0EE3D83680}">
    <text xml:space="preserve">Territorial
</text>
  </threadedComment>
  <threadedComment ref="F1" dT="2025-07-10T19:50:13.14" personId="{4928033B-3BD2-47C9-A0C4-2B55C8A879B4}" id="{A0658514-D02C-43F7-901E-61CEB8C8A5C1}">
    <text>Territorial</text>
  </threadedComment>
  <threadedComment ref="I1" dT="2025-07-10T19:52:54.25" personId="{4928033B-3BD2-47C9-A0C4-2B55C8A879B4}" id="{19D54CA7-654A-4F75-95F4-7927833A6673}">
    <text>Territorial</text>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topLeftCell="C12" workbookViewId="0">
      <selection activeCell="C12" sqref="C12"/>
    </sheetView>
  </sheetViews>
  <sheetFormatPr defaultColWidth="8.85546875" defaultRowHeight="14.45"/>
  <cols>
    <col min="1" max="2" width="33" style="1" customWidth="1"/>
    <col min="3" max="3" width="42.140625" bestFit="1" customWidth="1"/>
  </cols>
  <sheetData>
    <row r="1" spans="1:3">
      <c r="A1" s="11" t="str" cm="1">
        <f t="array" ref="A1:A500">[2]Diccionario!$A$1:$A$500</f>
        <v>Tipo</v>
      </c>
      <c r="B1" s="11" t="str" cm="1">
        <f t="array" ref="B1:B500">[2]Diccionario!$B$1:$B$500</f>
        <v>Linea</v>
      </c>
      <c r="C1" s="11"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arracacha</v>
      </c>
      <c r="C15" t="str">
        <v>arracacha</v>
      </c>
    </row>
    <row r="16" spans="1:3">
      <c r="A16" s="1" t="str">
        <v>agricola</v>
      </c>
      <c r="B16" s="1" t="str">
        <v>arroz_riego</v>
      </c>
      <c r="C16" t="str">
        <v>arroz riego</v>
      </c>
    </row>
    <row r="17" spans="1:3">
      <c r="A17" s="1" t="str">
        <v>agricola</v>
      </c>
      <c r="B17" s="1" t="str">
        <v>arroz_secano</v>
      </c>
      <c r="C17" t="str">
        <v>arroz secano</v>
      </c>
    </row>
    <row r="18" spans="1:3">
      <c r="A18" s="1" t="str">
        <v>agricola</v>
      </c>
      <c r="B18" s="1" t="str">
        <v>arroz_secano_manual</v>
      </c>
      <c r="C18" t="str">
        <v>arroz secano manual</v>
      </c>
    </row>
    <row r="19" spans="1:3">
      <c r="A19" s="1" t="str">
        <v>agricola</v>
      </c>
      <c r="B19" s="1" t="str">
        <v>arveja</v>
      </c>
      <c r="C19" t="str">
        <v>arveja</v>
      </c>
    </row>
    <row r="20" spans="1:3">
      <c r="A20" s="1" t="str">
        <v>agricola</v>
      </c>
      <c r="B20" s="1" t="str">
        <v>asai</v>
      </c>
      <c r="C20" t="str">
        <v>açaí</v>
      </c>
    </row>
    <row r="21" spans="1:3">
      <c r="A21" s="1" t="str">
        <v>agricola</v>
      </c>
      <c r="B21" s="1" t="str">
        <v>asai_platano</v>
      </c>
      <c r="C21" t="str">
        <v>açaí en asocio con plátano</v>
      </c>
    </row>
    <row r="22" spans="1:3">
      <c r="A22" s="1" t="str">
        <v>agricola</v>
      </c>
      <c r="B22" s="1" t="str">
        <v>asai_cacao</v>
      </c>
      <c r="C22" t="str">
        <v>açaí en asocio con cacao</v>
      </c>
    </row>
    <row r="23" spans="1:3">
      <c r="A23" s="1" t="str">
        <v>pecuaria</v>
      </c>
      <c r="B23" s="1" t="str">
        <v>avicultura_engorde</v>
      </c>
      <c r="C23" t="str">
        <v>avicultura de engorde</v>
      </c>
    </row>
    <row r="24" spans="1:3">
      <c r="A24" s="1" t="str">
        <v>pecuaria</v>
      </c>
      <c r="B24" s="1" t="str">
        <v>avicultura_postura</v>
      </c>
      <c r="C24" t="str">
        <v>avicultura de postura</v>
      </c>
    </row>
    <row r="25" spans="1:3">
      <c r="A25" s="1" t="str">
        <v>agricola</v>
      </c>
      <c r="B25" s="1" t="str">
        <v>banano</v>
      </c>
      <c r="C25" t="str">
        <v>banano</v>
      </c>
    </row>
    <row r="26" spans="1:3">
      <c r="A26" s="1" t="str">
        <v>agricola</v>
      </c>
      <c r="B26" s="1" t="str">
        <v>batata</v>
      </c>
      <c r="C26" t="str">
        <v>batata</v>
      </c>
    </row>
    <row r="27" spans="1:3">
      <c r="A27" s="1" t="str">
        <v>agricola</v>
      </c>
      <c r="B27" s="1" t="str">
        <v>berenjena</v>
      </c>
      <c r="C27" t="str">
        <v>berenjena</v>
      </c>
    </row>
    <row r="28" spans="1:3">
      <c r="A28" s="1" t="str">
        <v>agricola</v>
      </c>
      <c r="B28" s="1" t="str">
        <v>bijao</v>
      </c>
      <c r="C28" t="str">
        <v>bijao</v>
      </c>
    </row>
    <row r="29" spans="1:3">
      <c r="A29" s="1" t="str">
        <v>agricola</v>
      </c>
      <c r="B29" s="1" t="str">
        <v>brocoli</v>
      </c>
      <c r="C29" t="str">
        <v>brócoli</v>
      </c>
    </row>
    <row r="30" spans="1:3">
      <c r="A30" s="1" t="str">
        <v>pecuaria</v>
      </c>
      <c r="B30" s="1" t="str">
        <v>bufalos</v>
      </c>
      <c r="C30" t="str">
        <v>búfalos</v>
      </c>
    </row>
    <row r="31" spans="1:3">
      <c r="A31" s="1" t="str">
        <v>agricola</v>
      </c>
      <c r="B31" s="1" t="str">
        <v>cacao</v>
      </c>
      <c r="C31" t="str">
        <v>cacao</v>
      </c>
    </row>
    <row r="32" spans="1:3">
      <c r="A32" s="1" t="str">
        <v>agricola</v>
      </c>
      <c r="B32" s="1" t="str">
        <v>cacao_aguacate_criollo</v>
      </c>
      <c r="C32" t="str">
        <v>cacao en asocio con aguacate criollo</v>
      </c>
    </row>
    <row r="33" spans="1:3">
      <c r="A33" s="1" t="str">
        <v>agricola</v>
      </c>
      <c r="B33" s="1" t="str">
        <v>cacao_aguacate_papelillo</v>
      </c>
      <c r="C33" t="str">
        <v>cacao en asocio con aguacate papelillo</v>
      </c>
    </row>
    <row r="34" spans="1:3">
      <c r="A34" s="1" t="str">
        <v>agricola</v>
      </c>
      <c r="B34" s="1" t="str">
        <v>cacao_banano</v>
      </c>
      <c r="C34" t="str">
        <v>cacao en asocio con banano</v>
      </c>
    </row>
    <row r="35" spans="1:3">
      <c r="A35" s="1" t="str">
        <v>agricola</v>
      </c>
      <c r="B35" s="1" t="str">
        <v>cacao_banano_aguacate</v>
      </c>
      <c r="C35" t="str">
        <v>cacao en asocio con banano y aguacate</v>
      </c>
    </row>
    <row r="36" spans="1:3">
      <c r="A36" s="1" t="str">
        <v>agricola</v>
      </c>
      <c r="B36" s="1" t="str">
        <v>cacao_banano_aguacate_mandarina_naranja</v>
      </c>
      <c r="C36" t="str">
        <v>cacao en asocio con banano,aguacate, mandarina y naranja</v>
      </c>
    </row>
    <row r="37" spans="1:3">
      <c r="A37" s="1" t="str">
        <v>agricola</v>
      </c>
      <c r="B37" s="1" t="str">
        <v>cacao_platano</v>
      </c>
      <c r="C37" t="str">
        <v>cacao en asocio con plátano</v>
      </c>
    </row>
    <row r="38" spans="1:3">
      <c r="A38" s="1" t="str">
        <v>agricola</v>
      </c>
      <c r="B38" s="1" t="str">
        <v>cacao_platano_limon</v>
      </c>
      <c r="C38" t="str">
        <v>cacao plátano limón</v>
      </c>
    </row>
    <row r="39" spans="1:3">
      <c r="A39" s="1" t="str">
        <v>agricola</v>
      </c>
      <c r="B39" s="1" t="str">
        <v>cacao_sombrio</v>
      </c>
      <c r="C39" t="str">
        <v>cacao sombrío</v>
      </c>
    </row>
    <row r="40" spans="1:3">
      <c r="A40" s="1" t="str">
        <v>agricola</v>
      </c>
      <c r="B40" s="1" t="str">
        <v>cachaco</v>
      </c>
      <c r="C40" t="str">
        <v>cachaco</v>
      </c>
    </row>
    <row r="41" spans="1:3">
      <c r="A41" s="1" t="str">
        <v>agricola</v>
      </c>
      <c r="B41" s="1" t="str">
        <v>cafe</v>
      </c>
      <c r="C41" t="str">
        <v>café</v>
      </c>
    </row>
    <row r="42" spans="1:3">
      <c r="A42" s="1" t="str">
        <v>agricola</v>
      </c>
      <c r="B42" s="1" t="str">
        <v>cafe_aguacate</v>
      </c>
      <c r="C42" t="str">
        <v>café en asocio con aguacate</v>
      </c>
    </row>
    <row r="43" spans="1:3">
      <c r="A43" s="1" t="str">
        <v>agricola</v>
      </c>
      <c r="B43" s="1" t="str">
        <v>cafe_frijol_arbustivo</v>
      </c>
      <c r="C43" t="str">
        <v>café en asocio con frijol arbustivo</v>
      </c>
    </row>
    <row r="44" spans="1:3">
      <c r="A44" s="1" t="str">
        <v>agricola</v>
      </c>
      <c r="B44" s="1" t="str">
        <v>cafe_maiz</v>
      </c>
      <c r="C44" t="str">
        <v>café en asocio con maíz</v>
      </c>
    </row>
    <row r="45" spans="1:3">
      <c r="A45" s="1" t="str">
        <v>agricola</v>
      </c>
      <c r="B45" s="1" t="str">
        <v>cafe_platano</v>
      </c>
      <c r="C45" t="str">
        <v>café en asocio con plátano</v>
      </c>
    </row>
    <row r="46" spans="1:3">
      <c r="A46" s="1" t="str">
        <v>agricola</v>
      </c>
      <c r="B46" s="1" t="str">
        <v>cafe_platano_frutales_forestal</v>
      </c>
      <c r="C46" t="str">
        <v>café en asocio con plátano, frutales y sistema forestal</v>
      </c>
    </row>
    <row r="47" spans="1:3">
      <c r="A47" s="1" t="str">
        <v>agricola</v>
      </c>
      <c r="B47" s="1" t="str">
        <v>cafe_sombrio</v>
      </c>
      <c r="C47" t="str">
        <v>Café sombrío</v>
      </c>
    </row>
    <row r="48" spans="1:3">
      <c r="A48" s="1" t="str">
        <v>agricola</v>
      </c>
      <c r="B48" s="1" t="str">
        <v>calabacin</v>
      </c>
      <c r="C48" t="str">
        <v>calabacín</v>
      </c>
    </row>
    <row r="49" spans="1:3">
      <c r="A49" s="1" t="str">
        <v>agricola</v>
      </c>
      <c r="B49" s="1" t="str">
        <v>calendula</v>
      </c>
      <c r="C49" t="str">
        <v>caléndula</v>
      </c>
    </row>
    <row r="50" spans="1:3">
      <c r="A50" s="1" t="str">
        <v>pecuaria</v>
      </c>
      <c r="B50" s="1" t="str">
        <v>camaron</v>
      </c>
      <c r="C50" t="str">
        <v>camarón</v>
      </c>
    </row>
    <row r="51" spans="1:3">
      <c r="A51" s="1" t="str">
        <v>agricola</v>
      </c>
      <c r="B51" s="1" t="str">
        <v>cana</v>
      </c>
      <c r="C51" t="str">
        <v>caña</v>
      </c>
    </row>
    <row r="52" spans="1:3">
      <c r="A52" s="1" t="str">
        <v>agricola</v>
      </c>
      <c r="B52" s="1" t="str">
        <v>cana_flecha</v>
      </c>
      <c r="C52" t="str">
        <v>caña flecha</v>
      </c>
    </row>
    <row r="53" spans="1:3">
      <c r="A53" s="1" t="str">
        <v>agricola</v>
      </c>
      <c r="B53" s="1" t="str">
        <v>cana_panelera</v>
      </c>
      <c r="C53" t="str">
        <v>caña panelera</v>
      </c>
    </row>
    <row r="54" spans="1:3">
      <c r="A54" s="1" t="str">
        <v>pecuaria</v>
      </c>
      <c r="B54" s="1" t="str">
        <v>caprinos</v>
      </c>
      <c r="C54" t="str">
        <v>caprinos</v>
      </c>
    </row>
    <row r="55" spans="1:3">
      <c r="A55" s="1" t="str">
        <v>agricola</v>
      </c>
      <c r="B55" s="1" t="str">
        <v>caucho</v>
      </c>
      <c r="C55" t="str">
        <v>caucho</v>
      </c>
    </row>
    <row r="56" spans="1:3">
      <c r="A56" s="1" t="str">
        <v>agricola</v>
      </c>
      <c r="B56" s="1" t="str">
        <v>cebolla_bulbo</v>
      </c>
      <c r="C56" t="str">
        <v>cebolla bulbo</v>
      </c>
    </row>
    <row r="57" spans="1:3">
      <c r="A57" s="1" t="str">
        <v>agricola</v>
      </c>
      <c r="B57" s="1" t="str">
        <v>cebolla_junca</v>
      </c>
      <c r="C57" t="str">
        <v>cebolla junca</v>
      </c>
    </row>
    <row r="58" spans="1:3">
      <c r="A58" s="1" t="str">
        <v>agricola</v>
      </c>
      <c r="B58" s="1" t="str">
        <v>chontaduro</v>
      </c>
      <c r="C58" t="str">
        <v>chontaduro</v>
      </c>
    </row>
    <row r="59" spans="1:3">
      <c r="A59" s="1" t="str">
        <v>agricola</v>
      </c>
      <c r="B59" s="1" t="str">
        <v>cilantro</v>
      </c>
      <c r="C59" t="str">
        <v>cilantro</v>
      </c>
    </row>
    <row r="60" spans="1:3">
      <c r="A60" s="1" t="str">
        <v>agricola</v>
      </c>
      <c r="B60" s="1" t="str">
        <v>cilantro_cimarron</v>
      </c>
      <c r="C60" t="str">
        <v>cilantro cimarron</v>
      </c>
    </row>
    <row r="61" spans="1:3">
      <c r="A61" s="1" t="str">
        <v>agricola</v>
      </c>
      <c r="B61" s="1" t="str">
        <v>cilantro_repollo</v>
      </c>
      <c r="C61" t="str">
        <v>cilantro_repollo</v>
      </c>
    </row>
    <row r="62" spans="1:3">
      <c r="A62" s="1" t="str">
        <v>agricola</v>
      </c>
      <c r="B62" s="1" t="str">
        <v>ciruela</v>
      </c>
      <c r="C62" t="str">
        <v>ciruela</v>
      </c>
    </row>
    <row r="63" spans="1:3">
      <c r="A63" s="1" t="str">
        <v>agricola</v>
      </c>
      <c r="B63" s="1" t="str">
        <v>ciruela_castilla</v>
      </c>
      <c r="C63" t="str">
        <v>ciruela castilla</v>
      </c>
    </row>
    <row r="64" spans="1:3">
      <c r="A64" s="1" t="str">
        <v>agricola</v>
      </c>
      <c r="B64" s="1" t="str">
        <v>ciruela_costena</v>
      </c>
      <c r="C64" t="str">
        <v>ciruela costeña</v>
      </c>
    </row>
    <row r="65" spans="1:3">
      <c r="A65" s="1" t="str">
        <v>agricola</v>
      </c>
      <c r="B65" s="1" t="str">
        <v>citricos</v>
      </c>
      <c r="C65" t="str">
        <v>cítricos</v>
      </c>
    </row>
    <row r="66" spans="1:3">
      <c r="A66" s="1" t="str">
        <v>agricola</v>
      </c>
      <c r="B66" s="1" t="str">
        <v>coco</v>
      </c>
      <c r="C66" t="str">
        <v>coco</v>
      </c>
    </row>
    <row r="67" spans="1:3">
      <c r="A67" s="1" t="str">
        <v>pecuaria</v>
      </c>
      <c r="B67" s="1" t="str">
        <v>codornices</v>
      </c>
      <c r="C67" t="str">
        <v>codornices</v>
      </c>
    </row>
    <row r="68" spans="1:3">
      <c r="A68" s="1" t="str">
        <v>agricola</v>
      </c>
      <c r="B68" s="1" t="str">
        <v>coliflor</v>
      </c>
      <c r="C68" t="str">
        <v>coliflor</v>
      </c>
    </row>
    <row r="69" spans="1:3">
      <c r="A69" s="1" t="str">
        <v>pecuaria</v>
      </c>
      <c r="B69" s="1" t="str">
        <v>cunicultura</v>
      </c>
      <c r="C69" t="str">
        <v>cunicultura</v>
      </c>
    </row>
    <row r="70" spans="1:3">
      <c r="A70" s="1" t="str">
        <v>pecuaria</v>
      </c>
      <c r="B70" s="1" t="str">
        <v>cuyicultura</v>
      </c>
      <c r="C70" t="str">
        <v>cuyicultura</v>
      </c>
    </row>
    <row r="71" spans="1:3">
      <c r="A71" s="1" t="str">
        <v>agricola</v>
      </c>
      <c r="B71" s="1" t="str">
        <v>esparrago</v>
      </c>
      <c r="C71" t="str">
        <v>espárrago</v>
      </c>
    </row>
    <row r="72" spans="1:3">
      <c r="A72" s="1" t="str">
        <v>agricola</v>
      </c>
      <c r="B72" s="1" t="str">
        <v>espinaca</v>
      </c>
      <c r="C72" t="str">
        <v>espinaca</v>
      </c>
    </row>
    <row r="73" spans="1:3">
      <c r="A73" s="1" t="str">
        <v>agricola</v>
      </c>
      <c r="B73" s="1" t="str">
        <v>fique</v>
      </c>
      <c r="C73" t="str">
        <v>fique</v>
      </c>
    </row>
    <row r="74" spans="1:3">
      <c r="A74" s="1" t="str">
        <v>agricola</v>
      </c>
      <c r="B74" s="1" t="str">
        <v>fresa</v>
      </c>
      <c r="C74" t="str">
        <v>fresa</v>
      </c>
    </row>
    <row r="75" spans="1:3">
      <c r="A75" s="1" t="str">
        <v>agricola</v>
      </c>
      <c r="B75" s="1" t="str">
        <v>frijol</v>
      </c>
      <c r="C75" t="str">
        <v>frijol</v>
      </c>
    </row>
    <row r="76" spans="1:3">
      <c r="A76" s="1" t="str">
        <v>agricola</v>
      </c>
      <c r="B76" s="1" t="str">
        <v>frijol_arbustivo</v>
      </c>
      <c r="C76" t="str">
        <v>frjiol arbustivo</v>
      </c>
    </row>
    <row r="77" spans="1:3">
      <c r="A77" s="1" t="str">
        <v>agricola</v>
      </c>
      <c r="B77" s="1" t="str">
        <v>frijol_cabeza_negra</v>
      </c>
      <c r="C77" t="str">
        <v>frijol cabeza negra</v>
      </c>
    </row>
    <row r="78" spans="1:3">
      <c r="A78" s="1" t="str">
        <v>agricola</v>
      </c>
      <c r="B78" s="1" t="str">
        <v>frijol_caraota</v>
      </c>
      <c r="C78" t="str">
        <v>frijol caraota</v>
      </c>
    </row>
    <row r="79" spans="1:3">
      <c r="A79" s="1" t="str">
        <v>agricola</v>
      </c>
      <c r="B79" s="1" t="str">
        <v>frijol_caupi</v>
      </c>
      <c r="C79" t="str">
        <v>frijol caupí</v>
      </c>
    </row>
    <row r="80" spans="1:3">
      <c r="A80" s="1" t="str">
        <v>agricola</v>
      </c>
      <c r="B80" s="1" t="str">
        <v>frijol_rosado</v>
      </c>
      <c r="C80" t="str">
        <v>frijol rosado</v>
      </c>
    </row>
    <row r="81" spans="1:3">
      <c r="A81" s="1" t="str">
        <v>agricola</v>
      </c>
      <c r="B81" s="1" t="str">
        <v>frijol_voluble</v>
      </c>
      <c r="C81" t="str">
        <v>frijol voluble</v>
      </c>
    </row>
    <row r="82" spans="1:3">
      <c r="A82" s="1" t="str">
        <v>agricola</v>
      </c>
      <c r="B82" s="1" t="str">
        <v>frijol_zaragoza</v>
      </c>
      <c r="C82" t="str">
        <v>frijol zaragoza</v>
      </c>
    </row>
    <row r="83" spans="1:3">
      <c r="A83" s="1" t="str">
        <v>pecuaria</v>
      </c>
      <c r="B83" s="1" t="str">
        <v>ganaderia_carne</v>
      </c>
      <c r="C83" t="str">
        <v>ganadería de carne</v>
      </c>
    </row>
    <row r="84" spans="1:3">
      <c r="A84" s="1" t="str">
        <v>pecuaria</v>
      </c>
      <c r="B84" s="1" t="str">
        <v>ganaderia_cria</v>
      </c>
      <c r="C84" t="str">
        <v>ganadería de cría</v>
      </c>
    </row>
    <row r="85" spans="1:3">
      <c r="A85" s="1" t="str">
        <v>pecuaria</v>
      </c>
      <c r="B85" s="1" t="str">
        <v>ganaderia_dp</v>
      </c>
      <c r="C85" t="str">
        <v>ganadería doble propósito</v>
      </c>
    </row>
    <row r="86" spans="1:3">
      <c r="A86" s="1" t="str">
        <v>pecuaria</v>
      </c>
      <c r="B86" s="1" t="str">
        <v>ganaderia_leche</v>
      </c>
      <c r="C86" t="str">
        <v>ganadería de leche</v>
      </c>
    </row>
    <row r="87" spans="1:3">
      <c r="A87" s="1" t="str">
        <v>agricola</v>
      </c>
      <c r="B87" s="1" t="str">
        <v>granadilla</v>
      </c>
      <c r="C87" t="str">
        <v>granadilla</v>
      </c>
    </row>
    <row r="88" spans="1:3">
      <c r="A88" s="1" t="str">
        <v>agricola</v>
      </c>
      <c r="B88" s="1" t="str">
        <v>guandul</v>
      </c>
      <c r="C88" t="str">
        <v>guandul</v>
      </c>
    </row>
    <row r="89" spans="1:3">
      <c r="A89" s="1" t="str">
        <v>agricola</v>
      </c>
      <c r="B89" s="1" t="str">
        <v>guayaba</v>
      </c>
      <c r="C89" t="str">
        <v>guayaba</v>
      </c>
    </row>
    <row r="90" spans="1:3">
      <c r="A90" s="1" t="str">
        <v>agricola</v>
      </c>
      <c r="B90" s="1" t="str">
        <v>gulupa</v>
      </c>
      <c r="C90" t="str">
        <v>gulupa</v>
      </c>
    </row>
    <row r="91" spans="1:3">
      <c r="A91" s="1" t="str">
        <v>agricola</v>
      </c>
      <c r="B91" s="1" t="str">
        <v>hierbabuena</v>
      </c>
      <c r="C91" t="str">
        <v>hierbabuena</v>
      </c>
    </row>
    <row r="92" spans="1:3">
      <c r="A92" s="1" t="str">
        <v>agricola</v>
      </c>
      <c r="B92" s="1" t="str">
        <v>hortalizas</v>
      </c>
      <c r="C92" t="str">
        <v>hortalizas</v>
      </c>
    </row>
    <row r="93" spans="1:3">
      <c r="A93" s="1" t="str">
        <v>agricola</v>
      </c>
      <c r="B93" s="1" t="str">
        <v>hortensias</v>
      </c>
      <c r="C93" t="str">
        <v>Hortensias</v>
      </c>
    </row>
    <row r="94" spans="1:3">
      <c r="A94" s="1" t="str">
        <v>agricola</v>
      </c>
      <c r="B94" s="1" t="str">
        <v xml:space="preserve">lechuga </v>
      </c>
      <c r="C94" t="str">
        <v>lechuga</v>
      </c>
    </row>
    <row r="95" spans="1:3">
      <c r="A95" s="1" t="str">
        <v>agricola</v>
      </c>
      <c r="B95" s="1" t="str">
        <v>lechuga_gourmet</v>
      </c>
      <c r="C95" t="str">
        <v>lechuga gourmet</v>
      </c>
    </row>
    <row r="96" spans="1:3">
      <c r="A96" s="1" t="str">
        <v>agricola</v>
      </c>
      <c r="B96" s="1" t="str">
        <v>lechuga_hidroponica</v>
      </c>
      <c r="C96" t="str">
        <v>lechuga hidroponica</v>
      </c>
    </row>
    <row r="97" spans="1:3">
      <c r="A97" s="1" t="str">
        <v>agricola</v>
      </c>
      <c r="B97" s="1" t="str">
        <v>limon</v>
      </c>
      <c r="C97" t="str">
        <v>limón</v>
      </c>
    </row>
    <row r="98" spans="1:3">
      <c r="A98" s="1" t="str">
        <v>agricola</v>
      </c>
      <c r="B98" s="1" t="str">
        <v>limon_castilla</v>
      </c>
      <c r="C98" t="str">
        <v>limón de castilla</v>
      </c>
    </row>
    <row r="99" spans="1:3">
      <c r="A99" s="1" t="str">
        <v>agricola</v>
      </c>
      <c r="B99" s="1" t="str">
        <v>limon_castilla_limon_mandarino</v>
      </c>
      <c r="C99" t="str">
        <v>limón de castilla y limón mandarino</v>
      </c>
    </row>
    <row r="100" spans="1:3">
      <c r="A100" s="1" t="str">
        <v>agricola</v>
      </c>
      <c r="B100" s="1" t="str">
        <v>limon_criollo</v>
      </c>
      <c r="C100" t="str">
        <v>limón criollo</v>
      </c>
    </row>
    <row r="101" spans="1:3">
      <c r="A101" s="1" t="str">
        <v>agricola</v>
      </c>
      <c r="B101" s="1" t="str">
        <v>limon_mandarina</v>
      </c>
      <c r="C101" t="str">
        <v xml:space="preserve">limón en asocio con mandarina </v>
      </c>
    </row>
    <row r="102" spans="1:3">
      <c r="A102" s="1" t="str">
        <v>agricola</v>
      </c>
      <c r="B102" s="1" t="str">
        <v>limon_mandarino</v>
      </c>
      <c r="C102" t="str">
        <v>limón mandarino</v>
      </c>
    </row>
    <row r="103" spans="1:3">
      <c r="A103" s="1" t="str">
        <v>agricola</v>
      </c>
      <c r="B103" s="1" t="str">
        <v>limon_tahiti</v>
      </c>
      <c r="C103" t="str">
        <v>limón Tahití</v>
      </c>
    </row>
    <row r="104" spans="1:3">
      <c r="A104" s="1" t="str">
        <v>agricola</v>
      </c>
      <c r="B104" s="1" t="str">
        <v>lulo</v>
      </c>
      <c r="C104" t="str">
        <v>lulo</v>
      </c>
    </row>
    <row r="105" spans="1:3">
      <c r="A105" s="1" t="str">
        <v>agricola</v>
      </c>
      <c r="B105" s="1" t="str">
        <v>maiz</v>
      </c>
      <c r="C105" t="str">
        <v>maíz</v>
      </c>
    </row>
    <row r="106" spans="1:3">
      <c r="A106" s="1" t="str">
        <v>agricola</v>
      </c>
      <c r="B106" s="1" t="str">
        <v>maiz amarillo</v>
      </c>
      <c r="C106" t="str">
        <v>maíz amarillo</v>
      </c>
    </row>
    <row r="107" spans="1:3">
      <c r="A107" s="1" t="str">
        <v>agricola</v>
      </c>
      <c r="B107" s="1" t="str">
        <v>maiz puya</v>
      </c>
      <c r="C107" t="str">
        <v>maíz puya</v>
      </c>
    </row>
    <row r="108" spans="1:3">
      <c r="A108" s="1" t="str">
        <v>agricola</v>
      </c>
      <c r="B108" s="1" t="str">
        <v>maiz_amarillo</v>
      </c>
      <c r="C108" t="str">
        <v xml:space="preserve">Maíz amarillo </v>
      </c>
    </row>
    <row r="109" spans="1:3">
      <c r="A109" s="1" t="str">
        <v>agricola</v>
      </c>
      <c r="B109" s="1" t="str">
        <v>maiz_amarillo_tradicional</v>
      </c>
      <c r="C109" t="str">
        <v>maíz amarillo  tradicional</v>
      </c>
    </row>
    <row r="110" spans="1:3">
      <c r="A110" s="1" t="str">
        <v>agricola</v>
      </c>
      <c r="B110" s="1" t="str">
        <v>maiz_amarillo_tecnificado</v>
      </c>
      <c r="C110" t="str">
        <v>maíz amarillo  tecnificado</v>
      </c>
    </row>
    <row r="111" spans="1:3">
      <c r="A111" s="1" t="str">
        <v>agricola</v>
      </c>
      <c r="B111" s="1" t="str">
        <v>maiz_blanco</v>
      </c>
      <c r="C111" t="str">
        <v>Maíz blanco tradicional</v>
      </c>
    </row>
    <row r="112" spans="1:3">
      <c r="A112" s="1" t="str">
        <v>agricola</v>
      </c>
      <c r="B112" s="1" t="str">
        <v>maiz_blanco_tradicional</v>
      </c>
      <c r="C112" t="str">
        <v>maíz blanco tradicional</v>
      </c>
    </row>
    <row r="113" spans="1:3">
      <c r="A113" s="1" t="str">
        <v>agricola</v>
      </c>
      <c r="B113" s="1" t="str">
        <v>maiz_blanco_tecnificado</v>
      </c>
      <c r="C113" t="str">
        <v>maíz blanco tecnificado</v>
      </c>
    </row>
    <row r="114" spans="1:3">
      <c r="A114" s="1" t="str">
        <v>agricola</v>
      </c>
      <c r="B114" s="1" t="str">
        <v>maiz_puya</v>
      </c>
      <c r="C114" t="str">
        <v>maíz puya</v>
      </c>
    </row>
    <row r="115" spans="1:3">
      <c r="A115" s="1" t="str">
        <v>agricola</v>
      </c>
      <c r="B115" s="1" t="str">
        <v>maiz_tecnificado</v>
      </c>
      <c r="C115" t="str">
        <v>maíz tecnificado</v>
      </c>
    </row>
    <row r="116" spans="1:3">
      <c r="A116" s="1" t="str">
        <v>agricola</v>
      </c>
      <c r="B116" s="1" t="str">
        <v>maiz_tradicional</v>
      </c>
      <c r="C116" t="str">
        <v>maíz tradicional</v>
      </c>
    </row>
    <row r="117" spans="1:3">
      <c r="A117" s="1" t="str">
        <v>agricola</v>
      </c>
      <c r="B117" s="1" t="str">
        <v>malanga</v>
      </c>
      <c r="C117" t="str">
        <v>malanga</v>
      </c>
    </row>
    <row r="118" spans="1:3">
      <c r="A118" s="1" t="str">
        <v>agricola</v>
      </c>
      <c r="B118" s="1" t="str">
        <v>mamoncillo</v>
      </c>
      <c r="C118" t="str">
        <v>mamoncillo</v>
      </c>
    </row>
    <row r="119" spans="1:3">
      <c r="A119" s="1" t="str">
        <v>agricola</v>
      </c>
      <c r="B119" s="1" t="str">
        <v>mamoncillo</v>
      </c>
      <c r="C119" t="str">
        <v>mamoncillo</v>
      </c>
    </row>
    <row r="120" spans="1:3">
      <c r="A120" s="1" t="str">
        <v>agricola</v>
      </c>
      <c r="B120" s="1" t="str">
        <v>mandarina</v>
      </c>
      <c r="C120" t="str">
        <v>mandarina</v>
      </c>
    </row>
    <row r="121" spans="1:3">
      <c r="A121" s="1" t="str">
        <v>agricola</v>
      </c>
      <c r="B121" s="1" t="str">
        <v>mango</v>
      </c>
      <c r="C121" t="str">
        <v>mango</v>
      </c>
    </row>
    <row r="122" spans="1:3">
      <c r="A122" s="1" t="str">
        <v>agricola</v>
      </c>
      <c r="B122" s="1" t="str">
        <v>mango_hilaza</v>
      </c>
      <c r="C122" t="str">
        <v>mango hilaza</v>
      </c>
    </row>
    <row r="123" spans="1:3">
      <c r="A123" s="1" t="str">
        <v>agricola</v>
      </c>
      <c r="B123" s="1" t="str">
        <v>mango_keitt</v>
      </c>
      <c r="C123" t="str">
        <v>mango keitt</v>
      </c>
    </row>
    <row r="124" spans="1:3">
      <c r="A124" s="1" t="str">
        <v>agricola</v>
      </c>
      <c r="B124" s="1" t="str">
        <v>mango_tommy</v>
      </c>
      <c r="C124" t="str">
        <v>mango tommy</v>
      </c>
    </row>
    <row r="125" spans="1:3">
      <c r="A125" s="1" t="str">
        <v>agricola</v>
      </c>
      <c r="B125" s="1" t="str">
        <v>manzanilla</v>
      </c>
      <c r="C125" t="str">
        <v>manzanilla</v>
      </c>
    </row>
    <row r="126" spans="1:3">
      <c r="A126" s="1" t="str">
        <v>agricola</v>
      </c>
      <c r="B126" s="1" t="str">
        <v>maracuya</v>
      </c>
      <c r="C126" t="str">
        <v>maracuyá</v>
      </c>
    </row>
    <row r="127" spans="1:3">
      <c r="A127" s="1" t="str">
        <v>agricola</v>
      </c>
      <c r="B127" s="1" t="str">
        <v>melon</v>
      </c>
      <c r="C127" t="str">
        <v xml:space="preserve">melón </v>
      </c>
    </row>
    <row r="128" spans="1:3">
      <c r="A128" s="1" t="str">
        <v>agricola</v>
      </c>
      <c r="B128" s="1" t="str">
        <v>mora</v>
      </c>
      <c r="C128" t="str">
        <v>mora</v>
      </c>
    </row>
    <row r="129" spans="1:3">
      <c r="A129" s="1" t="str">
        <v>agricola</v>
      </c>
      <c r="B129" s="1" t="str">
        <v>name</v>
      </c>
      <c r="C129" t="str">
        <v>ñame</v>
      </c>
    </row>
    <row r="130" spans="1:3">
      <c r="A130" s="1" t="str">
        <v>agricola</v>
      </c>
      <c r="B130" s="1" t="str">
        <v>name_diamante</v>
      </c>
      <c r="C130" t="str">
        <v>ñame diamante</v>
      </c>
    </row>
    <row r="131" spans="1:3">
      <c r="A131" s="1" t="str">
        <v>agricola</v>
      </c>
      <c r="B131" s="1" t="str">
        <v>name_espino</v>
      </c>
      <c r="C131" t="str">
        <v>ñame espino</v>
      </c>
    </row>
    <row r="132" spans="1:3">
      <c r="A132" s="1" t="str">
        <v>agricola</v>
      </c>
      <c r="B132" s="1" t="str">
        <v>naranja</v>
      </c>
      <c r="C132" t="str">
        <v>naranja</v>
      </c>
    </row>
    <row r="133" spans="1:3">
      <c r="A133" s="1" t="str">
        <v>agricola</v>
      </c>
      <c r="B133" s="1" t="str">
        <v>naranja_valencia</v>
      </c>
      <c r="C133" t="str">
        <v>naranja valencia</v>
      </c>
    </row>
    <row r="134" spans="1:3">
      <c r="A134" s="1" t="str">
        <v>pecuaria</v>
      </c>
      <c r="B134" s="1" t="str">
        <v>ovinos</v>
      </c>
      <c r="C134" t="str">
        <v>ovinos</v>
      </c>
    </row>
    <row r="135" spans="1:3">
      <c r="A135" s="1" t="str">
        <v>agricola</v>
      </c>
      <c r="B135" s="1" t="str">
        <v>palma_aceite</v>
      </c>
      <c r="C135" t="str">
        <v>palma de aceite</v>
      </c>
    </row>
    <row r="136" spans="1:3">
      <c r="A136" s="1" t="str">
        <v>agricola</v>
      </c>
      <c r="B136" s="1" t="str">
        <v>papa</v>
      </c>
      <c r="C136" t="str">
        <v>papa</v>
      </c>
    </row>
    <row r="137" spans="1:3">
      <c r="A137" s="1" t="str">
        <v>agricola</v>
      </c>
      <c r="B137" s="1" t="str">
        <v>papa_criolla</v>
      </c>
      <c r="C137" t="str">
        <v>papa criolla</v>
      </c>
    </row>
    <row r="138" spans="1:3">
      <c r="A138" s="1" t="str">
        <v>agricola</v>
      </c>
      <c r="B138" s="1" t="str">
        <v>papaya</v>
      </c>
      <c r="C138" t="str">
        <v>papaya</v>
      </c>
    </row>
    <row r="139" spans="1:3">
      <c r="A139" s="1" t="str">
        <v>agricola</v>
      </c>
      <c r="B139" s="1" t="str">
        <v>patilla</v>
      </c>
      <c r="C139" t="str">
        <v>patilla</v>
      </c>
    </row>
    <row r="140" spans="1:3">
      <c r="A140" s="1" t="str">
        <v>agricola</v>
      </c>
      <c r="B140" s="1" t="str">
        <v>patilla_melon</v>
      </c>
      <c r="C140" t="str">
        <v>patilla en asocio con melón</v>
      </c>
    </row>
    <row r="141" spans="1:3">
      <c r="A141" s="1" t="str">
        <v>agricola</v>
      </c>
      <c r="B141" s="1" t="str">
        <v>pepino_guiso</v>
      </c>
      <c r="C141" t="str">
        <v>pepino guiso</v>
      </c>
    </row>
    <row r="142" spans="1:3">
      <c r="A142" s="1" t="str">
        <v>pecuaria</v>
      </c>
      <c r="B142" s="1" t="str">
        <v>piangua</v>
      </c>
      <c r="C142" t="str">
        <v>piangua</v>
      </c>
    </row>
    <row r="143" spans="1:3">
      <c r="A143" s="1" t="str">
        <v>agricola</v>
      </c>
      <c r="B143" s="1" t="str">
        <v>pimenton</v>
      </c>
      <c r="C143" t="str">
        <v>pimentón</v>
      </c>
    </row>
    <row r="144" spans="1:3">
      <c r="A144" s="1" t="str">
        <v>agricola</v>
      </c>
      <c r="B144" s="1" t="str">
        <v>pimienta</v>
      </c>
      <c r="C144" t="str">
        <v>pimienta</v>
      </c>
    </row>
    <row r="145" spans="1:3">
      <c r="A145" s="1" t="str">
        <v>agricola</v>
      </c>
      <c r="B145" s="1" t="str">
        <v>pimientos</v>
      </c>
      <c r="C145" t="str">
        <v>pimientos</v>
      </c>
    </row>
    <row r="146" spans="1:3">
      <c r="A146" s="1" t="str">
        <v>agricola</v>
      </c>
      <c r="B146" s="1" t="str">
        <v>pina</v>
      </c>
      <c r="C146" t="str">
        <v>piña</v>
      </c>
    </row>
    <row r="147" spans="1:3">
      <c r="A147" s="1" t="str">
        <v>pecuaria</v>
      </c>
      <c r="B147" s="1" t="str">
        <v>piscicultura_bocachico</v>
      </c>
      <c r="C147" t="str">
        <v>piscicultura</v>
      </c>
    </row>
    <row r="148" spans="1:3">
      <c r="A148" s="1" t="str">
        <v>pecuaria</v>
      </c>
      <c r="B148" s="1" t="str">
        <v>piscicultura_cachama</v>
      </c>
      <c r="C148" t="str">
        <v>piscicultura cachama</v>
      </c>
    </row>
    <row r="149" spans="1:3">
      <c r="A149" s="1" t="str">
        <v>pecuaria</v>
      </c>
      <c r="B149" s="1" t="str">
        <v>piscicultura_cachama_bocachico</v>
      </c>
      <c r="C149" t="str">
        <v>piscicultura cachama bocachico</v>
      </c>
    </row>
    <row r="150" spans="1:3">
      <c r="A150" s="1" t="str">
        <v>pecuaria</v>
      </c>
      <c r="B150" s="1" t="str">
        <v>piscicultura_tilapia</v>
      </c>
      <c r="C150" t="str">
        <v>piscicultura tilapia</v>
      </c>
    </row>
    <row r="151" spans="1:3">
      <c r="A151" s="1" t="str">
        <v>pecuaria</v>
      </c>
      <c r="B151" s="1" t="str">
        <v>piscicultura_tilapia_bocachico</v>
      </c>
      <c r="C151" t="str">
        <v>piscicultura tilapia y bocachico</v>
      </c>
    </row>
    <row r="152" spans="1:3">
      <c r="A152" s="1" t="str">
        <v>pecuaria</v>
      </c>
      <c r="B152" s="1" t="str">
        <v>piscicultura_tilapia_cachama</v>
      </c>
      <c r="C152" t="str">
        <v>piscicultura tilapia y cachama</v>
      </c>
    </row>
    <row r="153" spans="1:3">
      <c r="A153" s="1" t="str">
        <v>pecuaria</v>
      </c>
      <c r="B153" s="1" t="str">
        <v>piscicultura_cachama_mojarra</v>
      </c>
      <c r="C153" t="str">
        <v>piscicultura cachama y mojarra</v>
      </c>
    </row>
    <row r="154" spans="1:3">
      <c r="A154" s="1" t="str">
        <v>pecuaria</v>
      </c>
      <c r="B154" s="1" t="str">
        <v>piscicultura_trucha</v>
      </c>
      <c r="C154" t="str">
        <v>piscicultura trucha</v>
      </c>
    </row>
    <row r="155" spans="1:3">
      <c r="A155" s="1" t="str">
        <v>agricola</v>
      </c>
      <c r="B155" s="1" t="str">
        <v>platano</v>
      </c>
      <c r="C155" t="str">
        <v>plátano</v>
      </c>
    </row>
    <row r="156" spans="1:3">
      <c r="A156" s="1" t="str">
        <v>agricola</v>
      </c>
      <c r="B156" s="1" t="str">
        <v>platano_harton</v>
      </c>
      <c r="C156" t="str">
        <v>plátano hartón</v>
      </c>
    </row>
    <row r="157" spans="1:3">
      <c r="A157" s="1" t="str">
        <v>pecuaria</v>
      </c>
      <c r="B157" s="1" t="str">
        <v>porcicultura_ceba</v>
      </c>
      <c r="C157" t="str">
        <v>porcicultura de ceba</v>
      </c>
    </row>
    <row r="158" spans="1:3">
      <c r="A158" s="1" t="str">
        <v>pecuaria</v>
      </c>
      <c r="B158" s="1" t="str">
        <v>porcicultura_ciclo_completo</v>
      </c>
      <c r="C158" t="str">
        <v>porcicultura de ciclo completo</v>
      </c>
    </row>
    <row r="159" spans="1:3">
      <c r="A159" s="1" t="str">
        <v>pecuaria</v>
      </c>
      <c r="B159" s="1" t="str">
        <v>porcicultura_cria</v>
      </c>
      <c r="C159" t="str">
        <v>porcicultura de cría</v>
      </c>
    </row>
    <row r="160" spans="1:3">
      <c r="A160" s="1" t="str">
        <v>pecuaria</v>
      </c>
      <c r="B160" s="1" t="str">
        <v>porcicultura_cria_levante</v>
      </c>
      <c r="C160" t="str">
        <v>porcicultura de cría y levante</v>
      </c>
    </row>
    <row r="161" spans="1:3">
      <c r="A161" s="1" t="str">
        <v>agricola</v>
      </c>
      <c r="B161" s="1" t="str">
        <v>rambutan</v>
      </c>
      <c r="C161" t="str">
        <v>rambutan</v>
      </c>
    </row>
    <row r="162" spans="1:3">
      <c r="A162" s="1" t="str">
        <v>agricola</v>
      </c>
      <c r="B162" s="1" t="str">
        <v>remolacha</v>
      </c>
      <c r="C162" t="str">
        <v>remolacha</v>
      </c>
    </row>
    <row r="163" spans="1:3">
      <c r="A163" s="1" t="str">
        <v>agricola</v>
      </c>
      <c r="B163" s="1" t="str">
        <v>repollo</v>
      </c>
      <c r="C163" t="str">
        <v>repollo</v>
      </c>
    </row>
    <row r="164" spans="1:3">
      <c r="A164" s="1" t="str">
        <v>agricola</v>
      </c>
      <c r="B164" s="1" t="str">
        <v>romero</v>
      </c>
      <c r="C164" t="str">
        <v>romero</v>
      </c>
    </row>
    <row r="165" spans="1:3">
      <c r="A165" s="1" t="str">
        <v>agricola</v>
      </c>
      <c r="B165" s="1" t="str">
        <v>sacha_inchi</v>
      </c>
      <c r="C165" t="str">
        <v>sacha inchi</v>
      </c>
    </row>
    <row r="166" spans="1:3">
      <c r="A166" s="1" t="str">
        <v>agricola</v>
      </c>
      <c r="B166" s="1" t="str">
        <v>sorgo</v>
      </c>
      <c r="C166" t="str">
        <v>sorgo</v>
      </c>
    </row>
    <row r="167" spans="1:3">
      <c r="A167" s="1" t="str">
        <v>agricola</v>
      </c>
      <c r="B167" s="1" t="str">
        <v>soya</v>
      </c>
      <c r="C167" t="str">
        <v>soya</v>
      </c>
    </row>
    <row r="168" spans="1:3">
      <c r="A168" s="1" t="str">
        <v>agricola</v>
      </c>
      <c r="B168" s="1" t="str">
        <v>stevia</v>
      </c>
      <c r="C168" t="str">
        <v>stevia</v>
      </c>
    </row>
    <row r="169" spans="1:3">
      <c r="A169" s="1" t="str">
        <v>agricola</v>
      </c>
      <c r="B169" s="1" t="str">
        <v>tabaco</v>
      </c>
      <c r="C169" t="str">
        <v>tabaco</v>
      </c>
    </row>
    <row r="170" spans="1:3">
      <c r="A170" s="1" t="str">
        <v>agricola</v>
      </c>
      <c r="B170" s="1" t="str">
        <v>tomate_arbol</v>
      </c>
      <c r="C170" t="str">
        <v>tomate de árbol</v>
      </c>
    </row>
    <row r="171" spans="1:3">
      <c r="A171" s="1" t="str">
        <v>agricola</v>
      </c>
      <c r="B171" s="1" t="str">
        <v>tomate_cherry</v>
      </c>
      <c r="C171" t="str">
        <v>tomate cherry</v>
      </c>
    </row>
    <row r="172" spans="1:3">
      <c r="A172" s="1" t="str">
        <v>agricola</v>
      </c>
      <c r="B172" s="1" t="str">
        <v>tomate_invernadero</v>
      </c>
      <c r="C172" t="str">
        <v>tomate de invernadero</v>
      </c>
    </row>
    <row r="173" spans="1:3">
      <c r="A173" s="1" t="str">
        <v>agricola</v>
      </c>
      <c r="B173" s="1" t="str">
        <v>tomate_mesa</v>
      </c>
      <c r="C173" t="str">
        <v>tomate de mesa</v>
      </c>
    </row>
    <row r="174" spans="1:3">
      <c r="A174" s="1" t="str">
        <v>agricola</v>
      </c>
      <c r="B174" s="1" t="str">
        <v>tomillo</v>
      </c>
      <c r="C174" t="str">
        <v>tomillo</v>
      </c>
    </row>
    <row r="175" spans="1:3">
      <c r="A175" s="1" t="str">
        <v>agricola</v>
      </c>
      <c r="B175" s="1" t="str">
        <v>uchuva</v>
      </c>
      <c r="C175" t="str">
        <v>uchuva</v>
      </c>
    </row>
    <row r="176" spans="1:3">
      <c r="A176" s="1" t="str">
        <v>agricola</v>
      </c>
      <c r="B176" s="1" t="str">
        <v>uva</v>
      </c>
      <c r="C176" t="str">
        <v>uva</v>
      </c>
    </row>
    <row r="177" spans="1:3">
      <c r="A177" s="1" t="str">
        <v>agricola</v>
      </c>
      <c r="B177" s="1" t="str">
        <v>yuca</v>
      </c>
      <c r="C177" t="str">
        <v>yuca</v>
      </c>
    </row>
    <row r="178" spans="1:3">
      <c r="A178" s="1" t="str">
        <v>agricola</v>
      </c>
      <c r="B178" s="1" t="str">
        <v>yuca_industrial</v>
      </c>
      <c r="C178" t="str">
        <v>yuca para uso industrial</v>
      </c>
    </row>
    <row r="179" spans="1:3">
      <c r="A179" s="1" t="str">
        <v>agricola</v>
      </c>
      <c r="B179" s="1" t="str">
        <v>yuca_maiz</v>
      </c>
      <c r="C179" t="str">
        <v>yuca en asocio con maíz</v>
      </c>
    </row>
    <row r="180" spans="1:3">
      <c r="A180" s="1" t="str">
        <v>agricola</v>
      </c>
      <c r="B180" s="1" t="str">
        <v>yuca_maiz_ahuyama</v>
      </c>
      <c r="C180" t="str">
        <v>yuca en asocio con maíz y ahuyama</v>
      </c>
    </row>
    <row r="181" spans="1:3">
      <c r="A181" s="1" t="str">
        <v>agricola</v>
      </c>
      <c r="B181" s="1" t="str">
        <v>yuca_maiz_name</v>
      </c>
      <c r="C181" t="str">
        <v>yuca en asocio con maíz y ñame</v>
      </c>
    </row>
    <row r="182" spans="1:3">
      <c r="A182" s="1" t="str">
        <v>agricola</v>
      </c>
      <c r="B182" s="1" t="str">
        <v>yuca_maiz_name_patilla</v>
      </c>
      <c r="C182" t="str">
        <v>Yuca en asocio con maíz, ñame y patilla</v>
      </c>
    </row>
    <row r="183" spans="1:3">
      <c r="A183" s="1" t="str">
        <v>agricola</v>
      </c>
      <c r="B183" s="1" t="str">
        <v>yuca_maiz_patilla</v>
      </c>
      <c r="C183" t="str">
        <v>yuca en asocio con maíz y patilla</v>
      </c>
    </row>
    <row r="184" spans="1:3">
      <c r="A184" s="1" t="str">
        <v>agricola</v>
      </c>
      <c r="B184" s="1" t="str">
        <v>yuca_name</v>
      </c>
      <c r="C184" t="str">
        <v>yuca en asocio con ñame</v>
      </c>
    </row>
    <row r="185" spans="1:3">
      <c r="A185" s="1" t="str">
        <v>agricola</v>
      </c>
      <c r="B185" s="1" t="str">
        <v>zanahoria</v>
      </c>
      <c r="C185" t="str">
        <v>zanahoria</v>
      </c>
    </row>
    <row r="186" spans="1:3">
      <c r="A186" s="1" t="str">
        <v>agricola</v>
      </c>
      <c r="B186" s="1" t="str">
        <v>pepino_cohombro</v>
      </c>
      <c r="C186" t="str">
        <v>pepino cohombro</v>
      </c>
    </row>
    <row r="187" spans="1:3">
      <c r="A187" s="1" t="str">
        <v>agricola</v>
      </c>
      <c r="B187" s="1" t="str">
        <v>habichuela</v>
      </c>
      <c r="C187" t="str">
        <v>habichuela</v>
      </c>
    </row>
    <row r="188" spans="1:3">
      <c r="A188" s="1" t="str">
        <v>pecuaria</v>
      </c>
      <c r="B188" s="1" t="str">
        <v>porcicultura_levante</v>
      </c>
      <c r="C188" t="str">
        <v>porcicultura de levante</v>
      </c>
    </row>
    <row r="189" spans="1:3">
      <c r="A189" s="1" t="str">
        <v>agricola</v>
      </c>
      <c r="B189" s="1" t="str">
        <v>aromaticas</v>
      </c>
      <c r="C189" t="str">
        <v>aromáticas</v>
      </c>
    </row>
    <row r="190" spans="1:3">
      <c r="A190" s="1" t="str">
        <v>agricola</v>
      </c>
      <c r="B190" s="1" t="str">
        <v>romero</v>
      </c>
      <c r="C190" t="str">
        <v>romero</v>
      </c>
    </row>
    <row r="191" spans="1:3">
      <c r="A191" s="1" t="str">
        <v>agricola</v>
      </c>
      <c r="B191" s="1" t="str">
        <v>calendula</v>
      </c>
      <c r="C191" t="str">
        <v>caléndula</v>
      </c>
    </row>
    <row r="192" spans="1:3">
      <c r="A192" s="1" t="str">
        <v>agricola</v>
      </c>
      <c r="B192" s="1" t="str">
        <v>arroz_riego_voleo</v>
      </c>
      <c r="C192" t="str">
        <v>Arroz riego siembra al voleo</v>
      </c>
    </row>
    <row r="193" spans="1:3">
      <c r="A193" s="1" t="str">
        <v>agricola</v>
      </c>
      <c r="B193" s="1" t="str">
        <v>arroz_riego_transplante</v>
      </c>
      <c r="C193" t="str">
        <v xml:space="preserve">Arroz riego siembra transplante </v>
      </c>
    </row>
    <row r="194" spans="1:3">
      <c r="A194" s="1" t="str">
        <v>agricola</v>
      </c>
      <c r="B194" s="1" t="str">
        <v>girasol</v>
      </c>
      <c r="C194" t="str">
        <v>girasol</v>
      </c>
    </row>
    <row r="195" spans="1:3">
      <c r="A195" s="1" t="str">
        <v>agricola</v>
      </c>
      <c r="B195" s="1" t="str">
        <v>guayaba_agria</v>
      </c>
      <c r="C195" t="str">
        <v>guayaba agria</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L169"/>
  <sheetViews>
    <sheetView tabSelected="1" zoomScale="90" zoomScaleNormal="90" workbookViewId="0">
      <pane ySplit="1" topLeftCell="A130" activePane="bottomLeft" state="frozen"/>
      <selection pane="bottomLeft" activeCell="A130" sqref="A130"/>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2" width="36.5703125" style="1" bestFit="1" customWidth="1"/>
    <col min="13" max="16384" width="11.42578125" style="1"/>
  </cols>
  <sheetData>
    <row r="1" spans="1:12">
      <c r="A1" s="3"/>
      <c r="B1" s="3"/>
      <c r="C1" s="3" t="s">
        <v>0</v>
      </c>
      <c r="D1" s="72" t="s">
        <v>1</v>
      </c>
      <c r="E1" s="3" t="s">
        <v>2</v>
      </c>
      <c r="F1" s="3" t="s">
        <v>3</v>
      </c>
      <c r="G1" s="3" t="s">
        <v>4</v>
      </c>
      <c r="H1" s="3" t="s">
        <v>5</v>
      </c>
      <c r="I1" s="3" t="s">
        <v>6</v>
      </c>
      <c r="J1" s="3" t="s">
        <v>7</v>
      </c>
      <c r="K1" s="3"/>
    </row>
    <row r="2" spans="1:12">
      <c r="A2" s="85" t="s">
        <v>8</v>
      </c>
      <c r="B2" s="73" t="s">
        <v>9</v>
      </c>
      <c r="C2" s="20">
        <v>3277.8773032125719</v>
      </c>
      <c r="D2" s="5">
        <v>3277.8773048448788</v>
      </c>
      <c r="E2" s="5">
        <v>3277.8773055878546</v>
      </c>
      <c r="F2" s="5">
        <v>3271.8346030000002</v>
      </c>
      <c r="G2" s="5">
        <v>3271.8346110000002</v>
      </c>
      <c r="H2" s="5">
        <v>3277.8772985302921</v>
      </c>
      <c r="I2" s="5">
        <v>3277.8772979283922</v>
      </c>
      <c r="J2" s="5">
        <v>3271.8346030000002</v>
      </c>
      <c r="K2" s="5"/>
    </row>
    <row r="3" spans="1:12">
      <c r="A3" s="86"/>
      <c r="B3" s="74" t="s">
        <v>10</v>
      </c>
      <c r="C3" s="20">
        <v>2818.67405200858</v>
      </c>
      <c r="D3" s="5">
        <v>3005.2451226985099</v>
      </c>
      <c r="E3" s="5">
        <v>2991.1371378817898</v>
      </c>
      <c r="F3" s="5">
        <v>0</v>
      </c>
      <c r="G3" s="5">
        <v>2926.7465320000001</v>
      </c>
      <c r="H3" s="5">
        <v>2952.1778511218199</v>
      </c>
      <c r="I3" s="5">
        <v>2924.02739498766</v>
      </c>
      <c r="J3" s="5">
        <v>0</v>
      </c>
      <c r="K3" s="5"/>
    </row>
    <row r="4" spans="1:12">
      <c r="A4" s="86"/>
      <c r="B4" s="74" t="s">
        <v>11</v>
      </c>
      <c r="C4" s="20">
        <v>459.20325120399201</v>
      </c>
      <c r="D4" s="5">
        <v>272.63218214636902</v>
      </c>
      <c r="E4" s="5">
        <v>286.74016770606499</v>
      </c>
      <c r="F4" s="5">
        <v>3271.8346030000002</v>
      </c>
      <c r="G4" s="5">
        <v>345.08807899999999</v>
      </c>
      <c r="H4" s="5">
        <v>325.699447408472</v>
      </c>
      <c r="I4" s="5">
        <v>353.84990294073202</v>
      </c>
      <c r="J4" s="5">
        <v>3271.8346030000002</v>
      </c>
      <c r="K4" s="5"/>
    </row>
    <row r="5" spans="1:12">
      <c r="A5" s="87"/>
      <c r="B5" s="75" t="s">
        <v>12</v>
      </c>
      <c r="C5" s="21">
        <v>0.85990834655283233</v>
      </c>
      <c r="D5" s="21">
        <v>0.91682660551589168</v>
      </c>
      <c r="E5" s="21">
        <v>0.91252260503550464</v>
      </c>
      <c r="F5" s="21">
        <v>0</v>
      </c>
      <c r="G5" s="21">
        <v>0.894527651905202</v>
      </c>
      <c r="H5" s="21">
        <v>0.90063708377537299</v>
      </c>
      <c r="I5" s="21">
        <v>0.89204906993792477</v>
      </c>
      <c r="J5" s="21">
        <v>0</v>
      </c>
      <c r="K5" s="21"/>
    </row>
    <row r="6" spans="1:12" ht="15">
      <c r="A6" s="88" t="s">
        <v>13</v>
      </c>
      <c r="B6" s="74" t="s">
        <v>9</v>
      </c>
      <c r="C6" s="20">
        <v>31.251053898044191</v>
      </c>
      <c r="D6" s="5">
        <v>31.251056711273769</v>
      </c>
      <c r="E6" s="5">
        <v>31.25105370546526</v>
      </c>
      <c r="F6" s="5">
        <v>31.251052000000001</v>
      </c>
      <c r="G6" s="5">
        <v>31.251052000000001</v>
      </c>
      <c r="H6" s="5">
        <v>31.251051959748899</v>
      </c>
      <c r="I6" s="5">
        <v>31.251060517816054</v>
      </c>
      <c r="J6" s="5">
        <v>31.251052000000001</v>
      </c>
      <c r="K6" s="5"/>
      <c r="L6" s="82" t="s">
        <v>14</v>
      </c>
    </row>
    <row r="7" spans="1:12" ht="15">
      <c r="A7" s="89"/>
      <c r="B7" s="74" t="s">
        <v>10</v>
      </c>
      <c r="C7" s="20">
        <v>30.528884553350601</v>
      </c>
      <c r="D7" s="5">
        <v>30.0919961521967</v>
      </c>
      <c r="E7" s="5">
        <v>31.001691733575399</v>
      </c>
      <c r="F7" s="5">
        <v>0</v>
      </c>
      <c r="G7" s="5">
        <v>28.86157</v>
      </c>
      <c r="H7" s="5">
        <v>30.122808539094301</v>
      </c>
      <c r="I7" s="5">
        <v>30.7781428732386</v>
      </c>
      <c r="J7" s="5">
        <v>0</v>
      </c>
      <c r="K7" s="5"/>
      <c r="L7" s="83"/>
    </row>
    <row r="8" spans="1:12" ht="15">
      <c r="A8" s="89"/>
      <c r="B8" s="74" t="s">
        <v>11</v>
      </c>
      <c r="C8" s="20">
        <v>0.72216934469358895</v>
      </c>
      <c r="D8" s="5">
        <v>1.15906055907707</v>
      </c>
      <c r="E8" s="5">
        <v>0.249361971889863</v>
      </c>
      <c r="F8" s="5">
        <v>31.251052000000001</v>
      </c>
      <c r="G8" s="5">
        <v>2.3894820000000001</v>
      </c>
      <c r="H8" s="5">
        <v>1.1282434206545999</v>
      </c>
      <c r="I8" s="5">
        <v>0.472917644577454</v>
      </c>
      <c r="J8" s="5">
        <v>31.251052000000001</v>
      </c>
      <c r="K8" s="5"/>
      <c r="L8" s="83"/>
    </row>
    <row r="9" spans="1:12" ht="15">
      <c r="A9" s="90"/>
      <c r="B9" s="75" t="s">
        <v>12</v>
      </c>
      <c r="C9" s="21">
        <v>0.97689136030261092</v>
      </c>
      <c r="D9" s="21">
        <v>0.96291131625450144</v>
      </c>
      <c r="E9" s="21">
        <v>0.99202068595062276</v>
      </c>
      <c r="F9" s="21">
        <v>0</v>
      </c>
      <c r="G9" s="21">
        <v>0.92353914997805509</v>
      </c>
      <c r="H9" s="21">
        <v>0.96389742584960769</v>
      </c>
      <c r="I9" s="21">
        <v>0.9848671489305828</v>
      </c>
      <c r="J9" s="21">
        <v>0</v>
      </c>
      <c r="K9" s="21"/>
      <c r="L9" s="83"/>
    </row>
    <row r="10" spans="1:12" ht="15">
      <c r="A10" s="85" t="s">
        <v>15</v>
      </c>
      <c r="B10" s="74" t="s">
        <v>9</v>
      </c>
      <c r="C10" s="20">
        <v>8.7175976303294007</v>
      </c>
      <c r="D10" s="5">
        <v>8.7175972552900127</v>
      </c>
      <c r="E10" s="5">
        <v>8.7175981342243603</v>
      </c>
      <c r="F10" s="78">
        <v>0.16890600000000003</v>
      </c>
      <c r="G10" s="78">
        <v>0.16890600000000003</v>
      </c>
      <c r="H10" s="5">
        <v>8.7175944004014898</v>
      </c>
      <c r="I10" s="5">
        <v>8.7175931338606194</v>
      </c>
      <c r="J10" s="78">
        <v>0.16890600000000003</v>
      </c>
      <c r="K10" s="5"/>
      <c r="L10" s="80" t="s">
        <v>16</v>
      </c>
    </row>
    <row r="11" spans="1:12" ht="15">
      <c r="A11" s="86"/>
      <c r="B11" s="74" t="s">
        <v>10</v>
      </c>
      <c r="C11" s="20">
        <v>1.12205465608025</v>
      </c>
      <c r="D11" s="5">
        <v>0.81278293265754198</v>
      </c>
      <c r="E11" s="5">
        <v>1.2933301437434499</v>
      </c>
      <c r="F11" s="78">
        <v>0</v>
      </c>
      <c r="G11" s="78">
        <v>0</v>
      </c>
      <c r="H11" s="5">
        <v>1.1686558750588401</v>
      </c>
      <c r="I11" s="5">
        <v>2.87241210621784</v>
      </c>
      <c r="J11" s="78">
        <v>0</v>
      </c>
      <c r="K11" s="5"/>
    </row>
    <row r="12" spans="1:12" ht="15">
      <c r="A12" s="86"/>
      <c r="B12" s="74" t="s">
        <v>11</v>
      </c>
      <c r="C12" s="20">
        <v>7.5955429742491498</v>
      </c>
      <c r="D12" s="5">
        <v>7.9048143226324701</v>
      </c>
      <c r="E12" s="5">
        <v>7.4242679904809101</v>
      </c>
      <c r="F12" s="78">
        <v>0.16890600000000003</v>
      </c>
      <c r="G12" s="78">
        <v>0.16890600000000003</v>
      </c>
      <c r="H12" s="5">
        <v>7.54893852534265</v>
      </c>
      <c r="I12" s="5">
        <v>5.8451810276427798</v>
      </c>
      <c r="J12" s="78">
        <v>0.16890600000000003</v>
      </c>
      <c r="K12" s="5"/>
    </row>
    <row r="13" spans="1:12" ht="15">
      <c r="A13" s="87"/>
      <c r="B13" s="75" t="s">
        <v>12</v>
      </c>
      <c r="C13" s="21">
        <v>0.12871145281774748</v>
      </c>
      <c r="D13" s="21">
        <v>9.323474219508468E-2</v>
      </c>
      <c r="E13" s="21">
        <v>0.14835854140442351</v>
      </c>
      <c r="F13" s="79">
        <v>0</v>
      </c>
      <c r="G13" s="79">
        <v>0</v>
      </c>
      <c r="H13" s="21">
        <v>0.13405715170747304</v>
      </c>
      <c r="I13" s="21">
        <v>0.32949600447179639</v>
      </c>
      <c r="J13" s="79">
        <v>0</v>
      </c>
      <c r="K13" s="21"/>
    </row>
    <row r="14" spans="1:12">
      <c r="A14" s="85" t="s">
        <v>17</v>
      </c>
      <c r="B14" s="74" t="s">
        <v>9</v>
      </c>
      <c r="C14" s="20">
        <v>5135.8249960790972</v>
      </c>
      <c r="D14" s="5">
        <v>5135.825002243957</v>
      </c>
      <c r="E14" s="5">
        <v>5135.8249988724747</v>
      </c>
      <c r="F14" s="5">
        <v>5135.8250029999999</v>
      </c>
      <c r="G14" s="5">
        <v>5135.8250029999999</v>
      </c>
      <c r="H14" s="5">
        <v>5135.8249973014708</v>
      </c>
      <c r="I14" s="5">
        <v>5135.8250005594064</v>
      </c>
      <c r="J14" s="5">
        <v>5135.8250029999999</v>
      </c>
      <c r="K14" s="5"/>
    </row>
    <row r="15" spans="1:12">
      <c r="A15" s="86"/>
      <c r="B15" s="74" t="s">
        <v>10</v>
      </c>
      <c r="C15" s="20">
        <v>4599.8834538393003</v>
      </c>
      <c r="D15" s="5">
        <v>4668.88056270994</v>
      </c>
      <c r="E15" s="5">
        <v>4606.2922641811801</v>
      </c>
      <c r="F15" s="5">
        <v>0</v>
      </c>
      <c r="G15" s="5">
        <v>4457.313733</v>
      </c>
      <c r="H15" s="5">
        <v>4589.0490540277697</v>
      </c>
      <c r="I15" s="5">
        <v>4512.7679860359503</v>
      </c>
      <c r="J15" s="5">
        <v>0</v>
      </c>
      <c r="K15" s="5"/>
    </row>
    <row r="16" spans="1:12">
      <c r="A16" s="86"/>
      <c r="B16" s="74" t="s">
        <v>11</v>
      </c>
      <c r="C16" s="20">
        <v>535.94154223979695</v>
      </c>
      <c r="D16" s="5">
        <v>466.94443953401702</v>
      </c>
      <c r="E16" s="5">
        <v>529.53273469129499</v>
      </c>
      <c r="F16" s="5">
        <v>5135.8250029999999</v>
      </c>
      <c r="G16" s="5">
        <v>678.51126999999997</v>
      </c>
      <c r="H16" s="5">
        <v>546.77594327370105</v>
      </c>
      <c r="I16" s="5">
        <v>623.05701452345602</v>
      </c>
      <c r="J16" s="5">
        <v>5135.8250029999999</v>
      </c>
      <c r="K16" s="5"/>
    </row>
    <row r="17" spans="1:11">
      <c r="A17" s="87"/>
      <c r="B17" s="75" t="s">
        <v>12</v>
      </c>
      <c r="C17" s="21">
        <v>0.89564645550637778</v>
      </c>
      <c r="D17" s="21">
        <v>0.90908092870570967</v>
      </c>
      <c r="E17" s="21">
        <v>0.89689431886648241</v>
      </c>
      <c r="F17" s="21">
        <v>0</v>
      </c>
      <c r="G17" s="79">
        <v>0.86788660641597803</v>
      </c>
      <c r="H17" s="21">
        <v>0.89353688189122582</v>
      </c>
      <c r="I17" s="21">
        <v>0.87868414238109915</v>
      </c>
      <c r="J17" s="21">
        <v>0</v>
      </c>
      <c r="K17" s="21"/>
    </row>
    <row r="18" spans="1:11">
      <c r="A18" s="85" t="s">
        <v>18</v>
      </c>
      <c r="B18" s="74" t="s">
        <v>9</v>
      </c>
      <c r="C18" s="20">
        <v>57.007236572295596</v>
      </c>
      <c r="D18" s="5">
        <v>57.0072370584843</v>
      </c>
      <c r="E18" s="5">
        <v>57.007237185192302</v>
      </c>
      <c r="F18" s="5">
        <v>57.007237000000003</v>
      </c>
      <c r="G18" s="5">
        <v>57.007237000000003</v>
      </c>
      <c r="H18" s="5">
        <v>57.00723671830989</v>
      </c>
      <c r="I18" s="5">
        <v>57.007236521032802</v>
      </c>
      <c r="J18" s="5">
        <v>57.007237000000003</v>
      </c>
      <c r="K18" s="5"/>
    </row>
    <row r="19" spans="1:11">
      <c r="A19" s="86"/>
      <c r="B19" s="74" t="s">
        <v>10</v>
      </c>
      <c r="C19" s="20">
        <v>57.007236572295596</v>
      </c>
      <c r="D19" s="5">
        <v>0</v>
      </c>
      <c r="E19" s="5">
        <v>49.845375335849901</v>
      </c>
      <c r="F19" s="5">
        <v>0</v>
      </c>
      <c r="G19" s="5">
        <v>27.035082000000003</v>
      </c>
      <c r="H19" s="5">
        <v>47.9903091052281</v>
      </c>
      <c r="I19" s="5">
        <v>41.893997318221402</v>
      </c>
      <c r="J19" s="5">
        <v>0</v>
      </c>
      <c r="K19" s="5"/>
    </row>
    <row r="20" spans="1:11">
      <c r="A20" s="86"/>
      <c r="B20" s="74" t="s">
        <v>11</v>
      </c>
      <c r="C20" s="20">
        <v>0</v>
      </c>
      <c r="D20" s="5">
        <v>57.0072370584843</v>
      </c>
      <c r="E20" s="5">
        <v>7.1618618493424</v>
      </c>
      <c r="F20" s="5">
        <v>57.007237000000003</v>
      </c>
      <c r="G20" s="5">
        <v>29.972155000000001</v>
      </c>
      <c r="H20" s="5">
        <v>9.0169276130817906</v>
      </c>
      <c r="I20" s="5">
        <v>15.1132392028114</v>
      </c>
      <c r="J20" s="5">
        <v>57.007237000000003</v>
      </c>
      <c r="K20" s="5"/>
    </row>
    <row r="21" spans="1:11">
      <c r="A21" s="87"/>
      <c r="B21" s="75" t="s">
        <v>12</v>
      </c>
      <c r="C21" s="21">
        <v>1</v>
      </c>
      <c r="D21" s="21">
        <v>0</v>
      </c>
      <c r="E21" s="21">
        <v>0.87436925199380289</v>
      </c>
      <c r="F21" s="21">
        <v>0</v>
      </c>
      <c r="G21" s="79">
        <v>0.47423947243750825</v>
      </c>
      <c r="H21" s="21">
        <v>0.8418283689553806</v>
      </c>
      <c r="I21" s="21">
        <v>0.73488911013542335</v>
      </c>
      <c r="J21" s="21">
        <v>0</v>
      </c>
      <c r="K21" s="21"/>
    </row>
    <row r="22" spans="1:11">
      <c r="A22" s="85" t="s">
        <v>19</v>
      </c>
      <c r="B22" s="74" t="s">
        <v>9</v>
      </c>
      <c r="C22" s="20">
        <v>21886.81068247552</v>
      </c>
      <c r="D22" s="5">
        <v>21886.810673765067</v>
      </c>
      <c r="E22" s="5">
        <v>21886.81068091152</v>
      </c>
      <c r="F22" s="5">
        <v>21859.942461999999</v>
      </c>
      <c r="G22" s="5">
        <v>21859.942457000001</v>
      </c>
      <c r="H22" s="5">
        <v>21886.810667044123</v>
      </c>
      <c r="I22" s="5">
        <v>21886.810650054122</v>
      </c>
      <c r="J22" s="5">
        <v>21859.942461999999</v>
      </c>
      <c r="K22" s="5"/>
    </row>
    <row r="23" spans="1:11">
      <c r="A23" s="86"/>
      <c r="B23" s="74" t="s">
        <v>10</v>
      </c>
      <c r="C23" s="20">
        <v>21444.4463952693</v>
      </c>
      <c r="D23" s="5">
        <v>21513.2482233187</v>
      </c>
      <c r="E23" s="5">
        <v>21313.1201090004</v>
      </c>
      <c r="F23" s="5">
        <v>0</v>
      </c>
      <c r="G23" s="5">
        <v>5.4576640000050247</v>
      </c>
      <c r="H23" s="5">
        <v>21235.297225731101</v>
      </c>
      <c r="I23" s="5">
        <v>20537.745729662402</v>
      </c>
      <c r="J23" s="5">
        <v>0</v>
      </c>
      <c r="K23" s="5"/>
    </row>
    <row r="24" spans="1:11">
      <c r="A24" s="86"/>
      <c r="B24" s="74" t="s">
        <v>11</v>
      </c>
      <c r="C24" s="20">
        <v>442.36428720622001</v>
      </c>
      <c r="D24" s="5">
        <v>373.56245044636501</v>
      </c>
      <c r="E24" s="5">
        <v>573.69057191111995</v>
      </c>
      <c r="F24" s="5">
        <v>21859.942461999999</v>
      </c>
      <c r="G24" s="5">
        <v>21854.484792999996</v>
      </c>
      <c r="H24" s="5">
        <v>651.51344131302096</v>
      </c>
      <c r="I24" s="5">
        <v>1349.0649203917201</v>
      </c>
      <c r="J24" s="5">
        <v>21859.942461999999</v>
      </c>
      <c r="K24" s="5"/>
    </row>
    <row r="25" spans="1:11">
      <c r="A25" s="87"/>
      <c r="B25" s="75" t="s">
        <v>12</v>
      </c>
      <c r="C25" s="21">
        <v>0.9797885450912035</v>
      </c>
      <c r="D25" s="21">
        <v>0.98293207466293198</v>
      </c>
      <c r="E25" s="21">
        <v>0.97378829742373285</v>
      </c>
      <c r="F25" s="21">
        <v>0</v>
      </c>
      <c r="G25" s="21">
        <v>2.4966506708517746E-4</v>
      </c>
      <c r="H25" s="21">
        <v>0.97023260029867975</v>
      </c>
      <c r="I25" s="21">
        <v>0.93836174022968555</v>
      </c>
      <c r="J25" s="21">
        <v>0</v>
      </c>
      <c r="K25" s="21"/>
    </row>
    <row r="26" spans="1:11">
      <c r="A26" s="85" t="s">
        <v>20</v>
      </c>
      <c r="B26" s="74" t="s">
        <v>9</v>
      </c>
      <c r="C26" s="20">
        <v>314.03273897737222</v>
      </c>
      <c r="D26" s="5">
        <v>314.03273513219051</v>
      </c>
      <c r="E26" s="5">
        <v>314.03273764913553</v>
      </c>
      <c r="F26" s="5">
        <v>314.032737</v>
      </c>
      <c r="G26" s="5">
        <v>314.03273799999999</v>
      </c>
      <c r="H26" s="5">
        <v>314.03273636593428</v>
      </c>
      <c r="I26" s="5">
        <v>314.03273472485301</v>
      </c>
      <c r="J26" s="5">
        <v>314.032737</v>
      </c>
      <c r="K26" s="5"/>
    </row>
    <row r="27" spans="1:11">
      <c r="A27" s="86"/>
      <c r="B27" s="74" t="s">
        <v>10</v>
      </c>
      <c r="C27" s="20">
        <v>277.84415546663001</v>
      </c>
      <c r="D27" s="5">
        <v>279.83981653401099</v>
      </c>
      <c r="E27" s="5">
        <v>277.99428739832501</v>
      </c>
      <c r="F27" s="5">
        <v>0</v>
      </c>
      <c r="G27" s="5">
        <v>1.8435119999999756</v>
      </c>
      <c r="H27" s="5">
        <v>280.703878068547</v>
      </c>
      <c r="I27" s="5">
        <v>270.6461241088</v>
      </c>
      <c r="J27" s="5">
        <v>0</v>
      </c>
      <c r="K27" s="5"/>
    </row>
    <row r="28" spans="1:11">
      <c r="A28" s="86"/>
      <c r="B28" s="74" t="s">
        <v>11</v>
      </c>
      <c r="C28" s="20">
        <v>36.188583510742198</v>
      </c>
      <c r="D28" s="5">
        <v>34.192918598179503</v>
      </c>
      <c r="E28" s="5">
        <v>36.038450250810499</v>
      </c>
      <c r="F28" s="5">
        <v>314.032737</v>
      </c>
      <c r="G28" s="5">
        <v>312.18922600000002</v>
      </c>
      <c r="H28" s="5">
        <v>33.328858297387299</v>
      </c>
      <c r="I28" s="5">
        <v>43.386610616052998</v>
      </c>
      <c r="J28" s="5">
        <v>314.032737</v>
      </c>
      <c r="K28" s="5"/>
    </row>
    <row r="29" spans="1:11">
      <c r="A29" s="87"/>
      <c r="B29" s="75" t="s">
        <v>12</v>
      </c>
      <c r="C29" s="21">
        <v>0.88476174927305973</v>
      </c>
      <c r="D29" s="21">
        <v>0.89111670608547811</v>
      </c>
      <c r="E29" s="21">
        <v>0.88523983034190612</v>
      </c>
      <c r="F29" s="21">
        <v>0</v>
      </c>
      <c r="G29" s="21">
        <v>5.8704452654868601E-3</v>
      </c>
      <c r="H29" s="21">
        <v>0.89386820405070755</v>
      </c>
      <c r="I29" s="21">
        <v>0.86184048406906621</v>
      </c>
      <c r="J29" s="21">
        <v>0</v>
      </c>
      <c r="K29" s="21"/>
    </row>
    <row r="30" spans="1:11">
      <c r="A30" s="85" t="s">
        <v>21</v>
      </c>
      <c r="B30" s="74" t="s">
        <v>9</v>
      </c>
      <c r="C30" s="20">
        <v>1063.8803857997668</v>
      </c>
      <c r="D30" s="5">
        <v>1063.880384239849</v>
      </c>
      <c r="E30" s="5">
        <v>1063.8803833821419</v>
      </c>
      <c r="F30" s="5">
        <v>1063.8803870000002</v>
      </c>
      <c r="G30" s="5">
        <v>1063.8803859999998</v>
      </c>
      <c r="H30" s="5">
        <v>1063.8803845226994</v>
      </c>
      <c r="I30" s="5">
        <v>1063.8803896428128</v>
      </c>
      <c r="J30" s="5">
        <v>1063.8803870000002</v>
      </c>
      <c r="K30" s="5"/>
    </row>
    <row r="31" spans="1:11">
      <c r="A31" s="86"/>
      <c r="B31" s="74" t="s">
        <v>10</v>
      </c>
      <c r="C31" s="20">
        <v>1030.0159707627299</v>
      </c>
      <c r="D31" s="5">
        <v>1018.04318157091</v>
      </c>
      <c r="E31" s="5">
        <v>1027.89086311438</v>
      </c>
      <c r="F31" s="5">
        <v>0</v>
      </c>
      <c r="G31" s="5">
        <v>859.05491999999981</v>
      </c>
      <c r="H31" s="5">
        <v>1027.7652332431601</v>
      </c>
      <c r="I31" s="5">
        <v>1033.4587529375499</v>
      </c>
      <c r="J31" s="5">
        <v>0</v>
      </c>
      <c r="K31" s="5"/>
    </row>
    <row r="32" spans="1:11">
      <c r="A32" s="86"/>
      <c r="B32" s="74" t="s">
        <v>11</v>
      </c>
      <c r="C32" s="20">
        <v>33.8644150370368</v>
      </c>
      <c r="D32" s="5">
        <v>45.837202668939099</v>
      </c>
      <c r="E32" s="5">
        <v>35.989520267762003</v>
      </c>
      <c r="F32" s="5">
        <v>1063.8803870000002</v>
      </c>
      <c r="G32" s="5">
        <v>204.82546599999998</v>
      </c>
      <c r="H32" s="5">
        <v>36.115151279539397</v>
      </c>
      <c r="I32" s="5">
        <v>30.421636705263001</v>
      </c>
      <c r="J32" s="5">
        <v>1063.8803870000002</v>
      </c>
      <c r="K32" s="5"/>
    </row>
    <row r="33" spans="1:12">
      <c r="A33" s="87"/>
      <c r="B33" s="75" t="s">
        <v>12</v>
      </c>
      <c r="C33" s="21">
        <v>0.96816896383367435</v>
      </c>
      <c r="D33" s="21">
        <v>0.95691507866113146</v>
      </c>
      <c r="E33" s="21">
        <v>0.96617145984650177</v>
      </c>
      <c r="F33" s="21">
        <v>0</v>
      </c>
      <c r="G33" s="21">
        <v>0.80747321908047653</v>
      </c>
      <c r="H33" s="21">
        <v>0.96605337234811217</v>
      </c>
      <c r="I33" s="21">
        <v>0.97140502165334897</v>
      </c>
      <c r="J33" s="21">
        <v>0</v>
      </c>
      <c r="K33" s="21"/>
    </row>
    <row r="34" spans="1:12">
      <c r="A34" s="85" t="s">
        <v>22</v>
      </c>
      <c r="B34" s="74" t="s">
        <v>9</v>
      </c>
      <c r="C34" s="20">
        <v>1909.3537527709109</v>
      </c>
      <c r="D34" s="5">
        <v>1909.3537529906498</v>
      </c>
      <c r="E34" s="5">
        <v>1909.3537530385302</v>
      </c>
      <c r="F34" s="5">
        <v>1909.3537469999999</v>
      </c>
      <c r="G34" s="5">
        <v>1909.3537479999998</v>
      </c>
      <c r="H34" s="5">
        <v>1909.3537570931819</v>
      </c>
      <c r="I34" s="5">
        <v>1909.3537532697219</v>
      </c>
      <c r="J34" s="5">
        <v>1909.3537469999999</v>
      </c>
      <c r="K34" s="5"/>
    </row>
    <row r="35" spans="1:12">
      <c r="A35" s="86"/>
      <c r="B35" s="74" t="s">
        <v>10</v>
      </c>
      <c r="C35" s="20">
        <v>1764.1094210579599</v>
      </c>
      <c r="D35" s="5">
        <v>1680.0451337776699</v>
      </c>
      <c r="E35" s="5">
        <v>1725.3144292838101</v>
      </c>
      <c r="F35" s="5">
        <v>0</v>
      </c>
      <c r="G35" s="5">
        <v>1642.1975959999997</v>
      </c>
      <c r="H35" s="5">
        <v>1703.9575747512499</v>
      </c>
      <c r="I35" s="5">
        <v>1652.79652578476</v>
      </c>
      <c r="J35" s="5">
        <v>0</v>
      </c>
      <c r="K35" s="5"/>
    </row>
    <row r="36" spans="1:12">
      <c r="A36" s="86"/>
      <c r="B36" s="74" t="s">
        <v>11</v>
      </c>
      <c r="C36" s="20">
        <v>145.24433171295101</v>
      </c>
      <c r="D36" s="5">
        <v>229.30861921298001</v>
      </c>
      <c r="E36" s="5">
        <v>184.03932375471999</v>
      </c>
      <c r="F36" s="5">
        <v>1909.3537469999999</v>
      </c>
      <c r="G36" s="5">
        <v>267.15615200000002</v>
      </c>
      <c r="H36" s="5">
        <v>205.39618234193199</v>
      </c>
      <c r="I36" s="5">
        <v>256.55722748496203</v>
      </c>
      <c r="J36" s="5">
        <v>1909.3537469999999</v>
      </c>
      <c r="K36" s="5"/>
    </row>
    <row r="37" spans="1:12">
      <c r="A37" s="87"/>
      <c r="B37" s="75" t="s">
        <v>12</v>
      </c>
      <c r="C37" s="21">
        <v>0.9239301090737283</v>
      </c>
      <c r="D37" s="21">
        <v>0.8799024964054929</v>
      </c>
      <c r="E37" s="21">
        <v>0.90361172021588909</v>
      </c>
      <c r="F37" s="21">
        <v>0</v>
      </c>
      <c r="G37" s="21">
        <v>0.86008032703220161</v>
      </c>
      <c r="H37" s="21">
        <v>0.89242633452345199</v>
      </c>
      <c r="I37" s="21">
        <v>0.86563138075088819</v>
      </c>
      <c r="J37" s="21">
        <v>0</v>
      </c>
      <c r="K37" s="21"/>
    </row>
    <row r="38" spans="1:12" ht="15">
      <c r="A38" s="85" t="s">
        <v>23</v>
      </c>
      <c r="B38" s="74" t="s">
        <v>9</v>
      </c>
      <c r="C38" s="20">
        <v>1004.944737664816</v>
      </c>
      <c r="D38" s="5">
        <v>1004.9447352554911</v>
      </c>
      <c r="E38" s="5">
        <v>1004.944736880945</v>
      </c>
      <c r="F38" s="78">
        <v>934.78347800000006</v>
      </c>
      <c r="G38" s="78">
        <v>934.78347499999995</v>
      </c>
      <c r="H38" s="5">
        <v>1004.944750839499</v>
      </c>
      <c r="I38" s="5">
        <v>1004.944750672446</v>
      </c>
      <c r="J38" s="78">
        <v>934.78347800000006</v>
      </c>
      <c r="K38" s="5"/>
      <c r="L38" s="80" t="s">
        <v>24</v>
      </c>
    </row>
    <row r="39" spans="1:12">
      <c r="A39" s="86"/>
      <c r="B39" s="74" t="s">
        <v>10</v>
      </c>
      <c r="C39" s="20">
        <v>869.05808755853297</v>
      </c>
      <c r="D39" s="5">
        <v>888.49306746984905</v>
      </c>
      <c r="E39" s="5">
        <v>851.48107393151599</v>
      </c>
      <c r="F39" s="5">
        <v>0</v>
      </c>
      <c r="G39" s="5">
        <v>731.16388800000004</v>
      </c>
      <c r="H39" s="5">
        <v>740.34227836922196</v>
      </c>
      <c r="I39" s="5">
        <v>868.58765435001703</v>
      </c>
      <c r="J39" s="5">
        <v>0</v>
      </c>
      <c r="K39" s="5"/>
    </row>
    <row r="40" spans="1:12">
      <c r="A40" s="86"/>
      <c r="B40" s="74" t="s">
        <v>11</v>
      </c>
      <c r="C40" s="20">
        <v>135.88665010628301</v>
      </c>
      <c r="D40" s="5">
        <v>116.451667785642</v>
      </c>
      <c r="E40" s="5">
        <v>153.46366294942899</v>
      </c>
      <c r="F40" s="5">
        <v>934.78347800000006</v>
      </c>
      <c r="G40" s="5">
        <v>203.61958699999997</v>
      </c>
      <c r="H40" s="5">
        <v>264.60247247027701</v>
      </c>
      <c r="I40" s="5">
        <v>136.35709632242899</v>
      </c>
      <c r="J40" s="5">
        <v>934.78347800000006</v>
      </c>
      <c r="K40" s="5"/>
    </row>
    <row r="41" spans="1:12">
      <c r="A41" s="87"/>
      <c r="B41" s="75" t="s">
        <v>12</v>
      </c>
      <c r="C41" s="21">
        <v>0.86478196759152948</v>
      </c>
      <c r="D41" s="21">
        <v>0.88412132160079826</v>
      </c>
      <c r="E41" s="21">
        <v>0.84729144069579843</v>
      </c>
      <c r="F41" s="21">
        <v>0</v>
      </c>
      <c r="G41" s="21">
        <v>0.78217459717075133</v>
      </c>
      <c r="H41" s="21">
        <v>0.73669948298228694</v>
      </c>
      <c r="I41" s="21">
        <v>0.86431383791876382</v>
      </c>
      <c r="J41" s="21">
        <v>0</v>
      </c>
      <c r="K41" s="21"/>
    </row>
    <row r="42" spans="1:12">
      <c r="A42" s="85" t="s">
        <v>25</v>
      </c>
      <c r="B42" s="74" t="s">
        <v>9</v>
      </c>
      <c r="C42" s="20">
        <v>408.29726777959291</v>
      </c>
      <c r="D42" s="5">
        <v>408.29726550072638</v>
      </c>
      <c r="E42" s="5">
        <v>408.2972680842156</v>
      </c>
      <c r="F42" s="5">
        <v>408.29726599999998</v>
      </c>
      <c r="G42" s="5">
        <v>408.29726599999998</v>
      </c>
      <c r="H42" s="5">
        <v>408.29726741765489</v>
      </c>
      <c r="I42" s="5">
        <v>408.29726608437431</v>
      </c>
      <c r="J42" s="5">
        <v>408.29726599999998</v>
      </c>
      <c r="K42" s="5"/>
    </row>
    <row r="43" spans="1:12">
      <c r="A43" s="86"/>
      <c r="B43" s="74" t="s">
        <v>10</v>
      </c>
      <c r="C43" s="20">
        <v>359.35941239905401</v>
      </c>
      <c r="D43" s="5">
        <v>363.394486813588</v>
      </c>
      <c r="E43" s="5">
        <v>335.06531276109803</v>
      </c>
      <c r="F43" s="5">
        <v>0</v>
      </c>
      <c r="G43" s="5">
        <v>0.24489599999998291</v>
      </c>
      <c r="H43" s="5">
        <v>331.594997730834</v>
      </c>
      <c r="I43" s="5">
        <v>367.38696951594198</v>
      </c>
      <c r="J43" s="5">
        <v>0</v>
      </c>
      <c r="K43" s="5"/>
    </row>
    <row r="44" spans="1:12">
      <c r="A44" s="86"/>
      <c r="B44" s="74" t="s">
        <v>11</v>
      </c>
      <c r="C44" s="20">
        <v>48.937855380538899</v>
      </c>
      <c r="D44" s="5">
        <v>44.902778687138401</v>
      </c>
      <c r="E44" s="5">
        <v>73.231955323117603</v>
      </c>
      <c r="F44" s="5">
        <v>408.29726599999998</v>
      </c>
      <c r="G44" s="5">
        <v>408.05237</v>
      </c>
      <c r="H44" s="5">
        <v>76.702269686820898</v>
      </c>
      <c r="I44" s="5">
        <v>40.910296568432301</v>
      </c>
      <c r="J44" s="5">
        <v>408.29726599999998</v>
      </c>
      <c r="K44" s="5"/>
    </row>
    <row r="45" spans="1:12">
      <c r="A45" s="87"/>
      <c r="B45" s="75" t="s">
        <v>12</v>
      </c>
      <c r="C45" s="21">
        <v>0.88014160455524637</v>
      </c>
      <c r="D45" s="21">
        <v>0.89002429729214416</v>
      </c>
      <c r="E45" s="21">
        <v>0.82064059437200865</v>
      </c>
      <c r="F45" s="21">
        <v>0</v>
      </c>
      <c r="G45" s="21">
        <v>5.9979828520326879E-4</v>
      </c>
      <c r="H45" s="21">
        <v>0.8121411143113022</v>
      </c>
      <c r="I45" s="21">
        <v>0.89980266838235878</v>
      </c>
      <c r="J45" s="21">
        <v>0</v>
      </c>
      <c r="K45" s="21"/>
    </row>
    <row r="46" spans="1:12">
      <c r="A46" s="85" t="s">
        <v>26</v>
      </c>
      <c r="B46" s="74" t="s">
        <v>9</v>
      </c>
      <c r="C46" s="20">
        <v>652.30681611922773</v>
      </c>
      <c r="D46" s="5">
        <v>652.30681787927665</v>
      </c>
      <c r="E46" s="5">
        <v>652.30681640091893</v>
      </c>
      <c r="F46" s="5">
        <v>652.30681699999991</v>
      </c>
      <c r="G46" s="5">
        <v>652.30681700000014</v>
      </c>
      <c r="H46" s="5">
        <v>652.30681596633735</v>
      </c>
      <c r="I46" s="5">
        <v>652.30681531012999</v>
      </c>
      <c r="J46" s="5">
        <v>652.30681699999991</v>
      </c>
    </row>
    <row r="47" spans="1:12">
      <c r="A47" s="86"/>
      <c r="B47" s="74" t="s">
        <v>10</v>
      </c>
      <c r="C47" s="20">
        <v>634.22080323549199</v>
      </c>
      <c r="D47" s="5">
        <v>558.84759039795199</v>
      </c>
      <c r="E47" s="5">
        <v>517.24946797774396</v>
      </c>
      <c r="F47" s="5">
        <v>0</v>
      </c>
      <c r="G47" s="5">
        <v>0.75026800000011917</v>
      </c>
      <c r="H47" s="5">
        <v>7.3832308282053898</v>
      </c>
      <c r="I47" s="5">
        <v>529.14917270404703</v>
      </c>
      <c r="J47" s="5">
        <v>0</v>
      </c>
    </row>
    <row r="48" spans="1:12">
      <c r="A48" s="86"/>
      <c r="B48" s="74" t="s">
        <v>11</v>
      </c>
      <c r="C48" s="20">
        <v>18.086012883735801</v>
      </c>
      <c r="D48" s="5">
        <v>93.459227481324604</v>
      </c>
      <c r="E48" s="5">
        <v>135.057348423175</v>
      </c>
      <c r="F48" s="5">
        <v>652.30681699999991</v>
      </c>
      <c r="G48" s="5">
        <v>651.55654900000002</v>
      </c>
      <c r="H48" s="5">
        <v>644.92358513813201</v>
      </c>
      <c r="I48" s="5">
        <v>123.157642606083</v>
      </c>
      <c r="J48" s="5">
        <v>652.30681699999991</v>
      </c>
    </row>
    <row r="49" spans="1:10">
      <c r="A49" s="87"/>
      <c r="B49" s="75" t="s">
        <v>12</v>
      </c>
      <c r="C49" s="21">
        <v>0.97227376376145358</v>
      </c>
      <c r="D49" s="21">
        <v>0.85672504882722034</v>
      </c>
      <c r="E49" s="21">
        <v>0.79295425859820168</v>
      </c>
      <c r="F49" s="21">
        <v>0</v>
      </c>
      <c r="G49" s="21">
        <v>1.1501765433797682E-3</v>
      </c>
      <c r="H49" s="21">
        <v>1.1318647371893175E-2</v>
      </c>
      <c r="I49" s="21">
        <v>0.81119675631852872</v>
      </c>
      <c r="J49" s="21">
        <v>0</v>
      </c>
    </row>
    <row r="50" spans="1:10">
      <c r="A50" s="85" t="s">
        <v>27</v>
      </c>
      <c r="B50" s="74" t="s">
        <v>9</v>
      </c>
      <c r="C50" s="20">
        <v>1312.0547622882741</v>
      </c>
      <c r="D50" s="5">
        <v>1312.0547629549919</v>
      </c>
      <c r="E50" s="5">
        <v>1312.054761317592</v>
      </c>
      <c r="F50" s="5">
        <v>1312.0547610000001</v>
      </c>
      <c r="G50" s="5">
        <v>1312.0547610000001</v>
      </c>
      <c r="H50" s="5">
        <v>1312.0547615807561</v>
      </c>
      <c r="I50" s="5">
        <v>1312.054759731906</v>
      </c>
      <c r="J50" s="5">
        <v>1312.0547610000001</v>
      </c>
    </row>
    <row r="51" spans="1:10">
      <c r="A51" s="86"/>
      <c r="B51" s="74" t="s">
        <v>10</v>
      </c>
      <c r="C51" s="20">
        <v>1026.5207148698601</v>
      </c>
      <c r="D51" s="5">
        <v>909.40428408466698</v>
      </c>
      <c r="E51" s="5">
        <v>925.61279098657894</v>
      </c>
      <c r="F51" s="5">
        <v>0</v>
      </c>
      <c r="G51" s="5">
        <v>0</v>
      </c>
      <c r="H51" s="5">
        <v>2.2074375889460498</v>
      </c>
      <c r="I51" s="5">
        <v>907.31537539375597</v>
      </c>
      <c r="J51" s="5">
        <v>0</v>
      </c>
    </row>
    <row r="52" spans="1:10">
      <c r="A52" s="86"/>
      <c r="B52" s="74" t="s">
        <v>11</v>
      </c>
      <c r="C52" s="20">
        <v>285.53404741841399</v>
      </c>
      <c r="D52" s="5">
        <v>402.650478870325</v>
      </c>
      <c r="E52" s="5">
        <v>386.44197033101301</v>
      </c>
      <c r="F52" s="5">
        <v>1312.0547610000001</v>
      </c>
      <c r="G52" s="5">
        <v>1312.0547610000001</v>
      </c>
      <c r="H52" s="5">
        <v>1309.8473239918101</v>
      </c>
      <c r="I52" s="5">
        <v>404.73938433814999</v>
      </c>
      <c r="J52" s="5">
        <v>1312.0547610000001</v>
      </c>
    </row>
    <row r="53" spans="1:10">
      <c r="A53" s="87"/>
      <c r="B53" s="75" t="s">
        <v>12</v>
      </c>
      <c r="C53" s="21">
        <v>0.78237642541654917</v>
      </c>
      <c r="D53" s="21">
        <v>0.69311457856874736</v>
      </c>
      <c r="E53" s="21">
        <v>0.70546810870688037</v>
      </c>
      <c r="F53" s="21">
        <v>0</v>
      </c>
      <c r="G53" s="21">
        <v>0</v>
      </c>
      <c r="H53" s="21">
        <v>1.6824279394303191E-3</v>
      </c>
      <c r="I53" s="21">
        <v>0.69152249070698024</v>
      </c>
      <c r="J53" s="21">
        <v>0</v>
      </c>
    </row>
    <row r="54" spans="1:10">
      <c r="A54" s="85" t="s">
        <v>28</v>
      </c>
      <c r="B54" s="74" t="s">
        <v>9</v>
      </c>
      <c r="C54" s="20">
        <v>221.7863320294951</v>
      </c>
      <c r="D54" s="5">
        <v>221.7863320504687</v>
      </c>
      <c r="E54" s="5">
        <v>221.78633136609628</v>
      </c>
      <c r="F54" s="5">
        <v>221.78633100000002</v>
      </c>
      <c r="G54" s="5">
        <v>221.78633100000002</v>
      </c>
      <c r="H54" s="5">
        <v>221.78633107674895</v>
      </c>
      <c r="I54" s="5">
        <v>221.78633011825815</v>
      </c>
      <c r="J54" s="5">
        <v>221.78633100000002</v>
      </c>
    </row>
    <row r="55" spans="1:10">
      <c r="A55" s="86"/>
      <c r="B55" s="74" t="s">
        <v>10</v>
      </c>
      <c r="C55" s="20">
        <v>218.74350289890299</v>
      </c>
      <c r="D55" s="5">
        <v>18.9706084652837</v>
      </c>
      <c r="E55" s="5">
        <v>217.44153923743499</v>
      </c>
      <c r="F55" s="5">
        <v>0</v>
      </c>
      <c r="G55" s="5">
        <v>10.109351000000004</v>
      </c>
      <c r="H55" s="5">
        <v>218.18065796153201</v>
      </c>
      <c r="I55" s="5">
        <v>218.73268592970999</v>
      </c>
      <c r="J55" s="5">
        <v>0</v>
      </c>
    </row>
    <row r="56" spans="1:10">
      <c r="A56" s="86"/>
      <c r="B56" s="74" t="s">
        <v>11</v>
      </c>
      <c r="C56" s="20">
        <v>3.04282913059212</v>
      </c>
      <c r="D56" s="5">
        <v>202.815723585185</v>
      </c>
      <c r="E56" s="5">
        <v>4.3447921286612701</v>
      </c>
      <c r="F56" s="5">
        <v>221.78633100000002</v>
      </c>
      <c r="G56" s="5">
        <v>211.67698000000001</v>
      </c>
      <c r="H56" s="5">
        <v>3.6056731152169501</v>
      </c>
      <c r="I56" s="5">
        <v>3.05364418854816</v>
      </c>
      <c r="J56" s="5">
        <v>221.78633100000002</v>
      </c>
    </row>
    <row r="57" spans="1:10">
      <c r="A57" s="87"/>
      <c r="B57" s="75" t="s">
        <v>12</v>
      </c>
      <c r="C57" s="21">
        <v>0.98628035775357215</v>
      </c>
      <c r="D57" s="21">
        <v>8.5535516503184847E-2</v>
      </c>
      <c r="E57" s="21">
        <v>0.98041000948120005</v>
      </c>
      <c r="F57" s="21">
        <v>0</v>
      </c>
      <c r="G57" s="21">
        <v>4.5581488067449938E-2</v>
      </c>
      <c r="H57" s="21">
        <v>0.98374258189081454</v>
      </c>
      <c r="I57" s="21">
        <v>0.98623159422440532</v>
      </c>
      <c r="J57" s="21">
        <v>0</v>
      </c>
    </row>
    <row r="58" spans="1:10">
      <c r="A58" s="85" t="s">
        <v>29</v>
      </c>
      <c r="B58" s="74" t="s">
        <v>9</v>
      </c>
      <c r="C58" s="20">
        <v>562.33237669195807</v>
      </c>
      <c r="D58" s="5">
        <v>562.33238293770023</v>
      </c>
      <c r="E58" s="5">
        <v>562.33238165748742</v>
      </c>
      <c r="F58" s="5">
        <v>562.33238000000006</v>
      </c>
      <c r="G58" s="5">
        <v>562.33237699999995</v>
      </c>
      <c r="H58" s="5">
        <v>562.3323844344261</v>
      </c>
      <c r="I58" s="5">
        <v>562.33238673460698</v>
      </c>
      <c r="J58" s="5">
        <v>562.33238000000006</v>
      </c>
    </row>
    <row r="59" spans="1:10">
      <c r="A59" s="86"/>
      <c r="B59" s="74" t="s">
        <v>10</v>
      </c>
      <c r="C59" s="20">
        <v>533.81496058630398</v>
      </c>
      <c r="D59" s="5">
        <v>486.16619522615798</v>
      </c>
      <c r="E59" s="5">
        <v>498.38012404721297</v>
      </c>
      <c r="F59" s="5">
        <v>0</v>
      </c>
      <c r="G59" s="5">
        <v>1.9255939999999327</v>
      </c>
      <c r="H59" s="5">
        <v>510.99485183547603</v>
      </c>
      <c r="I59" s="5">
        <v>518.82920620003995</v>
      </c>
      <c r="J59" s="5">
        <v>0</v>
      </c>
    </row>
    <row r="60" spans="1:10">
      <c r="A60" s="86"/>
      <c r="B60" s="74" t="s">
        <v>11</v>
      </c>
      <c r="C60" s="20">
        <v>28.5174161056541</v>
      </c>
      <c r="D60" s="5">
        <v>76.166187711542307</v>
      </c>
      <c r="E60" s="5">
        <v>63.952257610274401</v>
      </c>
      <c r="F60" s="5">
        <v>562.33238000000006</v>
      </c>
      <c r="G60" s="5">
        <v>560.40678300000002</v>
      </c>
      <c r="H60" s="5">
        <v>51.337532598950098</v>
      </c>
      <c r="I60" s="5">
        <v>43.503180534567001</v>
      </c>
      <c r="J60" s="5">
        <v>562.33238000000006</v>
      </c>
    </row>
    <row r="61" spans="1:10">
      <c r="A61" s="87"/>
      <c r="B61" s="75" t="s">
        <v>12</v>
      </c>
      <c r="C61" s="21">
        <v>0.94928725912348499</v>
      </c>
      <c r="D61" s="21">
        <v>0.86455308279839793</v>
      </c>
      <c r="E61" s="21">
        <v>0.88627320834383805</v>
      </c>
      <c r="F61" s="21">
        <v>0</v>
      </c>
      <c r="G61" s="21">
        <v>3.4242986510448301E-3</v>
      </c>
      <c r="H61" s="21">
        <v>0.90870607132010806</v>
      </c>
      <c r="I61" s="21">
        <v>0.92263796010899446</v>
      </c>
      <c r="J61" s="21">
        <v>0</v>
      </c>
    </row>
    <row r="62" spans="1:10">
      <c r="A62" s="85" t="s">
        <v>30</v>
      </c>
      <c r="B62" s="74" t="s">
        <v>9</v>
      </c>
      <c r="C62" s="20">
        <v>1296.0755764493049</v>
      </c>
      <c r="D62" s="5">
        <v>1296.0756098037641</v>
      </c>
      <c r="E62" s="5">
        <v>1296.075586995187</v>
      </c>
      <c r="F62" s="5">
        <v>1296.0755770000001</v>
      </c>
      <c r="G62" s="5">
        <v>1296.0755760000004</v>
      </c>
      <c r="H62" s="5">
        <v>1296.0755915069531</v>
      </c>
      <c r="I62" s="5">
        <v>1296.0755945363139</v>
      </c>
      <c r="J62" s="5">
        <v>1296.0755770000001</v>
      </c>
    </row>
    <row r="63" spans="1:10">
      <c r="A63" s="86"/>
      <c r="B63" s="74" t="s">
        <v>10</v>
      </c>
      <c r="C63" s="20">
        <v>1273.50927779156</v>
      </c>
      <c r="D63" s="5">
        <v>798.702309655504</v>
      </c>
      <c r="E63" s="5">
        <v>906.16703268501794</v>
      </c>
      <c r="F63" s="5">
        <v>0</v>
      </c>
      <c r="G63" s="5">
        <v>3.7579770000004373</v>
      </c>
      <c r="H63" s="5">
        <v>863.01447163873297</v>
      </c>
      <c r="I63" s="5">
        <v>734.80585668673405</v>
      </c>
      <c r="J63" s="5">
        <v>0</v>
      </c>
    </row>
    <row r="64" spans="1:10">
      <c r="A64" s="86"/>
      <c r="B64" s="74" t="s">
        <v>11</v>
      </c>
      <c r="C64" s="20">
        <v>22.566298657745001</v>
      </c>
      <c r="D64" s="5">
        <v>497.37330014826</v>
      </c>
      <c r="E64" s="5">
        <v>389.908554310169</v>
      </c>
      <c r="F64" s="5">
        <v>1296.0755770000001</v>
      </c>
      <c r="G64" s="5">
        <v>1292.317599</v>
      </c>
      <c r="H64" s="5">
        <v>433.06111986821998</v>
      </c>
      <c r="I64" s="5">
        <v>561.26973784958</v>
      </c>
      <c r="J64" s="5">
        <v>1296.0755770000001</v>
      </c>
    </row>
    <row r="65" spans="1:12">
      <c r="A65" s="87"/>
      <c r="B65" s="75" t="s">
        <v>12</v>
      </c>
      <c r="C65" s="21">
        <v>0.98258874785715278</v>
      </c>
      <c r="D65" s="21">
        <v>0.61624669395362952</v>
      </c>
      <c r="E65" s="21">
        <v>0.69916217987399132</v>
      </c>
      <c r="F65" s="21">
        <v>0</v>
      </c>
      <c r="G65" s="21">
        <v>2.8995045270418986E-3</v>
      </c>
      <c r="H65" s="21">
        <v>0.66586739021549046</v>
      </c>
      <c r="I65" s="21">
        <v>0.56694675818629192</v>
      </c>
      <c r="J65" s="21">
        <v>0</v>
      </c>
    </row>
    <row r="66" spans="1:12">
      <c r="A66" s="85" t="s">
        <v>31</v>
      </c>
      <c r="B66" s="74" t="s">
        <v>9</v>
      </c>
      <c r="C66" s="20">
        <v>28.256730492951899</v>
      </c>
      <c r="D66" s="5">
        <v>28.256729990463842</v>
      </c>
      <c r="E66" s="5">
        <v>28.256730554511901</v>
      </c>
      <c r="F66" s="5">
        <v>28.256730000000001</v>
      </c>
      <c r="G66" s="5">
        <v>28.256731000000002</v>
      </c>
      <c r="H66" s="5">
        <v>28.256730976746439</v>
      </c>
      <c r="I66" s="5">
        <v>28.2567302353063</v>
      </c>
      <c r="J66" s="5">
        <v>28.256730000000001</v>
      </c>
    </row>
    <row r="67" spans="1:12">
      <c r="A67" s="86"/>
      <c r="B67" s="74" t="s">
        <v>10</v>
      </c>
      <c r="C67" s="20">
        <v>28.256730492951899</v>
      </c>
      <c r="D67" s="5">
        <v>2.8470507295784402</v>
      </c>
      <c r="E67" s="5">
        <v>16.642766626002501</v>
      </c>
      <c r="F67" s="5">
        <v>0</v>
      </c>
      <c r="G67" s="5">
        <v>0.80561600000000055</v>
      </c>
      <c r="H67" s="5">
        <v>0.19592033364413999</v>
      </c>
      <c r="I67" s="5">
        <v>15.0646172131695</v>
      </c>
      <c r="J67" s="5">
        <v>0</v>
      </c>
    </row>
    <row r="68" spans="1:12">
      <c r="A68" s="86"/>
      <c r="B68" s="74" t="s">
        <v>11</v>
      </c>
      <c r="C68" s="20">
        <v>0</v>
      </c>
      <c r="D68" s="5">
        <v>25.409679260885401</v>
      </c>
      <c r="E68" s="5">
        <v>11.613963928509399</v>
      </c>
      <c r="F68" s="5">
        <v>28.256730000000001</v>
      </c>
      <c r="G68" s="5">
        <v>27.451115000000001</v>
      </c>
      <c r="H68" s="5">
        <v>28.0608106431023</v>
      </c>
      <c r="I68" s="5">
        <v>13.1921130221368</v>
      </c>
      <c r="J68" s="5">
        <v>28.256730000000001</v>
      </c>
    </row>
    <row r="69" spans="1:12">
      <c r="A69" s="87"/>
      <c r="B69" s="75" t="s">
        <v>12</v>
      </c>
      <c r="C69" s="21">
        <v>1</v>
      </c>
      <c r="D69" s="21">
        <v>0.10075655359057013</v>
      </c>
      <c r="E69" s="21">
        <v>0.58898415702750384</v>
      </c>
      <c r="F69" s="21">
        <v>0</v>
      </c>
      <c r="G69" s="21">
        <v>2.8510587441979773E-2</v>
      </c>
      <c r="H69" s="21">
        <v>6.9335810220004009E-3</v>
      </c>
      <c r="I69" s="21">
        <v>0.53313377336017875</v>
      </c>
      <c r="J69" s="21">
        <v>0</v>
      </c>
    </row>
    <row r="70" spans="1:12" ht="15">
      <c r="A70" s="85" t="s">
        <v>32</v>
      </c>
      <c r="B70" s="74" t="s">
        <v>9</v>
      </c>
      <c r="C70" s="20">
        <v>13.39705039665759</v>
      </c>
      <c r="D70" s="5">
        <v>13.397051058268501</v>
      </c>
      <c r="E70" s="5">
        <v>13.397051058268501</v>
      </c>
      <c r="F70" s="78">
        <v>8.7763449999999992</v>
      </c>
      <c r="G70" s="78">
        <v>8.7763449999999992</v>
      </c>
      <c r="H70" s="5">
        <v>13.3970524984131</v>
      </c>
      <c r="I70" s="5">
        <v>13.397051452541399</v>
      </c>
      <c r="J70" s="78">
        <v>8.7763449999999992</v>
      </c>
      <c r="L70" s="80" t="s">
        <v>24</v>
      </c>
    </row>
    <row r="71" spans="1:12">
      <c r="A71" s="86"/>
      <c r="B71" s="74" t="s">
        <v>10</v>
      </c>
      <c r="C71" s="20">
        <v>7.65520250976253</v>
      </c>
      <c r="D71" s="5">
        <v>0</v>
      </c>
      <c r="E71" s="5">
        <v>0</v>
      </c>
      <c r="F71" s="5">
        <v>0</v>
      </c>
      <c r="G71" s="5">
        <v>0</v>
      </c>
      <c r="H71" s="5">
        <v>0</v>
      </c>
      <c r="I71" s="5">
        <v>0</v>
      </c>
      <c r="J71" s="5">
        <v>0</v>
      </c>
    </row>
    <row r="72" spans="1:12">
      <c r="A72" s="86"/>
      <c r="B72" s="74" t="s">
        <v>11</v>
      </c>
      <c r="C72" s="20">
        <v>5.7418478868950604</v>
      </c>
      <c r="D72" s="5">
        <v>13.397051058268501</v>
      </c>
      <c r="E72" s="5">
        <v>13.397051058268501</v>
      </c>
      <c r="F72" s="5">
        <v>8.7763449999999992</v>
      </c>
      <c r="G72" s="5">
        <v>8.7763449999999992</v>
      </c>
      <c r="H72" s="5">
        <v>13.3970524984131</v>
      </c>
      <c r="I72" s="5">
        <v>13.397051452541399</v>
      </c>
      <c r="J72" s="5">
        <v>8.7763449999999992</v>
      </c>
    </row>
    <row r="73" spans="1:12">
      <c r="A73" s="87"/>
      <c r="B73" s="75" t="s">
        <v>12</v>
      </c>
      <c r="C73" s="21">
        <v>0.57140954785632625</v>
      </c>
      <c r="D73" s="21">
        <v>0</v>
      </c>
      <c r="E73" s="21">
        <v>0</v>
      </c>
      <c r="F73" s="21">
        <v>0</v>
      </c>
      <c r="G73" s="21">
        <v>0</v>
      </c>
      <c r="H73" s="21">
        <v>0</v>
      </c>
      <c r="I73" s="21">
        <v>0</v>
      </c>
      <c r="J73" s="21">
        <v>0</v>
      </c>
    </row>
    <row r="74" spans="1:12" ht="15">
      <c r="A74" s="85" t="s">
        <v>33</v>
      </c>
      <c r="B74" s="74" t="s">
        <v>9</v>
      </c>
      <c r="C74" s="20">
        <v>4.2784664636730678</v>
      </c>
      <c r="D74" s="5">
        <v>4.2784652169981596</v>
      </c>
      <c r="E74" s="5">
        <v>4.2784652185850831</v>
      </c>
      <c r="F74" s="78">
        <v>0.37569800000000003</v>
      </c>
      <c r="G74" s="78">
        <v>0.37569799999999998</v>
      </c>
      <c r="H74" s="5">
        <v>4.2784587500673563</v>
      </c>
      <c r="I74" s="5">
        <v>4.2784566068284109</v>
      </c>
      <c r="J74" s="78">
        <v>0.37569800000000003</v>
      </c>
      <c r="L74" s="80" t="s">
        <v>34</v>
      </c>
    </row>
    <row r="75" spans="1:12" ht="15">
      <c r="A75" s="86"/>
      <c r="B75" s="74" t="s">
        <v>10</v>
      </c>
      <c r="C75" s="20">
        <v>3.5354516388183499</v>
      </c>
      <c r="D75" s="5">
        <v>0</v>
      </c>
      <c r="E75" s="5">
        <v>0.384983729424133</v>
      </c>
      <c r="F75" s="78">
        <v>0</v>
      </c>
      <c r="G75" s="78">
        <v>0.11874899999999999</v>
      </c>
      <c r="H75" s="5">
        <v>0.432028002111216</v>
      </c>
      <c r="I75" s="5">
        <v>0.83435926864871102</v>
      </c>
      <c r="J75" s="78">
        <v>0</v>
      </c>
    </row>
    <row r="76" spans="1:12" ht="15">
      <c r="A76" s="86"/>
      <c r="B76" s="74" t="s">
        <v>11</v>
      </c>
      <c r="C76" s="20">
        <v>0.74301482485471804</v>
      </c>
      <c r="D76" s="5">
        <v>4.2784652169981596</v>
      </c>
      <c r="E76" s="5">
        <v>3.8934814891609499</v>
      </c>
      <c r="F76" s="78">
        <v>0.37569800000000003</v>
      </c>
      <c r="G76" s="78">
        <v>0.25694899999999998</v>
      </c>
      <c r="H76" s="5">
        <v>3.8464307479561399</v>
      </c>
      <c r="I76" s="5">
        <v>3.4440973381797</v>
      </c>
      <c r="J76" s="78">
        <v>0.37569800000000003</v>
      </c>
    </row>
    <row r="77" spans="1:12">
      <c r="A77" s="87"/>
      <c r="B77" s="75" t="s">
        <v>12</v>
      </c>
      <c r="C77" s="21">
        <v>0.82633618116131291</v>
      </c>
      <c r="D77" s="21">
        <v>0</v>
      </c>
      <c r="E77" s="21">
        <v>8.998173638336826E-2</v>
      </c>
      <c r="F77" s="21">
        <v>0</v>
      </c>
      <c r="G77" s="21">
        <v>0.31607567780504553</v>
      </c>
      <c r="H77" s="21">
        <v>0.10097748449822369</v>
      </c>
      <c r="I77" s="21">
        <v>0.19501407758047018</v>
      </c>
      <c r="J77" s="21">
        <v>0</v>
      </c>
    </row>
    <row r="78" spans="1:12">
      <c r="A78" s="85" t="s">
        <v>35</v>
      </c>
      <c r="B78" s="74" t="s">
        <v>9</v>
      </c>
      <c r="C78" s="20">
        <v>218.7700835407656</v>
      </c>
      <c r="D78" s="5">
        <v>218.770074849292</v>
      </c>
      <c r="E78" s="5">
        <v>218.77008039100951</v>
      </c>
      <c r="F78" s="5">
        <v>218.77008000000001</v>
      </c>
      <c r="G78" s="5">
        <v>218.77008000000001</v>
      </c>
      <c r="H78" s="5">
        <v>218.77007815485652</v>
      </c>
      <c r="I78" s="5">
        <v>218.7700751208227</v>
      </c>
      <c r="J78" s="5">
        <v>218.77008000000001</v>
      </c>
    </row>
    <row r="79" spans="1:12">
      <c r="A79" s="86"/>
      <c r="B79" s="74" t="s">
        <v>10</v>
      </c>
      <c r="C79" s="20">
        <v>78.851265830565595</v>
      </c>
      <c r="D79" s="5">
        <v>0</v>
      </c>
      <c r="E79" s="5">
        <v>16.6951918677625</v>
      </c>
      <c r="F79" s="5">
        <v>0</v>
      </c>
      <c r="G79" s="5">
        <v>27.794599000000005</v>
      </c>
      <c r="H79" s="5">
        <v>22.2004787472735</v>
      </c>
      <c r="I79" s="5">
        <v>28.163019743159701</v>
      </c>
      <c r="J79" s="5">
        <v>0</v>
      </c>
    </row>
    <row r="80" spans="1:12">
      <c r="A80" s="86"/>
      <c r="B80" s="74" t="s">
        <v>11</v>
      </c>
      <c r="C80" s="20">
        <v>139.91881771019999</v>
      </c>
      <c r="D80" s="5">
        <v>218.770074849292</v>
      </c>
      <c r="E80" s="5">
        <v>202.07488852324701</v>
      </c>
      <c r="F80" s="5">
        <v>218.77008000000001</v>
      </c>
      <c r="G80" s="5">
        <v>190.975481</v>
      </c>
      <c r="H80" s="5">
        <v>196.56959940758301</v>
      </c>
      <c r="I80" s="5">
        <v>190.60705537766299</v>
      </c>
      <c r="J80" s="5">
        <v>218.77008000000001</v>
      </c>
    </row>
    <row r="81" spans="1:12">
      <c r="A81" s="87"/>
      <c r="B81" s="75" t="s">
        <v>12</v>
      </c>
      <c r="C81" s="21">
        <v>0.36042983827755615</v>
      </c>
      <c r="D81" s="21">
        <v>0</v>
      </c>
      <c r="E81" s="21">
        <v>7.6313871796010901E-2</v>
      </c>
      <c r="F81" s="21">
        <v>0</v>
      </c>
      <c r="G81" s="21">
        <v>0.12704936159460198</v>
      </c>
      <c r="H81" s="21">
        <v>0.10147858854609394</v>
      </c>
      <c r="I81" s="21">
        <v>0.12873341899071791</v>
      </c>
      <c r="J81" s="21">
        <v>0</v>
      </c>
    </row>
    <row r="82" spans="1:12">
      <c r="A82" s="85" t="s">
        <v>36</v>
      </c>
      <c r="B82" s="74" t="s">
        <v>9</v>
      </c>
      <c r="C82" s="20">
        <v>376.95615199464703</v>
      </c>
      <c r="D82" s="5">
        <v>376.956138806848</v>
      </c>
      <c r="E82" s="5">
        <v>376.95614349361193</v>
      </c>
      <c r="F82" s="5">
        <v>376.95614799999998</v>
      </c>
      <c r="G82" s="5">
        <v>376.95614799999998</v>
      </c>
      <c r="H82" s="5">
        <v>376.95614607254646</v>
      </c>
      <c r="I82" s="5">
        <v>376.95614787304061</v>
      </c>
      <c r="J82" s="5">
        <v>376.95614799999998</v>
      </c>
    </row>
    <row r="83" spans="1:12">
      <c r="A83" s="86"/>
      <c r="B83" s="74" t="s">
        <v>10</v>
      </c>
      <c r="C83" s="20">
        <v>195.731494002814</v>
      </c>
      <c r="D83" s="5">
        <v>0</v>
      </c>
      <c r="E83" s="5">
        <v>38.533127409426903</v>
      </c>
      <c r="F83" s="5">
        <v>0</v>
      </c>
      <c r="G83" s="5">
        <v>4.4400999999993473E-2</v>
      </c>
      <c r="H83" s="5">
        <v>1.93361957884856E-2</v>
      </c>
      <c r="I83" s="5">
        <v>38.181207125315602</v>
      </c>
      <c r="J83" s="5">
        <v>0</v>
      </c>
    </row>
    <row r="84" spans="1:12">
      <c r="A84" s="86"/>
      <c r="B84" s="74" t="s">
        <v>11</v>
      </c>
      <c r="C84" s="20">
        <v>181.224657991833</v>
      </c>
      <c r="D84" s="5">
        <v>376.956138806848</v>
      </c>
      <c r="E84" s="5">
        <v>338.42301608418501</v>
      </c>
      <c r="F84" s="5">
        <v>376.95614799999998</v>
      </c>
      <c r="G84" s="5">
        <v>376.91174699999999</v>
      </c>
      <c r="H84" s="5">
        <v>376.93680987675799</v>
      </c>
      <c r="I84" s="5">
        <v>338.774940747725</v>
      </c>
      <c r="J84" s="5">
        <v>376.95614799999998</v>
      </c>
    </row>
    <row r="85" spans="1:12">
      <c r="A85" s="87"/>
      <c r="B85" s="75" t="s">
        <v>12</v>
      </c>
      <c r="C85" s="21">
        <v>0.51924207355977436</v>
      </c>
      <c r="D85" s="21">
        <v>0</v>
      </c>
      <c r="E85" s="21">
        <v>0.1022217785132872</v>
      </c>
      <c r="F85" s="21">
        <v>0</v>
      </c>
      <c r="G85" s="21">
        <v>1.1778823673673967E-4</v>
      </c>
      <c r="H85" s="21">
        <v>5.1295610881920159E-5</v>
      </c>
      <c r="I85" s="21">
        <v>0.10128819317777804</v>
      </c>
      <c r="J85" s="21">
        <v>0</v>
      </c>
    </row>
    <row r="86" spans="1:12" ht="15">
      <c r="A86" s="85" t="s">
        <v>37</v>
      </c>
      <c r="B86" s="74" t="s">
        <v>9</v>
      </c>
      <c r="C86" s="20">
        <v>23.549505938259518</v>
      </c>
      <c r="D86" s="5">
        <v>23.549505565787701</v>
      </c>
      <c r="E86" s="5">
        <v>23.54950587538298</v>
      </c>
      <c r="F86" s="78">
        <v>0.39971099999999998</v>
      </c>
      <c r="G86" s="78">
        <v>0.39971099999999998</v>
      </c>
      <c r="H86" s="5">
        <v>23.549499415521201</v>
      </c>
      <c r="I86" s="5">
        <v>23.549496094777947</v>
      </c>
      <c r="J86" s="78">
        <v>0.39971099999999998</v>
      </c>
      <c r="L86" s="80" t="s">
        <v>34</v>
      </c>
    </row>
    <row r="87" spans="1:12" ht="15">
      <c r="A87" s="86"/>
      <c r="B87" s="74" t="s">
        <v>10</v>
      </c>
      <c r="C87" s="20">
        <v>18.960465678611399</v>
      </c>
      <c r="D87" s="5">
        <v>0</v>
      </c>
      <c r="E87" s="5">
        <v>9.5238308017949809</v>
      </c>
      <c r="F87" s="78">
        <v>0</v>
      </c>
      <c r="G87" s="78">
        <v>0</v>
      </c>
      <c r="H87" s="5">
        <v>0</v>
      </c>
      <c r="I87" s="5">
        <v>0.17375353352374601</v>
      </c>
      <c r="J87" s="78">
        <v>0</v>
      </c>
    </row>
    <row r="88" spans="1:12" ht="15">
      <c r="A88" s="86"/>
      <c r="B88" s="74" t="s">
        <v>11</v>
      </c>
      <c r="C88" s="20">
        <v>4.5890402596481197</v>
      </c>
      <c r="D88" s="5">
        <v>23.549505565787701</v>
      </c>
      <c r="E88" s="5">
        <v>14.025675073587999</v>
      </c>
      <c r="F88" s="78">
        <v>0.39971099999999998</v>
      </c>
      <c r="G88" s="78">
        <v>0.39971099999999998</v>
      </c>
      <c r="H88" s="5">
        <v>23.549499415521201</v>
      </c>
      <c r="I88" s="5">
        <v>23.375742561254199</v>
      </c>
      <c r="J88" s="78">
        <v>0.39971099999999998</v>
      </c>
    </row>
    <row r="89" spans="1:12">
      <c r="A89" s="87"/>
      <c r="B89" s="75" t="s">
        <v>12</v>
      </c>
      <c r="C89" s="21">
        <v>0.80513220652359541</v>
      </c>
      <c r="D89" s="21">
        <v>0</v>
      </c>
      <c r="E89" s="21">
        <v>0.40441743670513836</v>
      </c>
      <c r="F89" s="21">
        <v>0</v>
      </c>
      <c r="G89" s="21">
        <v>0</v>
      </c>
      <c r="H89" s="21">
        <v>0</v>
      </c>
      <c r="I89" s="21">
        <v>7.3782272378335734E-3</v>
      </c>
      <c r="J89" s="21">
        <v>0</v>
      </c>
    </row>
    <row r="90" spans="1:12">
      <c r="A90" s="85" t="s">
        <v>38</v>
      </c>
      <c r="B90" s="74" t="s">
        <v>9</v>
      </c>
      <c r="C90" s="20">
        <v>71.748412448294005</v>
      </c>
      <c r="D90" s="5">
        <v>71.74841173396959</v>
      </c>
      <c r="E90" s="5">
        <v>71.748407259061509</v>
      </c>
      <c r="F90" s="5">
        <v>71.748411000000004</v>
      </c>
      <c r="G90" s="5">
        <v>71.748412000000002</v>
      </c>
      <c r="H90" s="5">
        <v>71.748410343013802</v>
      </c>
      <c r="I90" s="5">
        <v>71.748409910923201</v>
      </c>
      <c r="J90" s="5">
        <v>71.748411000000004</v>
      </c>
    </row>
    <row r="91" spans="1:12">
      <c r="A91" s="86"/>
      <c r="B91" s="74" t="s">
        <v>10</v>
      </c>
      <c r="C91" s="20">
        <v>38.733771387547499</v>
      </c>
      <c r="D91" s="5">
        <v>10.9995731190375</v>
      </c>
      <c r="E91" s="5">
        <v>36.5883829390744</v>
      </c>
      <c r="F91" s="5">
        <v>0</v>
      </c>
      <c r="G91" s="5">
        <v>0.84739700000000084</v>
      </c>
      <c r="H91" s="5">
        <v>16.013639430574401</v>
      </c>
      <c r="I91" s="5">
        <v>36.834223857869198</v>
      </c>
      <c r="J91" s="5">
        <v>0</v>
      </c>
    </row>
    <row r="92" spans="1:12">
      <c r="A92" s="86"/>
      <c r="B92" s="74" t="s">
        <v>11</v>
      </c>
      <c r="C92" s="20">
        <v>33.014641060746499</v>
      </c>
      <c r="D92" s="5">
        <v>60.748838614932097</v>
      </c>
      <c r="E92" s="5">
        <v>35.160024319987102</v>
      </c>
      <c r="F92" s="5">
        <v>71.748411000000004</v>
      </c>
      <c r="G92" s="5">
        <v>70.901015000000001</v>
      </c>
      <c r="H92" s="5">
        <v>55.734770912439402</v>
      </c>
      <c r="I92" s="5">
        <v>34.914186053054003</v>
      </c>
      <c r="J92" s="5">
        <v>71.748411000000004</v>
      </c>
    </row>
    <row r="93" spans="1:12">
      <c r="A93" s="87"/>
      <c r="B93" s="75" t="s">
        <v>12</v>
      </c>
      <c r="C93" s="21">
        <v>0.53985544858516921</v>
      </c>
      <c r="D93" s="21">
        <v>0.15330754860221812</v>
      </c>
      <c r="E93" s="21">
        <v>0.50995393956223956</v>
      </c>
      <c r="F93" s="21">
        <v>0</v>
      </c>
      <c r="G93" s="21">
        <v>1.1810672548404288E-2</v>
      </c>
      <c r="H93" s="21">
        <v>0.2231915571929276</v>
      </c>
      <c r="I93" s="21">
        <v>0.51338035091787371</v>
      </c>
      <c r="J93" s="21">
        <v>0</v>
      </c>
    </row>
    <row r="94" spans="1:12">
      <c r="A94" s="85" t="s">
        <v>39</v>
      </c>
      <c r="B94" s="74" t="s">
        <v>9</v>
      </c>
      <c r="C94" s="20">
        <v>377.64763729192805</v>
      </c>
      <c r="D94" s="5">
        <v>377.64765195739801</v>
      </c>
      <c r="E94" s="5">
        <v>377.64765528053169</v>
      </c>
      <c r="F94" s="5">
        <v>377.64764000000002</v>
      </c>
      <c r="G94" s="5">
        <v>377.64764100000002</v>
      </c>
      <c r="H94" s="5">
        <v>377.64765449777059</v>
      </c>
      <c r="I94" s="5">
        <v>377.64765012716805</v>
      </c>
      <c r="J94" s="5">
        <v>377.64764000000002</v>
      </c>
    </row>
    <row r="95" spans="1:12">
      <c r="A95" s="86"/>
      <c r="B95" s="74" t="s">
        <v>10</v>
      </c>
      <c r="C95" s="20">
        <v>357.30836437160002</v>
      </c>
      <c r="D95" s="5">
        <v>12.470296186369</v>
      </c>
      <c r="E95" s="5">
        <v>290.64876989584701</v>
      </c>
      <c r="F95" s="5">
        <v>0</v>
      </c>
      <c r="G95" s="5">
        <v>3.2992830000000026</v>
      </c>
      <c r="H95" s="5">
        <v>1.21008725577059</v>
      </c>
      <c r="I95" s="5">
        <v>277.51811760027601</v>
      </c>
      <c r="J95" s="5">
        <v>0</v>
      </c>
    </row>
    <row r="96" spans="1:12">
      <c r="A96" s="86"/>
      <c r="B96" s="74" t="s">
        <v>11</v>
      </c>
      <c r="C96" s="20">
        <v>20.339272920328</v>
      </c>
      <c r="D96" s="5">
        <v>365.177355771029</v>
      </c>
      <c r="E96" s="5">
        <v>86.998885384684698</v>
      </c>
      <c r="F96" s="5">
        <v>377.64764000000002</v>
      </c>
      <c r="G96" s="5">
        <v>374.34835800000002</v>
      </c>
      <c r="H96" s="5">
        <v>376.437567242</v>
      </c>
      <c r="I96" s="5">
        <v>100.12953252689201</v>
      </c>
      <c r="J96" s="5">
        <v>377.64764000000002</v>
      </c>
    </row>
    <row r="97" spans="1:12">
      <c r="A97" s="87"/>
      <c r="B97" s="75" t="s">
        <v>12</v>
      </c>
      <c r="C97" s="21">
        <v>0.94614219470250405</v>
      </c>
      <c r="D97" s="21">
        <v>3.3020981652431294E-2</v>
      </c>
      <c r="E97" s="21">
        <v>0.76962948354582406</v>
      </c>
      <c r="F97" s="21">
        <v>0</v>
      </c>
      <c r="G97" s="21">
        <v>8.7364056909334763E-3</v>
      </c>
      <c r="H97" s="21">
        <v>3.2042758411405243E-3</v>
      </c>
      <c r="I97" s="21">
        <v>0.73485990845388638</v>
      </c>
      <c r="J97" s="21">
        <v>0</v>
      </c>
    </row>
    <row r="98" spans="1:12">
      <c r="A98" s="85" t="s">
        <v>40</v>
      </c>
      <c r="B98" s="74" t="s">
        <v>9</v>
      </c>
      <c r="C98" s="20">
        <v>482.09966705947539</v>
      </c>
      <c r="D98" s="5">
        <v>482.09966620847939</v>
      </c>
      <c r="E98" s="5">
        <v>482.09967112197501</v>
      </c>
      <c r="F98" s="5">
        <v>482.09966900000001</v>
      </c>
      <c r="G98" s="5">
        <v>482.09966900000001</v>
      </c>
      <c r="H98" s="5">
        <v>482.099674768309</v>
      </c>
      <c r="I98" s="5">
        <v>482.09968036331202</v>
      </c>
      <c r="J98" s="5">
        <v>482.09966900000001</v>
      </c>
    </row>
    <row r="99" spans="1:12">
      <c r="A99" s="86"/>
      <c r="B99" s="74" t="s">
        <v>10</v>
      </c>
      <c r="C99" s="20">
        <v>473.50150123922401</v>
      </c>
      <c r="D99" s="5">
        <v>12.0091712648744</v>
      </c>
      <c r="E99" s="5">
        <v>332.93365082834902</v>
      </c>
      <c r="F99" s="5">
        <v>0</v>
      </c>
      <c r="G99" s="5">
        <v>0.31004599999999982</v>
      </c>
      <c r="H99" s="5">
        <v>237.785569439065</v>
      </c>
      <c r="I99" s="5">
        <v>271.03613222822599</v>
      </c>
      <c r="J99" s="5">
        <v>0</v>
      </c>
    </row>
    <row r="100" spans="1:12">
      <c r="A100" s="86"/>
      <c r="B100" s="74" t="s">
        <v>11</v>
      </c>
      <c r="C100" s="20">
        <v>8.5981658202513707</v>
      </c>
      <c r="D100" s="5">
        <v>470.09049494360499</v>
      </c>
      <c r="E100" s="5">
        <v>149.16602029362599</v>
      </c>
      <c r="F100" s="5">
        <v>482.09966900000001</v>
      </c>
      <c r="G100" s="5">
        <v>481.78962300000001</v>
      </c>
      <c r="H100" s="5">
        <v>244.314105329244</v>
      </c>
      <c r="I100" s="5">
        <v>211.06354813508599</v>
      </c>
      <c r="J100" s="5">
        <v>482.09966900000001</v>
      </c>
    </row>
    <row r="101" spans="1:12">
      <c r="A101" s="87"/>
      <c r="B101" s="75" t="s">
        <v>12</v>
      </c>
      <c r="C101" s="21">
        <v>0.98216516955364197</v>
      </c>
      <c r="D101" s="21">
        <v>2.4910142251957396E-2</v>
      </c>
      <c r="E101" s="21">
        <v>0.69059091049268562</v>
      </c>
      <c r="F101" s="21">
        <v>0</v>
      </c>
      <c r="G101" s="21">
        <v>6.4311597774608677E-4</v>
      </c>
      <c r="H101" s="21">
        <v>0.49322906005556161</v>
      </c>
      <c r="I101" s="21">
        <v>0.56219936097856815</v>
      </c>
      <c r="J101" s="21">
        <v>0</v>
      </c>
    </row>
    <row r="102" spans="1:12">
      <c r="A102" s="85" t="s">
        <v>41</v>
      </c>
      <c r="B102" s="74" t="s">
        <v>9</v>
      </c>
      <c r="C102" s="20">
        <v>6407.3148817819711</v>
      </c>
      <c r="D102" s="5">
        <v>6407.3148233586571</v>
      </c>
      <c r="E102" s="5">
        <v>6407.3148204765694</v>
      </c>
      <c r="F102" s="5">
        <v>6407.2388460000002</v>
      </c>
      <c r="G102" s="5">
        <v>6407.2388449999989</v>
      </c>
      <c r="H102" s="5">
        <v>6407.3148560516893</v>
      </c>
      <c r="I102" s="5">
        <v>6407.3148617705101</v>
      </c>
      <c r="J102" s="5">
        <v>6407.2388460000002</v>
      </c>
    </row>
    <row r="103" spans="1:12">
      <c r="A103" s="86"/>
      <c r="B103" s="74" t="s">
        <v>10</v>
      </c>
      <c r="C103" s="20">
        <v>5701.0166757834704</v>
      </c>
      <c r="D103" s="5">
        <v>6.5404732183166203</v>
      </c>
      <c r="E103" s="5">
        <v>2162.9680507826902</v>
      </c>
      <c r="F103" s="5">
        <v>0</v>
      </c>
      <c r="G103" s="5">
        <v>2534.6778439999989</v>
      </c>
      <c r="H103" s="5">
        <v>2073.06296772621</v>
      </c>
      <c r="I103" s="5">
        <v>1825.7927420939</v>
      </c>
      <c r="J103" s="5">
        <v>0</v>
      </c>
    </row>
    <row r="104" spans="1:12">
      <c r="A104" s="86"/>
      <c r="B104" s="74" t="s">
        <v>11</v>
      </c>
      <c r="C104" s="20">
        <v>706.29820599850098</v>
      </c>
      <c r="D104" s="5">
        <v>6400.7743501403402</v>
      </c>
      <c r="E104" s="5">
        <v>4244.3467696938797</v>
      </c>
      <c r="F104" s="5">
        <v>6407.2388460000002</v>
      </c>
      <c r="G104" s="5">
        <v>3872.561001</v>
      </c>
      <c r="H104" s="5">
        <v>4334.2518883254797</v>
      </c>
      <c r="I104" s="5">
        <v>4581.5221196766097</v>
      </c>
      <c r="J104" s="5">
        <v>6407.2388460000002</v>
      </c>
    </row>
    <row r="105" spans="1:12">
      <c r="A105" s="87"/>
      <c r="B105" s="75" t="s">
        <v>12</v>
      </c>
      <c r="C105" s="21">
        <v>0.88976689626933581</v>
      </c>
      <c r="D105" s="21">
        <v>1.0207822463276688E-3</v>
      </c>
      <c r="E105" s="21">
        <v>0.33757792638349104</v>
      </c>
      <c r="F105" s="21">
        <v>0</v>
      </c>
      <c r="G105" s="21">
        <v>0.39559596658051527</v>
      </c>
      <c r="H105" s="21">
        <v>0.32354629268268409</v>
      </c>
      <c r="I105" s="21">
        <v>0.28495442810022686</v>
      </c>
      <c r="J105" s="21">
        <v>0</v>
      </c>
    </row>
    <row r="106" spans="1:12" ht="15">
      <c r="A106" s="85" t="s">
        <v>42</v>
      </c>
      <c r="B106" s="74" t="s">
        <v>9</v>
      </c>
      <c r="C106" s="20">
        <v>3.5909305236950599</v>
      </c>
      <c r="D106" s="5">
        <v>3.5909304652369198</v>
      </c>
      <c r="E106" s="5">
        <v>3.5909304652369198</v>
      </c>
      <c r="F106" s="78">
        <v>0.11410999999999999</v>
      </c>
      <c r="G106" s="78">
        <v>0.11410999999999999</v>
      </c>
      <c r="H106" s="5">
        <v>3.59093118839762</v>
      </c>
      <c r="I106" s="5">
        <v>3.5909317432063399</v>
      </c>
      <c r="J106" s="78">
        <v>0.11410999999999999</v>
      </c>
      <c r="L106" s="80" t="s">
        <v>34</v>
      </c>
    </row>
    <row r="107" spans="1:12" ht="15">
      <c r="A107" s="86"/>
      <c r="B107" s="74" t="s">
        <v>10</v>
      </c>
      <c r="C107" s="20">
        <v>1.41896011607587</v>
      </c>
      <c r="D107" s="5">
        <v>0</v>
      </c>
      <c r="E107" s="5">
        <v>0</v>
      </c>
      <c r="F107" s="78">
        <v>0</v>
      </c>
      <c r="G107" s="78">
        <v>0</v>
      </c>
      <c r="H107" s="5">
        <v>0</v>
      </c>
      <c r="I107" s="5">
        <v>0</v>
      </c>
      <c r="J107" s="78">
        <v>0</v>
      </c>
    </row>
    <row r="108" spans="1:12" ht="15">
      <c r="A108" s="86"/>
      <c r="B108" s="74" t="s">
        <v>11</v>
      </c>
      <c r="C108" s="20">
        <v>2.1719704076191899</v>
      </c>
      <c r="D108" s="5">
        <v>3.5909304652369198</v>
      </c>
      <c r="E108" s="5">
        <v>3.5909304652369198</v>
      </c>
      <c r="F108" s="78">
        <v>0.11410999999999999</v>
      </c>
      <c r="G108" s="78">
        <v>0.11410999999999999</v>
      </c>
      <c r="H108" s="5">
        <v>3.59093118839762</v>
      </c>
      <c r="I108" s="5">
        <v>3.5909317432063399</v>
      </c>
      <c r="J108" s="78">
        <v>0.11410999999999999</v>
      </c>
    </row>
    <row r="109" spans="1:12">
      <c r="A109" s="87"/>
      <c r="B109" s="75" t="s">
        <v>12</v>
      </c>
      <c r="C109" s="21">
        <v>0.39515109153817968</v>
      </c>
      <c r="D109" s="21">
        <v>0</v>
      </c>
      <c r="E109" s="21">
        <v>0</v>
      </c>
      <c r="F109" s="21">
        <v>0</v>
      </c>
      <c r="G109" s="21">
        <v>0</v>
      </c>
      <c r="H109" s="21">
        <v>0</v>
      </c>
      <c r="I109" s="21">
        <v>0</v>
      </c>
      <c r="J109" s="21">
        <v>0</v>
      </c>
    </row>
    <row r="110" spans="1:12" ht="15">
      <c r="A110" s="85" t="s">
        <v>43</v>
      </c>
      <c r="B110" s="74" t="s">
        <v>9</v>
      </c>
      <c r="C110" s="20">
        <v>434.32978741994202</v>
      </c>
      <c r="D110" s="5">
        <v>434.32977305074598</v>
      </c>
      <c r="E110" s="5">
        <v>434.32976766325964</v>
      </c>
      <c r="F110" s="78">
        <v>415.16162300000002</v>
      </c>
      <c r="G110" s="78">
        <v>415.16162300000002</v>
      </c>
      <c r="H110" s="5">
        <v>434.32977449105198</v>
      </c>
      <c r="I110" s="5">
        <v>434.3297805595073</v>
      </c>
      <c r="J110" s="78">
        <v>415.16162300000002</v>
      </c>
      <c r="L110" s="80" t="s">
        <v>24</v>
      </c>
    </row>
    <row r="111" spans="1:12">
      <c r="A111" s="86"/>
      <c r="B111" s="74" t="s">
        <v>10</v>
      </c>
      <c r="C111" s="20">
        <v>224.5636526067</v>
      </c>
      <c r="D111" s="5">
        <v>0</v>
      </c>
      <c r="E111" s="5">
        <v>85.823161673012606</v>
      </c>
      <c r="F111" s="5">
        <v>0</v>
      </c>
      <c r="G111" s="5">
        <v>0</v>
      </c>
      <c r="H111" s="5">
        <v>0</v>
      </c>
      <c r="I111" s="5">
        <v>67.890685217123306</v>
      </c>
      <c r="J111" s="5">
        <v>0</v>
      </c>
    </row>
    <row r="112" spans="1:12">
      <c r="A112" s="86"/>
      <c r="B112" s="74" t="s">
        <v>11</v>
      </c>
      <c r="C112" s="20">
        <v>209.76613481324199</v>
      </c>
      <c r="D112" s="5">
        <v>434.32977305074598</v>
      </c>
      <c r="E112" s="5">
        <v>348.50660599024701</v>
      </c>
      <c r="F112" s="5">
        <v>415.16162300000002</v>
      </c>
      <c r="G112" s="5">
        <v>415.16162300000002</v>
      </c>
      <c r="H112" s="5">
        <v>434.32977449105198</v>
      </c>
      <c r="I112" s="5">
        <v>366.43909534238401</v>
      </c>
      <c r="J112" s="5">
        <v>415.16162300000002</v>
      </c>
    </row>
    <row r="113" spans="1:10">
      <c r="A113" s="87"/>
      <c r="B113" s="75" t="s">
        <v>12</v>
      </c>
      <c r="C113" s="21">
        <v>0.51703488710889478</v>
      </c>
      <c r="D113" s="21">
        <v>0</v>
      </c>
      <c r="E113" s="21">
        <v>0.19759907808011948</v>
      </c>
      <c r="F113" s="21">
        <v>0</v>
      </c>
      <c r="G113" s="21">
        <v>0</v>
      </c>
      <c r="H113" s="21">
        <v>0</v>
      </c>
      <c r="I113" s="21">
        <v>0.156311375033197</v>
      </c>
      <c r="J113" s="21">
        <v>0</v>
      </c>
    </row>
    <row r="114" spans="1:10">
      <c r="A114" s="85" t="s">
        <v>44</v>
      </c>
      <c r="B114" s="74" t="s">
        <v>9</v>
      </c>
      <c r="C114" s="20">
        <v>276.94857248370403</v>
      </c>
      <c r="D114" s="5">
        <v>276.94857086446598</v>
      </c>
      <c r="E114" s="5">
        <v>276.9485714729995</v>
      </c>
      <c r="F114" s="5">
        <v>276.94856699999997</v>
      </c>
      <c r="G114" s="5">
        <v>276.94856699999997</v>
      </c>
      <c r="H114" s="5">
        <v>276.94857153904297</v>
      </c>
      <c r="I114" s="5">
        <v>276.94857011578881</v>
      </c>
      <c r="J114" s="5">
        <v>276.94856699999997</v>
      </c>
    </row>
    <row r="115" spans="1:10">
      <c r="A115" s="86"/>
      <c r="B115" s="74" t="s">
        <v>10</v>
      </c>
      <c r="C115" s="20">
        <v>121.806385089849</v>
      </c>
      <c r="D115" s="5">
        <v>0</v>
      </c>
      <c r="E115" s="5">
        <v>10.0752813267635</v>
      </c>
      <c r="F115" s="5">
        <v>0</v>
      </c>
      <c r="G115" s="5">
        <v>0</v>
      </c>
      <c r="H115" s="5">
        <v>0</v>
      </c>
      <c r="I115" s="5">
        <v>1.91289552659178</v>
      </c>
      <c r="J115" s="5">
        <v>0</v>
      </c>
    </row>
    <row r="116" spans="1:10">
      <c r="A116" s="86"/>
      <c r="B116" s="74" t="s">
        <v>11</v>
      </c>
      <c r="C116" s="20">
        <v>155.14218739385501</v>
      </c>
      <c r="D116" s="5">
        <v>276.94857086446598</v>
      </c>
      <c r="E116" s="5">
        <v>266.873290146236</v>
      </c>
      <c r="F116" s="5">
        <v>276.94856699999997</v>
      </c>
      <c r="G116" s="5">
        <v>276.94856699999997</v>
      </c>
      <c r="H116" s="5">
        <v>276.94857153904297</v>
      </c>
      <c r="I116" s="5">
        <v>275.03567458919701</v>
      </c>
      <c r="J116" s="5">
        <v>276.94856699999997</v>
      </c>
    </row>
    <row r="117" spans="1:10">
      <c r="A117" s="87"/>
      <c r="B117" s="75" t="s">
        <v>12</v>
      </c>
      <c r="C117" s="21">
        <v>0.43981589793901621</v>
      </c>
      <c r="D117" s="21">
        <v>0</v>
      </c>
      <c r="E117" s="21">
        <v>3.6379611106771022E-2</v>
      </c>
      <c r="F117" s="21">
        <v>0</v>
      </c>
      <c r="G117" s="21">
        <v>0</v>
      </c>
      <c r="H117" s="21">
        <v>0</v>
      </c>
      <c r="I117" s="21">
        <v>6.9070424367673085E-3</v>
      </c>
      <c r="J117" s="21">
        <v>0</v>
      </c>
    </row>
    <row r="118" spans="1:10">
      <c r="A118" s="85" t="s">
        <v>45</v>
      </c>
      <c r="B118" s="74" t="s">
        <v>9</v>
      </c>
      <c r="C118" s="20">
        <v>442.68062079236904</v>
      </c>
      <c r="D118" s="5">
        <v>442.68061978319798</v>
      </c>
      <c r="E118" s="5">
        <v>442.68062169047289</v>
      </c>
      <c r="F118" s="5">
        <v>442.68061999999998</v>
      </c>
      <c r="G118" s="5">
        <v>442.68061999999998</v>
      </c>
      <c r="H118" s="5">
        <v>442.68061964577402</v>
      </c>
      <c r="I118" s="5">
        <v>442.68061918106582</v>
      </c>
      <c r="J118" s="5">
        <v>442.68061999999998</v>
      </c>
    </row>
    <row r="119" spans="1:10">
      <c r="A119" s="86"/>
      <c r="B119" s="74" t="s">
        <v>10</v>
      </c>
      <c r="C119" s="20">
        <v>168.14373562255699</v>
      </c>
      <c r="D119" s="5">
        <v>0</v>
      </c>
      <c r="E119" s="5">
        <v>92.478599146359898</v>
      </c>
      <c r="F119" s="5">
        <v>0</v>
      </c>
      <c r="G119" s="5">
        <v>0</v>
      </c>
      <c r="H119" s="5">
        <v>0</v>
      </c>
      <c r="I119" s="5">
        <v>36.331574114777801</v>
      </c>
      <c r="J119" s="5">
        <v>0</v>
      </c>
    </row>
    <row r="120" spans="1:10">
      <c r="A120" s="86"/>
      <c r="B120" s="74" t="s">
        <v>11</v>
      </c>
      <c r="C120" s="20">
        <v>274.53688516981202</v>
      </c>
      <c r="D120" s="5">
        <v>442.68061978319798</v>
      </c>
      <c r="E120" s="5">
        <v>350.20202254411299</v>
      </c>
      <c r="F120" s="5">
        <v>442.68061999999998</v>
      </c>
      <c r="G120" s="5">
        <v>442.68061999999998</v>
      </c>
      <c r="H120" s="5">
        <v>442.68061964577402</v>
      </c>
      <c r="I120" s="5">
        <v>406.349045066288</v>
      </c>
      <c r="J120" s="5">
        <v>442.68061999999998</v>
      </c>
    </row>
    <row r="121" spans="1:10">
      <c r="A121" s="87"/>
      <c r="B121" s="75" t="s">
        <v>12</v>
      </c>
      <c r="C121" s="21">
        <v>0.37983080289711085</v>
      </c>
      <c r="D121" s="21">
        <v>0</v>
      </c>
      <c r="E121" s="21">
        <v>0.20890591233293679</v>
      </c>
      <c r="F121" s="21">
        <v>0</v>
      </c>
      <c r="G121" s="21">
        <v>0</v>
      </c>
      <c r="H121" s="21">
        <v>0</v>
      </c>
      <c r="I121" s="21">
        <v>8.2071752275916593E-2</v>
      </c>
      <c r="J121" s="21">
        <v>0</v>
      </c>
    </row>
    <row r="122" spans="1:10">
      <c r="A122" s="85" t="s">
        <v>46</v>
      </c>
      <c r="B122" s="74" t="s">
        <v>9</v>
      </c>
      <c r="C122" s="20">
        <v>28.3970842010675</v>
      </c>
      <c r="D122" s="5">
        <v>28.3970842010675</v>
      </c>
      <c r="E122" s="5">
        <v>28.397082903590842</v>
      </c>
      <c r="F122" s="5">
        <v>28.397084</v>
      </c>
      <c r="G122" s="5">
        <v>28.397084</v>
      </c>
      <c r="H122" s="5">
        <v>28.3970842010675</v>
      </c>
      <c r="I122" s="5">
        <v>28.397083709590397</v>
      </c>
      <c r="J122" s="5">
        <v>28.397084</v>
      </c>
    </row>
    <row r="123" spans="1:10">
      <c r="A123" s="86"/>
      <c r="B123" s="74" t="s">
        <v>10</v>
      </c>
      <c r="C123" s="20">
        <v>28.3970842010675</v>
      </c>
      <c r="D123" s="5">
        <v>0</v>
      </c>
      <c r="E123" s="5">
        <v>1.61866171364874</v>
      </c>
      <c r="F123" s="5">
        <v>0</v>
      </c>
      <c r="G123" s="5">
        <v>0</v>
      </c>
      <c r="H123" s="5">
        <v>0</v>
      </c>
      <c r="I123" s="5">
        <v>6.7079706489155999</v>
      </c>
      <c r="J123" s="5">
        <v>0</v>
      </c>
    </row>
    <row r="124" spans="1:10">
      <c r="A124" s="86"/>
      <c r="B124" s="74" t="s">
        <v>11</v>
      </c>
      <c r="C124" s="20">
        <v>0</v>
      </c>
      <c r="D124" s="5">
        <v>28.3970842010675</v>
      </c>
      <c r="E124" s="5">
        <v>26.778421189942101</v>
      </c>
      <c r="F124" s="5">
        <v>28.397084</v>
      </c>
      <c r="G124" s="5">
        <v>28.397084</v>
      </c>
      <c r="H124" s="5">
        <v>28.3970842010675</v>
      </c>
      <c r="I124" s="5">
        <v>21.689113060674799</v>
      </c>
      <c r="J124" s="5">
        <v>28.397084</v>
      </c>
    </row>
    <row r="125" spans="1:10">
      <c r="A125" s="87"/>
      <c r="B125" s="75" t="s">
        <v>12</v>
      </c>
      <c r="C125" s="21">
        <v>1</v>
      </c>
      <c r="D125" s="21">
        <v>0</v>
      </c>
      <c r="E125" s="21">
        <v>5.7000985599265849E-2</v>
      </c>
      <c r="F125" s="21">
        <v>0</v>
      </c>
      <c r="G125" s="21">
        <v>0</v>
      </c>
      <c r="H125" s="21">
        <v>0</v>
      </c>
      <c r="I125" s="21">
        <v>0.2362204062049566</v>
      </c>
      <c r="J125" s="21">
        <v>0</v>
      </c>
    </row>
    <row r="126" spans="1:10">
      <c r="A126" s="85" t="s">
        <v>47</v>
      </c>
      <c r="B126" s="74" t="s">
        <v>9</v>
      </c>
      <c r="C126" s="20">
        <v>691.22202852222108</v>
      </c>
      <c r="D126" s="5">
        <v>691.22202266478098</v>
      </c>
      <c r="E126" s="5">
        <v>691.22202230300695</v>
      </c>
      <c r="F126" s="5">
        <v>691.221946</v>
      </c>
      <c r="G126" s="5">
        <v>691.221946</v>
      </c>
      <c r="H126" s="5">
        <v>691.22202266478098</v>
      </c>
      <c r="I126" s="5">
        <v>691.22202133987696</v>
      </c>
      <c r="J126" s="5">
        <v>691.221946</v>
      </c>
    </row>
    <row r="127" spans="1:10">
      <c r="A127" s="86"/>
      <c r="B127" s="74" t="s">
        <v>10</v>
      </c>
      <c r="C127" s="20">
        <v>595.53881522752397</v>
      </c>
      <c r="D127" s="5">
        <v>0</v>
      </c>
      <c r="E127" s="5">
        <v>460.06010004320001</v>
      </c>
      <c r="F127" s="5">
        <v>0</v>
      </c>
      <c r="G127" s="5">
        <v>0</v>
      </c>
      <c r="H127" s="5">
        <v>0</v>
      </c>
      <c r="I127" s="5">
        <v>302.81963226267499</v>
      </c>
      <c r="J127" s="5">
        <v>0</v>
      </c>
    </row>
    <row r="128" spans="1:10">
      <c r="A128" s="86"/>
      <c r="B128" s="74" t="s">
        <v>11</v>
      </c>
      <c r="C128" s="20">
        <v>95.683213294697097</v>
      </c>
      <c r="D128" s="5">
        <v>691.22202266478098</v>
      </c>
      <c r="E128" s="5">
        <v>231.161922259807</v>
      </c>
      <c r="F128" s="5">
        <v>691.221946</v>
      </c>
      <c r="G128" s="5">
        <v>691.221946</v>
      </c>
      <c r="H128" s="5">
        <v>691.22202266478098</v>
      </c>
      <c r="I128" s="5">
        <v>388.40238907720197</v>
      </c>
      <c r="J128" s="5">
        <v>691.221946</v>
      </c>
    </row>
    <row r="129" spans="1:10">
      <c r="A129" s="87"/>
      <c r="B129" s="75" t="s">
        <v>12</v>
      </c>
      <c r="C129" s="21">
        <v>0.86157383684767619</v>
      </c>
      <c r="D129" s="21">
        <v>0</v>
      </c>
      <c r="E129" s="21">
        <v>0.66557500368749278</v>
      </c>
      <c r="F129" s="21">
        <v>0</v>
      </c>
      <c r="G129" s="21">
        <v>0</v>
      </c>
      <c r="H129" s="21">
        <v>0</v>
      </c>
      <c r="I129" s="21">
        <v>0.43809314939892113</v>
      </c>
      <c r="J129" s="21">
        <v>0</v>
      </c>
    </row>
    <row r="130" spans="1:10">
      <c r="A130" s="85" t="s">
        <v>48</v>
      </c>
      <c r="B130" s="74" t="s">
        <v>9</v>
      </c>
      <c r="C130" s="20">
        <v>1155.2624715700606</v>
      </c>
      <c r="D130" s="5">
        <v>1155.2624607657301</v>
      </c>
      <c r="E130" s="5">
        <v>1155.2624574540077</v>
      </c>
      <c r="F130" s="5">
        <v>1155.2624489999998</v>
      </c>
      <c r="G130" s="5">
        <v>1155.2624489999998</v>
      </c>
      <c r="H130" s="5">
        <v>1155.2624534259501</v>
      </c>
      <c r="I130" s="5">
        <v>1155.2624560439779</v>
      </c>
      <c r="J130" s="5">
        <v>1155.2624489999998</v>
      </c>
    </row>
    <row r="131" spans="1:10">
      <c r="A131" s="86"/>
      <c r="B131" s="74" t="s">
        <v>10</v>
      </c>
      <c r="C131" s="20">
        <v>17.7082970054405</v>
      </c>
      <c r="D131" s="5">
        <v>0</v>
      </c>
      <c r="E131" s="5">
        <v>13.123191589107901</v>
      </c>
      <c r="F131" s="5">
        <v>0</v>
      </c>
      <c r="G131" s="5">
        <v>0</v>
      </c>
      <c r="H131" s="5">
        <v>0</v>
      </c>
      <c r="I131" s="5">
        <v>0.15111035457790101</v>
      </c>
      <c r="J131" s="5">
        <v>0</v>
      </c>
    </row>
    <row r="132" spans="1:10" ht="15">
      <c r="A132" s="86"/>
      <c r="B132" s="74" t="s">
        <v>11</v>
      </c>
      <c r="C132" s="20">
        <v>1137.5541745646201</v>
      </c>
      <c r="D132" s="5">
        <v>1155.2624607657301</v>
      </c>
      <c r="E132" s="5">
        <v>1142.1392658648999</v>
      </c>
      <c r="F132" s="5">
        <v>1155.2624489999998</v>
      </c>
      <c r="G132" s="5">
        <v>1155.2624489999998</v>
      </c>
      <c r="H132" s="5">
        <v>1155.2624534259501</v>
      </c>
      <c r="I132" s="5">
        <v>1155.1113456894</v>
      </c>
      <c r="J132" s="5">
        <v>1155.2624489999998</v>
      </c>
    </row>
    <row r="133" spans="1:10">
      <c r="A133" s="87"/>
      <c r="B133" s="75" t="s">
        <v>12</v>
      </c>
      <c r="C133" s="21">
        <v>1.5328375534759665E-2</v>
      </c>
      <c r="D133" s="21">
        <v>0</v>
      </c>
      <c r="E133" s="21">
        <v>1.1359489356236048E-2</v>
      </c>
      <c r="F133" s="21">
        <v>0</v>
      </c>
      <c r="G133" s="21">
        <v>0</v>
      </c>
      <c r="H133" s="21">
        <v>0</v>
      </c>
      <c r="I133" s="21">
        <v>1.3080175313179971E-4</v>
      </c>
      <c r="J133" s="21">
        <v>0</v>
      </c>
    </row>
    <row r="134" spans="1:10">
      <c r="A134" s="85" t="s">
        <v>49</v>
      </c>
      <c r="B134" s="74" t="s">
        <v>9</v>
      </c>
      <c r="C134" s="20">
        <v>1353.3187405531639</v>
      </c>
      <c r="D134" s="5">
        <v>1353.31873963871</v>
      </c>
      <c r="E134" s="5">
        <v>1353.3187412046141</v>
      </c>
      <c r="F134" s="5">
        <v>1353.3064899999999</v>
      </c>
      <c r="G134" s="5">
        <v>1353.3064899999999</v>
      </c>
      <c r="H134" s="5">
        <v>1353.3187462614201</v>
      </c>
      <c r="I134" s="5">
        <v>1353.318750379457</v>
      </c>
      <c r="J134" s="5">
        <v>1353.3064899999999</v>
      </c>
    </row>
    <row r="135" spans="1:10">
      <c r="A135" s="86"/>
      <c r="B135" s="74" t="s">
        <v>10</v>
      </c>
      <c r="C135" s="20">
        <v>983.30655279977702</v>
      </c>
      <c r="D135" s="5">
        <v>0</v>
      </c>
      <c r="E135" s="5">
        <v>785.93569583826297</v>
      </c>
      <c r="F135" s="5">
        <v>0</v>
      </c>
      <c r="G135" s="5">
        <v>0</v>
      </c>
      <c r="H135" s="5">
        <v>0</v>
      </c>
      <c r="I135" s="5">
        <v>318.603563257627</v>
      </c>
      <c r="J135" s="5">
        <v>0</v>
      </c>
    </row>
    <row r="136" spans="1:10">
      <c r="A136" s="86"/>
      <c r="B136" s="74" t="s">
        <v>11</v>
      </c>
      <c r="C136" s="20">
        <v>370.01218775338702</v>
      </c>
      <c r="D136" s="5">
        <v>1353.31873963871</v>
      </c>
      <c r="E136" s="5">
        <v>567.38304536635098</v>
      </c>
      <c r="F136" s="5">
        <v>1353.3064899999999</v>
      </c>
      <c r="G136" s="5">
        <v>1353.3064899999999</v>
      </c>
      <c r="H136" s="5">
        <v>1353.3187462614201</v>
      </c>
      <c r="I136" s="5">
        <v>1034.71518712183</v>
      </c>
      <c r="J136" s="5">
        <v>1353.3064899999999</v>
      </c>
    </row>
    <row r="137" spans="1:10">
      <c r="A137" s="87"/>
      <c r="B137" s="75" t="s">
        <v>12</v>
      </c>
      <c r="C137" s="21">
        <v>0.72658903134516128</v>
      </c>
      <c r="D137" s="21">
        <v>0</v>
      </c>
      <c r="E137" s="21">
        <v>0.58074692377250836</v>
      </c>
      <c r="F137" s="21">
        <v>0</v>
      </c>
      <c r="G137" s="21">
        <v>0</v>
      </c>
      <c r="H137" s="21">
        <v>0</v>
      </c>
      <c r="I137" s="21">
        <v>0.23542388899015385</v>
      </c>
      <c r="J137" s="21">
        <v>0</v>
      </c>
    </row>
    <row r="138" spans="1:10">
      <c r="A138" s="85" t="s">
        <v>50</v>
      </c>
      <c r="B138" s="74" t="s">
        <v>9</v>
      </c>
      <c r="C138" s="20">
        <v>244.80387512901603</v>
      </c>
      <c r="D138" s="5">
        <v>244.803877967575</v>
      </c>
      <c r="E138" s="5">
        <v>244.80387861802268</v>
      </c>
      <c r="F138" s="5">
        <v>244.803878</v>
      </c>
      <c r="G138" s="5">
        <v>244.803878</v>
      </c>
      <c r="H138" s="5">
        <v>244.803877967575</v>
      </c>
      <c r="I138" s="5">
        <v>244.8038804444499</v>
      </c>
      <c r="J138" s="5">
        <v>244.803878</v>
      </c>
    </row>
    <row r="139" spans="1:10">
      <c r="A139" s="86"/>
      <c r="B139" s="74" t="s">
        <v>10</v>
      </c>
      <c r="C139" s="20">
        <v>161.98252493451201</v>
      </c>
      <c r="D139" s="5">
        <v>0</v>
      </c>
      <c r="E139" s="5">
        <v>74.9911911816897</v>
      </c>
      <c r="F139" s="5">
        <v>0</v>
      </c>
      <c r="G139" s="5">
        <v>0</v>
      </c>
      <c r="H139" s="5">
        <v>0</v>
      </c>
      <c r="I139" s="5">
        <v>32.8381545779379</v>
      </c>
      <c r="J139" s="5">
        <v>0</v>
      </c>
    </row>
    <row r="140" spans="1:10">
      <c r="A140" s="86"/>
      <c r="B140" s="74" t="s">
        <v>11</v>
      </c>
      <c r="C140" s="20">
        <v>82.821350194504006</v>
      </c>
      <c r="D140" s="5">
        <v>244.803877967575</v>
      </c>
      <c r="E140" s="5">
        <v>169.81268743633299</v>
      </c>
      <c r="F140" s="5">
        <v>244.803878</v>
      </c>
      <c r="G140" s="5">
        <v>244.803878</v>
      </c>
      <c r="H140" s="5">
        <v>244.803877967575</v>
      </c>
      <c r="I140" s="5">
        <v>211.965725866512</v>
      </c>
      <c r="J140" s="5">
        <v>244.803878</v>
      </c>
    </row>
    <row r="141" spans="1:10">
      <c r="A141" s="87"/>
      <c r="B141" s="75" t="s">
        <v>12</v>
      </c>
      <c r="C141" s="21">
        <v>0.6616828465200737</v>
      </c>
      <c r="D141" s="21">
        <v>0</v>
      </c>
      <c r="E141" s="21">
        <v>0.30633171175650148</v>
      </c>
      <c r="F141" s="21">
        <v>0</v>
      </c>
      <c r="G141" s="21">
        <v>0</v>
      </c>
      <c r="H141" s="21">
        <v>0</v>
      </c>
      <c r="I141" s="21">
        <v>0.13414066197937344</v>
      </c>
      <c r="J141" s="21">
        <v>0</v>
      </c>
    </row>
    <row r="142" spans="1:10">
      <c r="A142" s="85" t="s">
        <v>51</v>
      </c>
      <c r="B142" s="74" t="s">
        <v>9</v>
      </c>
      <c r="C142" s="20">
        <v>139.87764739303199</v>
      </c>
      <c r="D142" s="5">
        <v>139.87764739303199</v>
      </c>
      <c r="E142" s="5">
        <v>139.87764642820574</v>
      </c>
      <c r="F142" s="5">
        <v>139.877647</v>
      </c>
      <c r="G142" s="5">
        <v>139.877647</v>
      </c>
      <c r="H142" s="5">
        <v>139.87764739303199</v>
      </c>
      <c r="I142" s="5">
        <v>139.87764698948521</v>
      </c>
      <c r="J142" s="5">
        <v>139.877647</v>
      </c>
    </row>
    <row r="143" spans="1:10">
      <c r="A143" s="86"/>
      <c r="B143" s="74" t="s">
        <v>10</v>
      </c>
      <c r="C143" s="20">
        <v>139.87764739303199</v>
      </c>
      <c r="D143" s="5">
        <v>0</v>
      </c>
      <c r="E143" s="5">
        <v>132.75311000447201</v>
      </c>
      <c r="F143" s="5">
        <v>0</v>
      </c>
      <c r="G143" s="5">
        <v>0</v>
      </c>
      <c r="H143" s="5">
        <v>0</v>
      </c>
      <c r="I143" s="5">
        <v>61.998721629296803</v>
      </c>
      <c r="J143" s="5">
        <v>0</v>
      </c>
    </row>
    <row r="144" spans="1:10">
      <c r="A144" s="86"/>
      <c r="B144" s="74" t="s">
        <v>11</v>
      </c>
      <c r="C144" s="20">
        <v>0</v>
      </c>
      <c r="D144" s="5">
        <v>139.87764739303199</v>
      </c>
      <c r="E144" s="5">
        <v>7.1245364237337396</v>
      </c>
      <c r="F144" s="5">
        <v>139.877647</v>
      </c>
      <c r="G144" s="5">
        <v>139.877647</v>
      </c>
      <c r="H144" s="5">
        <v>139.87764739303199</v>
      </c>
      <c r="I144" s="5">
        <v>77.878925360188404</v>
      </c>
      <c r="J144" s="5">
        <v>139.877647</v>
      </c>
    </row>
    <row r="145" spans="1:12">
      <c r="A145" s="87"/>
      <c r="B145" s="75" t="s">
        <v>12</v>
      </c>
      <c r="C145" s="21">
        <v>1</v>
      </c>
      <c r="D145" s="21">
        <v>0</v>
      </c>
      <c r="E145" s="21">
        <v>0.94906594008649903</v>
      </c>
      <c r="F145" s="21">
        <v>0</v>
      </c>
      <c r="G145" s="21">
        <v>0</v>
      </c>
      <c r="H145" s="21">
        <v>0</v>
      </c>
      <c r="I145" s="21">
        <v>0.4432353772290531</v>
      </c>
      <c r="J145" s="21">
        <v>0</v>
      </c>
    </row>
    <row r="146" spans="1:12">
      <c r="A146" s="85" t="s">
        <v>52</v>
      </c>
      <c r="B146" s="74" t="s">
        <v>9</v>
      </c>
      <c r="C146" s="20">
        <v>4.7465541724695202</v>
      </c>
      <c r="D146" s="5">
        <v>4.746555101894729</v>
      </c>
      <c r="E146" s="5">
        <v>4.7465568260038697</v>
      </c>
      <c r="F146" s="5">
        <v>4.7465539999999997</v>
      </c>
      <c r="G146" s="5">
        <v>4.7465539999999997</v>
      </c>
      <c r="H146" s="5">
        <v>4.7465547195117104</v>
      </c>
      <c r="I146" s="5">
        <v>4.7465538499840969</v>
      </c>
      <c r="J146" s="5">
        <v>4.7465539999999997</v>
      </c>
    </row>
    <row r="147" spans="1:12">
      <c r="A147" s="86"/>
      <c r="B147" s="74" t="s">
        <v>10</v>
      </c>
      <c r="C147" s="20">
        <v>4.7465541724695202</v>
      </c>
      <c r="D147" s="5">
        <v>3.5884158692286402E-3</v>
      </c>
      <c r="E147" s="5">
        <v>3.6948568379082598</v>
      </c>
      <c r="F147" s="5">
        <v>0</v>
      </c>
      <c r="G147" s="5">
        <v>0</v>
      </c>
      <c r="H147" s="5">
        <v>2.6667456503135898</v>
      </c>
      <c r="I147" s="5">
        <v>4.0690829929568801</v>
      </c>
      <c r="J147" s="5">
        <v>0</v>
      </c>
    </row>
    <row r="148" spans="1:12">
      <c r="A148" s="86"/>
      <c r="B148" s="74" t="s">
        <v>11</v>
      </c>
      <c r="C148" s="20">
        <v>0</v>
      </c>
      <c r="D148" s="5">
        <v>4.7429666860255004</v>
      </c>
      <c r="E148" s="5">
        <v>1.0516999880956099</v>
      </c>
      <c r="F148" s="5">
        <v>4.7465539999999997</v>
      </c>
      <c r="G148" s="5">
        <v>4.7465539999999997</v>
      </c>
      <c r="H148" s="5">
        <v>2.0798090691981201</v>
      </c>
      <c r="I148" s="5">
        <v>0.67747085702721699</v>
      </c>
      <c r="J148" s="5">
        <v>4.7465539999999997</v>
      </c>
    </row>
    <row r="149" spans="1:12">
      <c r="A149" s="87"/>
      <c r="B149" s="75" t="s">
        <v>12</v>
      </c>
      <c r="C149" s="21">
        <v>1</v>
      </c>
      <c r="D149" s="21">
        <v>7.5600425828749286E-4</v>
      </c>
      <c r="E149" s="21">
        <v>0.77842886398538336</v>
      </c>
      <c r="F149" s="21">
        <v>0</v>
      </c>
      <c r="G149" s="21">
        <v>0</v>
      </c>
      <c r="H149" s="21">
        <v>0.56182764297467624</v>
      </c>
      <c r="I149" s="21">
        <v>0.85727100577833182</v>
      </c>
      <c r="J149" s="21">
        <v>0</v>
      </c>
    </row>
    <row r="150" spans="1:12">
      <c r="A150" s="85" t="s">
        <v>53</v>
      </c>
      <c r="B150" s="74" t="s">
        <v>9</v>
      </c>
      <c r="C150" s="20">
        <v>82.928729528761295</v>
      </c>
      <c r="D150" s="5">
        <v>82.928729528761295</v>
      </c>
      <c r="E150" s="5">
        <v>82.928729466552198</v>
      </c>
      <c r="F150" s="5">
        <v>82.928730000000002</v>
      </c>
      <c r="G150" s="5">
        <v>82.92872899999999</v>
      </c>
      <c r="H150" s="5">
        <v>82.928729528761295</v>
      </c>
      <c r="I150" s="5">
        <v>82.928729768314497</v>
      </c>
      <c r="J150" s="5">
        <v>82.928730000000002</v>
      </c>
    </row>
    <row r="151" spans="1:12">
      <c r="A151" s="86"/>
      <c r="B151" s="74" t="s">
        <v>10</v>
      </c>
      <c r="C151" s="20">
        <v>82.928729528761295</v>
      </c>
      <c r="D151" s="5">
        <v>0</v>
      </c>
      <c r="E151" s="5">
        <v>24.992875022379401</v>
      </c>
      <c r="F151" s="5">
        <v>0</v>
      </c>
      <c r="G151" s="5">
        <v>0.29275099999999554</v>
      </c>
      <c r="H151" s="5">
        <v>0</v>
      </c>
      <c r="I151" s="5">
        <v>40.523651144572398</v>
      </c>
      <c r="J151" s="5">
        <v>0</v>
      </c>
    </row>
    <row r="152" spans="1:12">
      <c r="A152" s="86"/>
      <c r="B152" s="74" t="s">
        <v>11</v>
      </c>
      <c r="C152" s="20">
        <v>0</v>
      </c>
      <c r="D152" s="5">
        <v>82.928729528761295</v>
      </c>
      <c r="E152" s="5">
        <v>57.935854444172797</v>
      </c>
      <c r="F152" s="5">
        <v>82.928730000000002</v>
      </c>
      <c r="G152" s="5">
        <v>82.635977999999994</v>
      </c>
      <c r="H152" s="5">
        <v>82.928729528761295</v>
      </c>
      <c r="I152" s="5">
        <v>42.405078623742099</v>
      </c>
      <c r="J152" s="5">
        <v>82.928730000000002</v>
      </c>
    </row>
    <row r="153" spans="1:12">
      <c r="A153" s="87"/>
      <c r="B153" s="75" t="s">
        <v>12</v>
      </c>
      <c r="C153" s="21">
        <v>1</v>
      </c>
      <c r="D153" s="21">
        <v>0</v>
      </c>
      <c r="E153" s="21">
        <v>0.30137776357058293</v>
      </c>
      <c r="F153" s="21">
        <v>0</v>
      </c>
      <c r="G153" s="21">
        <v>3.530151776472971E-3</v>
      </c>
      <c r="H153" s="21">
        <v>0</v>
      </c>
      <c r="I153" s="21">
        <v>0.48865635899388538</v>
      </c>
      <c r="J153" s="21">
        <v>0</v>
      </c>
    </row>
    <row r="154" spans="1:12" ht="15">
      <c r="A154" s="85" t="s">
        <v>54</v>
      </c>
      <c r="B154" s="74" t="s">
        <v>9</v>
      </c>
      <c r="C154" s="20">
        <v>213.18181840118518</v>
      </c>
      <c r="D154" s="5">
        <v>213.18181695714401</v>
      </c>
      <c r="E154" s="5">
        <v>213.18181868854191</v>
      </c>
      <c r="F154" s="78">
        <v>210.69208</v>
      </c>
      <c r="G154" s="78">
        <v>210.69208</v>
      </c>
      <c r="H154" s="5">
        <v>213.18181660710744</v>
      </c>
      <c r="I154" s="5">
        <v>213.181816735403</v>
      </c>
      <c r="J154" s="78">
        <v>210.69208</v>
      </c>
      <c r="L154" s="80" t="s">
        <v>55</v>
      </c>
    </row>
    <row r="155" spans="1:12">
      <c r="A155" s="86"/>
      <c r="B155" s="74" t="s">
        <v>10</v>
      </c>
      <c r="C155" s="20">
        <v>152.46001585984999</v>
      </c>
      <c r="D155" s="5">
        <v>0</v>
      </c>
      <c r="E155" s="5">
        <v>52.482002485902903</v>
      </c>
      <c r="F155" s="5">
        <v>0</v>
      </c>
      <c r="G155" s="5">
        <v>0.19121200000000727</v>
      </c>
      <c r="H155" s="5">
        <v>6.81004974408099E-5</v>
      </c>
      <c r="I155" s="5">
        <v>0</v>
      </c>
      <c r="J155" s="5">
        <v>0</v>
      </c>
    </row>
    <row r="156" spans="1:12">
      <c r="A156" s="86"/>
      <c r="B156" s="74" t="s">
        <v>11</v>
      </c>
      <c r="C156" s="20">
        <v>60.721802541335201</v>
      </c>
      <c r="D156" s="5">
        <v>213.18181695714401</v>
      </c>
      <c r="E156" s="5">
        <v>160.699816202639</v>
      </c>
      <c r="F156" s="5">
        <v>210.69208</v>
      </c>
      <c r="G156" s="5">
        <v>210.500868</v>
      </c>
      <c r="H156" s="5">
        <v>213.18174850661001</v>
      </c>
      <c r="I156" s="5">
        <v>213.181816735403</v>
      </c>
      <c r="J156" s="5">
        <v>210.69208</v>
      </c>
    </row>
    <row r="157" spans="1:12">
      <c r="A157" s="87"/>
      <c r="B157" s="76" t="s">
        <v>12</v>
      </c>
      <c r="C157" s="21">
        <v>0.71516425276444862</v>
      </c>
      <c r="D157" s="21">
        <v>0</v>
      </c>
      <c r="E157" s="21">
        <v>0.24618423282418361</v>
      </c>
      <c r="F157" s="21">
        <v>0</v>
      </c>
      <c r="G157" s="21">
        <v>9.0754241924996548E-4</v>
      </c>
      <c r="H157" s="21">
        <v>3.1944796476858355E-7</v>
      </c>
      <c r="I157" s="21">
        <v>0</v>
      </c>
      <c r="J157" s="21">
        <v>0</v>
      </c>
    </row>
    <row r="158" spans="1:12">
      <c r="B158" s="77"/>
    </row>
    <row r="159" spans="1:12">
      <c r="B159" s="77"/>
    </row>
    <row r="160" spans="1:12">
      <c r="A160" s="80" t="s">
        <v>56</v>
      </c>
      <c r="B160" s="77"/>
    </row>
    <row r="161" spans="1:2">
      <c r="A161" s="80" t="s">
        <v>57</v>
      </c>
      <c r="B161" s="77"/>
    </row>
    <row r="162" spans="1:2" ht="15">
      <c r="A162" s="80" t="s">
        <v>58</v>
      </c>
      <c r="B162" s="77"/>
    </row>
    <row r="163" spans="1:2">
      <c r="B163" s="77"/>
    </row>
    <row r="164" spans="1:2">
      <c r="B164" s="77"/>
    </row>
    <row r="165" spans="1:2">
      <c r="B165" s="77"/>
    </row>
    <row r="166" spans="1:2">
      <c r="B166" s="77"/>
    </row>
    <row r="167" spans="1:2">
      <c r="B167" s="77"/>
    </row>
    <row r="168" spans="1:2">
      <c r="B168" s="77"/>
    </row>
    <row r="169" spans="1:2">
      <c r="B169" s="77"/>
    </row>
  </sheetData>
  <mergeCells count="39">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 ref="A106:A109"/>
    <mergeCell ref="A110:A113"/>
    <mergeCell ref="A114:A117"/>
    <mergeCell ref="A118:A121"/>
    <mergeCell ref="A122:A125"/>
    <mergeCell ref="A146:A149"/>
    <mergeCell ref="A150:A153"/>
    <mergeCell ref="A154:A157"/>
    <mergeCell ref="A126:A129"/>
    <mergeCell ref="A130:A133"/>
    <mergeCell ref="A134:A137"/>
    <mergeCell ref="A138:A141"/>
    <mergeCell ref="A142:A145"/>
  </mergeCells>
  <conditionalFormatting sqref="C5:E5 C9:E9 C13:E13 C17:E17 C21:E21 C25:E25 C29:E29 C33:E33 C37:E37 C41:E41 C45:E45 G45:K45 G41:K41 G37:K37 G33:K33 G29:K29 G25:K25 G13:K13 G5:K5 G9:K9 G17:K17 G21:K21">
    <cfRule type="cellIs" dxfId="73" priority="45" operator="greaterThan">
      <formula>0.25</formula>
    </cfRule>
  </conditionalFormatting>
  <conditionalFormatting sqref="A2">
    <cfRule type="beginsWith" dxfId="72" priority="32" operator="beginsWith" text="13">
      <formula>LEFT(A2,LEN("13"))="13"</formula>
    </cfRule>
    <cfRule type="beginsWith" dxfId="71" priority="33" operator="beginsWith" text="12">
      <formula>LEFT(A2,LEN("12"))="12"</formula>
    </cfRule>
    <cfRule type="beginsWith" dxfId="70" priority="34" operator="beginsWith" text="11">
      <formula>LEFT(A2,LEN("11"))="11"</formula>
    </cfRule>
    <cfRule type="beginsWith" dxfId="69" priority="35" operator="beginsWith" text="10">
      <formula>LEFT(A2,LEN("10"))="10"</formula>
    </cfRule>
    <cfRule type="beginsWith" dxfId="68" priority="36" operator="beginsWith" text="09">
      <formula>LEFT(A2,LEN("09"))="09"</formula>
    </cfRule>
    <cfRule type="beginsWith" dxfId="67" priority="37" operator="beginsWith" text="08">
      <formula>LEFT(A2,LEN("08"))="08"</formula>
    </cfRule>
    <cfRule type="beginsWith" dxfId="66" priority="38" operator="beginsWith" text="07">
      <formula>LEFT(A2,LEN("07"))="07"</formula>
    </cfRule>
    <cfRule type="beginsWith" dxfId="65" priority="39" operator="beginsWith" text="06">
      <formula>LEFT(A2,LEN("06"))="06"</formula>
    </cfRule>
    <cfRule type="beginsWith" dxfId="64" priority="40" operator="beginsWith" text="05">
      <formula>LEFT(A2,LEN("05"))="05"</formula>
    </cfRule>
    <cfRule type="beginsWith" dxfId="63" priority="41" operator="beginsWith" text="04">
      <formula>LEFT(A2,LEN("04"))="04"</formula>
    </cfRule>
    <cfRule type="beginsWith" dxfId="62" priority="42" operator="beginsWith" text="03">
      <formula>LEFT(A2,LEN("03"))="03"</formula>
    </cfRule>
    <cfRule type="beginsWith" dxfId="61" priority="43" operator="beginsWith" text="02">
      <formula>LEFT(A2,LEN("02"))="02"</formula>
    </cfRule>
    <cfRule type="beginsWith" dxfId="60" priority="44" operator="beginsWith" text="01">
      <formula>LEFT(A2,LEN("01"))="01"</formula>
    </cfRule>
  </conditionalFormatting>
  <conditionalFormatting sqref="A6">
    <cfRule type="beginsWith" dxfId="59" priority="19" operator="beginsWith" text="13">
      <formula>LEFT(A6,LEN("13"))="13"</formula>
    </cfRule>
    <cfRule type="beginsWith" dxfId="58" priority="20" operator="beginsWith" text="12">
      <formula>LEFT(A6,LEN("12"))="12"</formula>
    </cfRule>
    <cfRule type="beginsWith" dxfId="57" priority="21" operator="beginsWith" text="11">
      <formula>LEFT(A6,LEN("11"))="11"</formula>
    </cfRule>
    <cfRule type="beginsWith" dxfId="56" priority="22" operator="beginsWith" text="10">
      <formula>LEFT(A6,LEN("10"))="10"</formula>
    </cfRule>
    <cfRule type="beginsWith" dxfId="55" priority="23" operator="beginsWith" text="09">
      <formula>LEFT(A6,LEN("09"))="09"</formula>
    </cfRule>
    <cfRule type="beginsWith" dxfId="54" priority="24" operator="beginsWith" text="08">
      <formula>LEFT(A6,LEN("08"))="08"</formula>
    </cfRule>
    <cfRule type="beginsWith" dxfId="53" priority="25" operator="beginsWith" text="07">
      <formula>LEFT(A6,LEN("07"))="07"</formula>
    </cfRule>
    <cfRule type="beginsWith" dxfId="52" priority="26" operator="beginsWith" text="06">
      <formula>LEFT(A6,LEN("06"))="06"</formula>
    </cfRule>
    <cfRule type="beginsWith" dxfId="51" priority="27" operator="beginsWith" text="05">
      <formula>LEFT(A6,LEN("05"))="05"</formula>
    </cfRule>
    <cfRule type="beginsWith" dxfId="50" priority="28" operator="beginsWith" text="04">
      <formula>LEFT(A6,LEN("04"))="04"</formula>
    </cfRule>
    <cfRule type="beginsWith" dxfId="49" priority="29" operator="beginsWith" text="03">
      <formula>LEFT(A6,LEN("03"))="03"</formula>
    </cfRule>
    <cfRule type="beginsWith" dxfId="48" priority="30" operator="beginsWith" text="02">
      <formula>LEFT(A6,LEN("02"))="02"</formula>
    </cfRule>
    <cfRule type="beginsWith" dxfId="47" priority="31" operator="beginsWith" text="01">
      <formula>LEFT(A6,LEN("01"))="01"</formula>
    </cfRule>
  </conditionalFormatting>
  <conditionalFormatting sqref="A10 A14 A18 A22 A26 A30 A34 A38 A42 A46 A50 A54 A58 A62 A66 A70 A74 A78 A82 A86 A90 A94 A98 A102 A106 A110 A114 A118 A122 A126 A130 A134 A138 A142 A146 A150 A154">
    <cfRule type="beginsWith" dxfId="46" priority="6" operator="beginsWith" text="13">
      <formula>LEFT(A10,LEN("13"))="13"</formula>
    </cfRule>
    <cfRule type="beginsWith" dxfId="45" priority="7" operator="beginsWith" text="12">
      <formula>LEFT(A10,LEN("12"))="12"</formula>
    </cfRule>
    <cfRule type="beginsWith" dxfId="44" priority="8" operator="beginsWith" text="11">
      <formula>LEFT(A10,LEN("11"))="11"</formula>
    </cfRule>
    <cfRule type="beginsWith" dxfId="43" priority="9" operator="beginsWith" text="10">
      <formula>LEFT(A10,LEN("10"))="10"</formula>
    </cfRule>
    <cfRule type="beginsWith" dxfId="42" priority="10" operator="beginsWith" text="09">
      <formula>LEFT(A10,LEN("09"))="09"</formula>
    </cfRule>
    <cfRule type="beginsWith" dxfId="41" priority="11" operator="beginsWith" text="08">
      <formula>LEFT(A10,LEN("08"))="08"</formula>
    </cfRule>
    <cfRule type="beginsWith" dxfId="40" priority="12" operator="beginsWith" text="07">
      <formula>LEFT(A10,LEN("07"))="07"</formula>
    </cfRule>
    <cfRule type="beginsWith" dxfId="39" priority="13" operator="beginsWith" text="06">
      <formula>LEFT(A10,LEN("06"))="06"</formula>
    </cfRule>
    <cfRule type="beginsWith" dxfId="38" priority="14" operator="beginsWith" text="05">
      <formula>LEFT(A10,LEN("05"))="05"</formula>
    </cfRule>
    <cfRule type="beginsWith" dxfId="37" priority="15" operator="beginsWith" text="04">
      <formula>LEFT(A10,LEN("04"))="04"</formula>
    </cfRule>
    <cfRule type="beginsWith" dxfId="36" priority="16" operator="beginsWith" text="03">
      <formula>LEFT(A10,LEN("03"))="03"</formula>
    </cfRule>
    <cfRule type="beginsWith" dxfId="35" priority="17" operator="beginsWith" text="02">
      <formula>LEFT(A10,LEN("02"))="02"</formula>
    </cfRule>
    <cfRule type="beginsWith" dxfId="34" priority="18" operator="beginsWith" text="01">
      <formula>LEFT(A10,LEN("01"))="01"</formula>
    </cfRule>
  </conditionalFormatting>
  <conditionalFormatting sqref="C49:E49 G49:J49">
    <cfRule type="cellIs" dxfId="33" priority="5" operator="greaterThan">
      <formula>0.25</formula>
    </cfRule>
  </conditionalFormatting>
  <conditionalFormatting sqref="C53:E53 C57:E57 C61:E61 C65:E65 C69:E69 C73:E73 C77:E77 C81:E81 C85:E85 C89:E89 C93:E93 C97:E97 C101:E101 C105:E105 C109:E109 C113:E113 C117:E117 C121:E121 C125:E125 C129:E129 C133:E133 C137:E137 C141:E141 C145:E145 C149:E149 C153:E153 C157:E157 G157:J157 G153:J153 G149:J149 G145:J145 G141:J141 G137:J137 G133:J133 G129:J129 G125:J125 G121:J121 G117:J117 G113:J113 G109:J109 G105:J105 G101:J101 G97:J97 G93:J93 G89:J89 G85:J85 G81:J81 G77:J77 G73:J73 G69:J69 G65:J65 G61:J61 G57:J57 G53:J53">
    <cfRule type="cellIs" dxfId="32" priority="4" operator="greaterThan">
      <formula>0.25</formula>
    </cfRule>
  </conditionalFormatting>
  <conditionalFormatting sqref="F45 F41 F37 F33 F29 F25 F21 F17 F13 F9 F5">
    <cfRule type="cellIs" dxfId="31" priority="3" operator="greaterThan">
      <formula>0.25</formula>
    </cfRule>
  </conditionalFormatting>
  <conditionalFormatting sqref="F49">
    <cfRule type="cellIs" dxfId="30" priority="2" operator="greaterThan">
      <formula>0.25</formula>
    </cfRule>
  </conditionalFormatting>
  <conditionalFormatting sqref="F157 F153 F149 F145 F141 F137 F133 F129 F125 F121 F117 F113 F109 F105 F101 F97 F93 F89 F85 F81 F77 F73 F69 F65 F61 F57 F53">
    <cfRule type="cellIs" dxfId="29" priority="1" operator="greaterThan">
      <formula>0.25</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zoomScale="80" zoomScaleNormal="80" workbookViewId="0">
      <pane xSplit="1" ySplit="1" topLeftCell="B2" activePane="bottomRight" state="frozen"/>
      <selection pane="bottomRight" activeCell="B10" sqref="B10"/>
      <selection pane="bottomLeft" activeCell="A2" sqref="A2"/>
      <selection pane="topRight" activeCell="B1" sqref="B1"/>
    </sheetView>
  </sheetViews>
  <sheetFormatPr defaultColWidth="11.42578125" defaultRowHeight="15" customHeight="1"/>
  <cols>
    <col min="1" max="1" width="28.85546875" style="71" customWidth="1"/>
    <col min="2" max="6" width="15.42578125" style="26" customWidth="1"/>
    <col min="7" max="10" width="15.85546875" style="26" customWidth="1"/>
    <col min="11" max="11" width="21.7109375" style="26" customWidth="1"/>
    <col min="12" max="16" width="15.85546875" style="26" hidden="1" customWidth="1"/>
    <col min="17" max="17" width="11.42578125" style="26" hidden="1" customWidth="1"/>
    <col min="18" max="41" width="15.85546875" style="26" hidden="1" customWidth="1"/>
    <col min="42" max="43" width="16.28515625" style="32" customWidth="1"/>
    <col min="44" max="45" width="16.28515625" style="46" customWidth="1"/>
    <col min="46" max="46" width="16.28515625" style="32" customWidth="1"/>
    <col min="47" max="47" width="11.42578125" style="26"/>
    <col min="48" max="48" width="36.5703125" style="26" bestFit="1" customWidth="1"/>
    <col min="49" max="16384" width="11.42578125" style="26"/>
  </cols>
  <sheetData>
    <row r="1" spans="1:46" ht="30.75">
      <c r="A1" s="55" t="s">
        <v>59</v>
      </c>
      <c r="B1" s="24" t="s">
        <v>60</v>
      </c>
      <c r="C1" s="24" t="s">
        <v>61</v>
      </c>
      <c r="D1" s="52" t="s">
        <v>62</v>
      </c>
      <c r="E1" s="24" t="s">
        <v>63</v>
      </c>
      <c r="F1" s="84" t="s">
        <v>64</v>
      </c>
      <c r="G1" s="24" t="s">
        <v>5</v>
      </c>
      <c r="H1" s="24" t="s">
        <v>65</v>
      </c>
      <c r="I1" s="24" t="s">
        <v>7</v>
      </c>
      <c r="J1" s="54" t="s">
        <v>66</v>
      </c>
      <c r="K1" s="54" t="s">
        <v>67</v>
      </c>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13" t="s">
        <v>68</v>
      </c>
      <c r="AQ1" s="12" t="s">
        <v>69</v>
      </c>
      <c r="AR1" s="36" t="s">
        <v>70</v>
      </c>
      <c r="AS1" s="36" t="s">
        <v>71</v>
      </c>
      <c r="AT1" s="25" t="s">
        <v>72</v>
      </c>
    </row>
    <row r="2" spans="1:46">
      <c r="A2" s="56" t="s">
        <v>8</v>
      </c>
      <c r="B2" s="17">
        <v>1</v>
      </c>
      <c r="C2" s="17">
        <v>1</v>
      </c>
      <c r="D2" s="17">
        <v>1</v>
      </c>
      <c r="E2" s="81">
        <v>1</v>
      </c>
      <c r="F2" s="17">
        <v>1</v>
      </c>
      <c r="G2" s="17">
        <v>1</v>
      </c>
      <c r="H2" s="17">
        <v>1</v>
      </c>
      <c r="I2" s="17">
        <v>0</v>
      </c>
      <c r="J2" s="18">
        <v>0</v>
      </c>
      <c r="K2" s="18">
        <v>0</v>
      </c>
      <c r="L2" s="18"/>
      <c r="M2" s="19"/>
      <c r="N2" s="18"/>
      <c r="O2" s="19"/>
      <c r="P2" s="19"/>
      <c r="Q2" s="19"/>
      <c r="R2" s="16"/>
      <c r="S2" s="16"/>
      <c r="T2" s="16"/>
      <c r="U2" s="16"/>
      <c r="V2" s="16"/>
      <c r="W2" s="16"/>
      <c r="X2" s="16"/>
      <c r="Y2" s="16"/>
      <c r="Z2" s="16"/>
      <c r="AA2" s="16"/>
      <c r="AB2" s="16"/>
      <c r="AC2" s="16"/>
      <c r="AD2" s="16"/>
      <c r="AE2" s="16"/>
      <c r="AF2" s="16"/>
      <c r="AG2" s="16"/>
      <c r="AH2" s="16"/>
      <c r="AI2" s="16"/>
      <c r="AJ2" s="16"/>
      <c r="AK2" s="16"/>
      <c r="AL2" s="16"/>
      <c r="AM2" s="16"/>
      <c r="AN2" s="16"/>
      <c r="AO2" s="16"/>
      <c r="AP2" s="13">
        <f>SUMIFS(B2:AO2,$B$106:$AO$106,"X",$B$103:$AO$103,"X")</f>
        <v>4</v>
      </c>
      <c r="AQ2" s="13">
        <f>SUMIFS(B2:AO2,$B$103:$AO$103,"X")</f>
        <v>7</v>
      </c>
      <c r="AR2" s="37">
        <v>3277.8773055878546</v>
      </c>
      <c r="AS2" s="37">
        <f t="shared" ref="AS2:AS33" si="0">IFERROR(AR2/$AR$102,0)*100</f>
        <v>6.2773105669699776</v>
      </c>
      <c r="AT2" s="6" t="s">
        <v>73</v>
      </c>
    </row>
    <row r="3" spans="1:46">
      <c r="A3" s="57" t="s">
        <v>13</v>
      </c>
      <c r="B3" s="17">
        <v>1</v>
      </c>
      <c r="C3" s="17">
        <v>1</v>
      </c>
      <c r="D3" s="17">
        <v>1</v>
      </c>
      <c r="E3" s="17">
        <v>0</v>
      </c>
      <c r="F3" s="17">
        <v>1</v>
      </c>
      <c r="G3" s="17">
        <v>1</v>
      </c>
      <c r="H3" s="17">
        <v>1</v>
      </c>
      <c r="I3" s="17">
        <v>0</v>
      </c>
      <c r="J3" s="19">
        <v>0</v>
      </c>
      <c r="K3" s="19">
        <v>0</v>
      </c>
      <c r="L3" s="18"/>
      <c r="M3" s="19"/>
      <c r="N3" s="18"/>
      <c r="O3" s="19"/>
      <c r="P3" s="19"/>
      <c r="Q3" s="19"/>
      <c r="R3" s="16"/>
      <c r="S3" s="16"/>
      <c r="T3" s="16"/>
      <c r="U3" s="16"/>
      <c r="V3" s="16"/>
      <c r="W3" s="16"/>
      <c r="X3" s="16"/>
      <c r="Y3" s="16"/>
      <c r="Z3" s="16"/>
      <c r="AA3" s="16"/>
      <c r="AB3" s="16"/>
      <c r="AC3" s="16"/>
      <c r="AD3" s="16"/>
      <c r="AE3" s="16"/>
      <c r="AF3" s="16"/>
      <c r="AG3" s="16"/>
      <c r="AH3" s="16"/>
      <c r="AI3" s="16"/>
      <c r="AJ3" s="16"/>
      <c r="AK3" s="16"/>
      <c r="AL3" s="16"/>
      <c r="AM3" s="16"/>
      <c r="AN3" s="16"/>
      <c r="AO3" s="16"/>
      <c r="AP3" s="13">
        <f>SUMIF($B$106:$U$106,"X",B3:U3)</f>
        <v>3</v>
      </c>
      <c r="AQ3" s="13">
        <f t="shared" ref="AQ3:AQ66" si="1">SUMIFS(B3:AO3,$B$103:$AO$103,"X")</f>
        <v>6</v>
      </c>
      <c r="AR3" s="37">
        <v>31.25105370546526</v>
      </c>
      <c r="AS3" s="37">
        <f t="shared" si="0"/>
        <v>5.9847441305946554E-2</v>
      </c>
      <c r="AT3" s="27"/>
    </row>
    <row r="4" spans="1:46" ht="14.45">
      <c r="A4" s="57" t="s">
        <v>15</v>
      </c>
      <c r="B4" s="17">
        <v>1</v>
      </c>
      <c r="C4" s="17">
        <v>1</v>
      </c>
      <c r="D4" s="17">
        <v>1</v>
      </c>
      <c r="E4" s="17">
        <v>0</v>
      </c>
      <c r="F4" s="17">
        <v>0</v>
      </c>
      <c r="G4" s="17">
        <v>1</v>
      </c>
      <c r="H4" s="17">
        <v>1</v>
      </c>
      <c r="I4" s="17">
        <v>0</v>
      </c>
      <c r="J4" s="18">
        <v>0</v>
      </c>
      <c r="K4" s="18">
        <v>0</v>
      </c>
      <c r="L4" s="18"/>
      <c r="M4" s="19"/>
      <c r="N4" s="18"/>
      <c r="O4" s="19"/>
      <c r="P4" s="19"/>
      <c r="Q4" s="19"/>
      <c r="R4" s="16"/>
      <c r="S4" s="16"/>
      <c r="T4" s="16"/>
      <c r="U4" s="16"/>
      <c r="V4" s="16"/>
      <c r="W4" s="16"/>
      <c r="X4" s="16"/>
      <c r="Y4" s="16"/>
      <c r="Z4" s="16"/>
      <c r="AA4" s="16"/>
      <c r="AB4" s="16"/>
      <c r="AC4" s="16"/>
      <c r="AD4" s="16"/>
      <c r="AE4" s="16"/>
      <c r="AF4" s="16"/>
      <c r="AG4" s="16"/>
      <c r="AH4" s="16"/>
      <c r="AI4" s="16"/>
      <c r="AJ4" s="16"/>
      <c r="AK4" s="16"/>
      <c r="AL4" s="16"/>
      <c r="AM4" s="16"/>
      <c r="AN4" s="16"/>
      <c r="AO4" s="16"/>
      <c r="AP4" s="13">
        <f t="shared" ref="AP4:AP67" si="2">SUMIF($B$106:$U$106,"X",B4:U4)</f>
        <v>2</v>
      </c>
      <c r="AQ4" s="13">
        <f t="shared" si="1"/>
        <v>5</v>
      </c>
      <c r="AR4" s="37">
        <v>8.7175981342243603</v>
      </c>
      <c r="AS4" s="37">
        <f t="shared" si="0"/>
        <v>1.6694667244950556E-2</v>
      </c>
      <c r="AT4" s="27"/>
    </row>
    <row r="5" spans="1:46" ht="14.45">
      <c r="A5" s="58" t="s">
        <v>17</v>
      </c>
      <c r="B5" s="17">
        <v>1</v>
      </c>
      <c r="C5" s="17">
        <v>1</v>
      </c>
      <c r="D5" s="17">
        <v>1</v>
      </c>
      <c r="E5" s="17">
        <v>0</v>
      </c>
      <c r="F5" s="17">
        <v>1</v>
      </c>
      <c r="G5" s="17">
        <v>1</v>
      </c>
      <c r="H5" s="17">
        <v>1</v>
      </c>
      <c r="I5" s="17">
        <v>0</v>
      </c>
      <c r="J5" s="18">
        <v>1</v>
      </c>
      <c r="K5" s="18">
        <v>1</v>
      </c>
      <c r="L5" s="18"/>
      <c r="M5" s="19"/>
      <c r="N5" s="18"/>
      <c r="O5" s="19"/>
      <c r="P5" s="19"/>
      <c r="Q5" s="19"/>
      <c r="R5" s="16"/>
      <c r="S5" s="16"/>
      <c r="T5" s="16"/>
      <c r="U5" s="16"/>
      <c r="V5" s="16"/>
      <c r="W5" s="16"/>
      <c r="X5" s="16"/>
      <c r="Y5" s="16"/>
      <c r="Z5" s="16"/>
      <c r="AA5" s="16"/>
      <c r="AB5" s="16"/>
      <c r="AC5" s="16"/>
      <c r="AD5" s="16"/>
      <c r="AE5" s="16"/>
      <c r="AF5" s="16"/>
      <c r="AG5" s="16"/>
      <c r="AH5" s="16"/>
      <c r="AI5" s="16"/>
      <c r="AJ5" s="16"/>
      <c r="AK5" s="16"/>
      <c r="AL5" s="16"/>
      <c r="AM5" s="16"/>
      <c r="AN5" s="16"/>
      <c r="AO5" s="16"/>
      <c r="AP5" s="13">
        <f t="shared" si="2"/>
        <v>5</v>
      </c>
      <c r="AQ5" s="13">
        <f t="shared" si="1"/>
        <v>8</v>
      </c>
      <c r="AR5" s="37">
        <v>5135.8249988724747</v>
      </c>
      <c r="AS5" s="37">
        <f t="shared" si="0"/>
        <v>9.83537989069087</v>
      </c>
      <c r="AT5" s="6"/>
    </row>
    <row r="6" spans="1:46" ht="14.45">
      <c r="A6" s="58" t="s">
        <v>18</v>
      </c>
      <c r="B6" s="17">
        <v>1</v>
      </c>
      <c r="C6" s="17">
        <v>0</v>
      </c>
      <c r="D6" s="17">
        <v>1</v>
      </c>
      <c r="E6" s="17">
        <v>0</v>
      </c>
      <c r="F6" s="17">
        <v>0</v>
      </c>
      <c r="G6" s="17">
        <v>1</v>
      </c>
      <c r="H6" s="17">
        <v>1</v>
      </c>
      <c r="I6" s="17">
        <v>0</v>
      </c>
      <c r="J6" s="18">
        <v>1</v>
      </c>
      <c r="K6" s="18">
        <v>1</v>
      </c>
      <c r="L6" s="18"/>
      <c r="M6" s="19"/>
      <c r="N6" s="18"/>
      <c r="O6" s="19"/>
      <c r="P6" s="19"/>
      <c r="Q6" s="19"/>
      <c r="R6" s="16"/>
      <c r="S6" s="16"/>
      <c r="T6" s="16"/>
      <c r="U6" s="16"/>
      <c r="V6" s="16"/>
      <c r="W6" s="16"/>
      <c r="X6" s="16"/>
      <c r="Y6" s="16"/>
      <c r="Z6" s="16"/>
      <c r="AA6" s="16"/>
      <c r="AB6" s="16"/>
      <c r="AC6" s="16"/>
      <c r="AD6" s="16"/>
      <c r="AE6" s="16"/>
      <c r="AF6" s="16"/>
      <c r="AG6" s="16"/>
      <c r="AH6" s="16"/>
      <c r="AI6" s="16"/>
      <c r="AJ6" s="16"/>
      <c r="AK6" s="16"/>
      <c r="AL6" s="16"/>
      <c r="AM6" s="16"/>
      <c r="AN6" s="16"/>
      <c r="AO6" s="16"/>
      <c r="AP6" s="13">
        <f t="shared" si="2"/>
        <v>4</v>
      </c>
      <c r="AQ6" s="13">
        <f t="shared" si="1"/>
        <v>6</v>
      </c>
      <c r="AR6" s="37">
        <v>57.007237185192302</v>
      </c>
      <c r="AS6" s="37">
        <f t="shared" si="0"/>
        <v>0.10917191188527245</v>
      </c>
      <c r="AT6" s="27"/>
    </row>
    <row r="7" spans="1:46">
      <c r="A7" s="59" t="s">
        <v>19</v>
      </c>
      <c r="B7" s="17">
        <v>1</v>
      </c>
      <c r="C7" s="17">
        <v>1</v>
      </c>
      <c r="D7" s="17">
        <v>1</v>
      </c>
      <c r="E7" s="81">
        <v>1</v>
      </c>
      <c r="F7" s="81">
        <v>1</v>
      </c>
      <c r="G7" s="17">
        <v>1</v>
      </c>
      <c r="H7" s="17">
        <v>1</v>
      </c>
      <c r="I7" s="81">
        <v>1</v>
      </c>
      <c r="J7" s="81">
        <v>1</v>
      </c>
      <c r="K7" s="18">
        <v>0</v>
      </c>
      <c r="L7" s="18"/>
      <c r="M7" s="19"/>
      <c r="N7" s="18"/>
      <c r="O7" s="19"/>
      <c r="P7" s="19"/>
      <c r="Q7" s="19"/>
      <c r="R7" s="16"/>
      <c r="S7" s="16"/>
      <c r="T7" s="16"/>
      <c r="U7" s="16"/>
      <c r="V7" s="16"/>
      <c r="W7" s="16"/>
      <c r="X7" s="16"/>
      <c r="Y7" s="16"/>
      <c r="Z7" s="16"/>
      <c r="AA7" s="16"/>
      <c r="AB7" s="16"/>
      <c r="AC7" s="16"/>
      <c r="AD7" s="16"/>
      <c r="AE7" s="16"/>
      <c r="AF7" s="16"/>
      <c r="AG7" s="16"/>
      <c r="AH7" s="16"/>
      <c r="AI7" s="16"/>
      <c r="AJ7" s="16"/>
      <c r="AK7" s="16"/>
      <c r="AL7" s="16"/>
      <c r="AM7" s="16"/>
      <c r="AN7" s="16"/>
      <c r="AO7" s="16"/>
      <c r="AP7" s="13">
        <f t="shared" si="2"/>
        <v>6</v>
      </c>
      <c r="AQ7" s="13">
        <f t="shared" si="1"/>
        <v>9</v>
      </c>
      <c r="AR7" s="37">
        <v>21886.81068091152</v>
      </c>
      <c r="AS7" s="37">
        <f t="shared" si="0"/>
        <v>41.914414468883756</v>
      </c>
      <c r="AT7" s="27" t="s">
        <v>73</v>
      </c>
    </row>
    <row r="8" spans="1:46" ht="14.45">
      <c r="A8" s="59" t="s">
        <v>20</v>
      </c>
      <c r="B8" s="17">
        <v>1</v>
      </c>
      <c r="C8" s="17">
        <v>1</v>
      </c>
      <c r="D8" s="17">
        <v>1</v>
      </c>
      <c r="E8" s="17">
        <v>0</v>
      </c>
      <c r="F8" s="17">
        <v>0</v>
      </c>
      <c r="G8" s="17">
        <v>1</v>
      </c>
      <c r="H8" s="17">
        <v>1</v>
      </c>
      <c r="I8" s="17">
        <v>0</v>
      </c>
      <c r="J8" s="18">
        <v>0</v>
      </c>
      <c r="K8" s="18">
        <v>0</v>
      </c>
      <c r="L8" s="18"/>
      <c r="M8" s="19"/>
      <c r="N8" s="18"/>
      <c r="O8" s="19"/>
      <c r="P8" s="19"/>
      <c r="Q8" s="19"/>
      <c r="R8" s="16"/>
      <c r="S8" s="16"/>
      <c r="T8" s="16"/>
      <c r="U8" s="16"/>
      <c r="V8" s="16"/>
      <c r="W8" s="16"/>
      <c r="X8" s="16"/>
      <c r="Y8" s="16"/>
      <c r="Z8" s="16"/>
      <c r="AA8" s="16"/>
      <c r="AB8" s="16"/>
      <c r="AC8" s="16"/>
      <c r="AD8" s="16"/>
      <c r="AE8" s="16"/>
      <c r="AF8" s="16"/>
      <c r="AG8" s="16"/>
      <c r="AH8" s="16"/>
      <c r="AI8" s="16"/>
      <c r="AJ8" s="16"/>
      <c r="AK8" s="16"/>
      <c r="AL8" s="16"/>
      <c r="AM8" s="16"/>
      <c r="AN8" s="16"/>
      <c r="AO8" s="16"/>
      <c r="AP8" s="13">
        <f t="shared" si="2"/>
        <v>2</v>
      </c>
      <c r="AQ8" s="13">
        <f t="shared" si="1"/>
        <v>5</v>
      </c>
      <c r="AR8" s="37">
        <v>314.03273764913553</v>
      </c>
      <c r="AS8" s="37">
        <f t="shared" si="0"/>
        <v>0.60138950871008867</v>
      </c>
      <c r="AT8" s="27"/>
    </row>
    <row r="9" spans="1:46">
      <c r="A9" s="59" t="s">
        <v>21</v>
      </c>
      <c r="B9" s="17">
        <v>1</v>
      </c>
      <c r="C9" s="17">
        <v>1</v>
      </c>
      <c r="D9" s="17">
        <v>1</v>
      </c>
      <c r="E9" s="81">
        <v>1</v>
      </c>
      <c r="F9" s="17">
        <v>1</v>
      </c>
      <c r="G9" s="17">
        <v>1</v>
      </c>
      <c r="H9" s="17">
        <v>1</v>
      </c>
      <c r="I9" s="81">
        <v>1</v>
      </c>
      <c r="J9" s="18">
        <v>1</v>
      </c>
      <c r="K9" s="18">
        <v>1</v>
      </c>
      <c r="L9" s="18"/>
      <c r="M9" s="19"/>
      <c r="N9" s="18"/>
      <c r="O9" s="19"/>
      <c r="P9" s="19"/>
      <c r="Q9" s="19"/>
      <c r="R9" s="16"/>
      <c r="S9" s="16"/>
      <c r="T9" s="16"/>
      <c r="U9" s="16"/>
      <c r="V9" s="16"/>
      <c r="W9" s="16"/>
      <c r="X9" s="16"/>
      <c r="Y9" s="16"/>
      <c r="Z9" s="16"/>
      <c r="AA9" s="16"/>
      <c r="AB9" s="16"/>
      <c r="AC9" s="16"/>
      <c r="AD9" s="16"/>
      <c r="AE9" s="16"/>
      <c r="AF9" s="16"/>
      <c r="AG9" s="16"/>
      <c r="AH9" s="16"/>
      <c r="AI9" s="16"/>
      <c r="AJ9" s="16"/>
      <c r="AK9" s="16"/>
      <c r="AL9" s="16"/>
      <c r="AM9" s="16"/>
      <c r="AN9" s="16"/>
      <c r="AO9" s="16"/>
      <c r="AP9" s="13">
        <f t="shared" si="2"/>
        <v>7</v>
      </c>
      <c r="AQ9" s="13">
        <f t="shared" si="1"/>
        <v>10</v>
      </c>
      <c r="AR9" s="37">
        <v>1063.8803833821419</v>
      </c>
      <c r="AS9" s="37">
        <f t="shared" si="0"/>
        <v>2.0373879038157297</v>
      </c>
      <c r="AT9" s="6" t="s">
        <v>73</v>
      </c>
    </row>
    <row r="10" spans="1:46" ht="14.45">
      <c r="A10" s="59" t="s">
        <v>22</v>
      </c>
      <c r="B10" s="17">
        <v>1</v>
      </c>
      <c r="C10" s="17">
        <v>1</v>
      </c>
      <c r="D10" s="17">
        <v>1</v>
      </c>
      <c r="E10" s="17">
        <v>0</v>
      </c>
      <c r="F10" s="17">
        <v>1</v>
      </c>
      <c r="G10" s="17">
        <v>1</v>
      </c>
      <c r="H10" s="17">
        <v>1</v>
      </c>
      <c r="I10" s="17">
        <v>0</v>
      </c>
      <c r="J10" s="18">
        <v>1</v>
      </c>
      <c r="K10" s="18">
        <v>1</v>
      </c>
      <c r="L10" s="18"/>
      <c r="M10" s="19"/>
      <c r="N10" s="18"/>
      <c r="O10" s="19"/>
      <c r="P10" s="19"/>
      <c r="Q10" s="19"/>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3">
        <f t="shared" si="2"/>
        <v>5</v>
      </c>
      <c r="AQ10" s="13">
        <f t="shared" si="1"/>
        <v>8</v>
      </c>
      <c r="AR10" s="37">
        <v>1909.3537530385302</v>
      </c>
      <c r="AS10" s="37">
        <f t="shared" si="0"/>
        <v>3.6565146808882925</v>
      </c>
      <c r="AT10" s="6"/>
    </row>
    <row r="11" spans="1:46" ht="14.45">
      <c r="A11" s="60" t="s">
        <v>23</v>
      </c>
      <c r="B11" s="17">
        <v>1</v>
      </c>
      <c r="C11" s="17">
        <v>1</v>
      </c>
      <c r="D11" s="17">
        <v>1</v>
      </c>
      <c r="E11" s="17">
        <v>0</v>
      </c>
      <c r="F11" s="17">
        <v>1</v>
      </c>
      <c r="G11" s="17">
        <v>1</v>
      </c>
      <c r="H11" s="17">
        <v>1</v>
      </c>
      <c r="I11" s="81">
        <v>1</v>
      </c>
      <c r="J11" s="18">
        <v>1</v>
      </c>
      <c r="K11" s="18">
        <v>1</v>
      </c>
      <c r="L11" s="18"/>
      <c r="M11" s="19"/>
      <c r="N11" s="18"/>
      <c r="O11" s="19"/>
      <c r="P11" s="19"/>
      <c r="Q11" s="19"/>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3">
        <f t="shared" si="2"/>
        <v>6</v>
      </c>
      <c r="AQ11" s="13">
        <f t="shared" si="1"/>
        <v>9</v>
      </c>
      <c r="AR11" s="37">
        <v>1004.944736880945</v>
      </c>
      <c r="AS11" s="37">
        <f t="shared" si="0"/>
        <v>1.9245229848260843</v>
      </c>
      <c r="AT11" s="27" t="s">
        <v>73</v>
      </c>
    </row>
    <row r="12" spans="1:46" ht="14.45">
      <c r="A12" s="60" t="s">
        <v>25</v>
      </c>
      <c r="B12" s="17">
        <v>1</v>
      </c>
      <c r="C12" s="17">
        <v>1</v>
      </c>
      <c r="D12" s="17">
        <v>1</v>
      </c>
      <c r="E12" s="17">
        <v>0</v>
      </c>
      <c r="F12" s="17">
        <v>0</v>
      </c>
      <c r="G12" s="17">
        <v>1</v>
      </c>
      <c r="H12" s="17">
        <v>1</v>
      </c>
      <c r="I12" s="17">
        <v>0</v>
      </c>
      <c r="J12" s="18">
        <v>0</v>
      </c>
      <c r="K12" s="18">
        <v>0</v>
      </c>
      <c r="L12" s="18"/>
      <c r="M12" s="19"/>
      <c r="N12" s="18"/>
      <c r="O12" s="19"/>
      <c r="P12" s="19"/>
      <c r="Q12" s="19"/>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3">
        <f t="shared" si="2"/>
        <v>2</v>
      </c>
      <c r="AQ12" s="13">
        <f t="shared" si="1"/>
        <v>5</v>
      </c>
      <c r="AR12" s="37">
        <v>408.2972680842156</v>
      </c>
      <c r="AS12" s="37">
        <f t="shared" si="0"/>
        <v>0.78191113225648035</v>
      </c>
      <c r="AT12" s="27"/>
    </row>
    <row r="13" spans="1:46" ht="14.45">
      <c r="A13" s="60" t="s">
        <v>26</v>
      </c>
      <c r="B13" s="17">
        <v>1</v>
      </c>
      <c r="C13" s="17">
        <v>1</v>
      </c>
      <c r="D13" s="17">
        <v>1</v>
      </c>
      <c r="E13" s="17">
        <v>0</v>
      </c>
      <c r="F13" s="17">
        <v>0</v>
      </c>
      <c r="G13" s="17">
        <v>1</v>
      </c>
      <c r="H13" s="17">
        <v>1</v>
      </c>
      <c r="I13" s="17">
        <v>0</v>
      </c>
      <c r="J13" s="18">
        <v>0</v>
      </c>
      <c r="K13" s="18">
        <v>0</v>
      </c>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3">
        <f t="shared" si="2"/>
        <v>2</v>
      </c>
      <c r="AQ13" s="13">
        <f t="shared" si="1"/>
        <v>5</v>
      </c>
      <c r="AR13" s="37">
        <v>652.30681640091893</v>
      </c>
      <c r="AS13" s="37">
        <f t="shared" si="0"/>
        <v>1.2492024837292328</v>
      </c>
      <c r="AT13" s="6"/>
    </row>
    <row r="14" spans="1:46" ht="14.45">
      <c r="A14" s="60" t="s">
        <v>27</v>
      </c>
      <c r="B14" s="17">
        <v>1</v>
      </c>
      <c r="C14" s="17">
        <v>1</v>
      </c>
      <c r="D14" s="17">
        <v>1</v>
      </c>
      <c r="E14" s="17">
        <v>0</v>
      </c>
      <c r="F14" s="17">
        <v>0</v>
      </c>
      <c r="G14" s="17">
        <v>0</v>
      </c>
      <c r="H14" s="17">
        <v>1</v>
      </c>
      <c r="I14" s="17">
        <v>0</v>
      </c>
      <c r="J14" s="18">
        <v>0</v>
      </c>
      <c r="K14" s="18">
        <v>0</v>
      </c>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3">
        <f t="shared" si="2"/>
        <v>1</v>
      </c>
      <c r="AQ14" s="13">
        <f t="shared" si="1"/>
        <v>4</v>
      </c>
      <c r="AR14" s="37">
        <v>1312.054761317592</v>
      </c>
      <c r="AS14" s="37">
        <f t="shared" si="0"/>
        <v>2.5126551270304844</v>
      </c>
      <c r="AT14" s="27"/>
    </row>
    <row r="15" spans="1:46">
      <c r="A15" s="60" t="s">
        <v>28</v>
      </c>
      <c r="B15" s="17">
        <v>1</v>
      </c>
      <c r="C15" s="17">
        <v>1</v>
      </c>
      <c r="D15" s="17">
        <v>1</v>
      </c>
      <c r="E15" s="17">
        <v>0</v>
      </c>
      <c r="F15" s="81">
        <v>1</v>
      </c>
      <c r="G15" s="17">
        <v>1</v>
      </c>
      <c r="H15" s="17">
        <v>1</v>
      </c>
      <c r="I15" s="17">
        <v>0</v>
      </c>
      <c r="J15" s="18">
        <v>1</v>
      </c>
      <c r="K15" s="18">
        <v>1</v>
      </c>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3">
        <f t="shared" si="2"/>
        <v>5</v>
      </c>
      <c r="AQ15" s="13">
        <f t="shared" si="1"/>
        <v>8</v>
      </c>
      <c r="AR15" s="37">
        <v>221.78633136609628</v>
      </c>
      <c r="AS15" s="37">
        <f t="shared" si="0"/>
        <v>0.42473270098321148</v>
      </c>
      <c r="AT15" s="27" t="s">
        <v>73</v>
      </c>
    </row>
    <row r="16" spans="1:46">
      <c r="A16" s="60" t="s">
        <v>29</v>
      </c>
      <c r="B16" s="17">
        <v>1</v>
      </c>
      <c r="C16" s="17">
        <v>1</v>
      </c>
      <c r="D16" s="17">
        <v>1</v>
      </c>
      <c r="E16" s="17">
        <v>0</v>
      </c>
      <c r="F16" s="17">
        <v>0</v>
      </c>
      <c r="G16" s="17">
        <v>1</v>
      </c>
      <c r="H16" s="17">
        <v>1</v>
      </c>
      <c r="I16" s="17">
        <v>0</v>
      </c>
      <c r="J16" s="81">
        <v>1</v>
      </c>
      <c r="K16" s="18">
        <v>0</v>
      </c>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3">
        <f t="shared" si="2"/>
        <v>3</v>
      </c>
      <c r="AQ16" s="13">
        <f t="shared" si="1"/>
        <v>6</v>
      </c>
      <c r="AR16" s="37">
        <v>562.33238165748742</v>
      </c>
      <c r="AS16" s="37">
        <f t="shared" si="0"/>
        <v>1.0768966231623127</v>
      </c>
      <c r="AT16" s="6" t="s">
        <v>73</v>
      </c>
    </row>
    <row r="17" spans="1:46">
      <c r="A17" s="60" t="s">
        <v>30</v>
      </c>
      <c r="B17" s="17">
        <v>1</v>
      </c>
      <c r="C17" s="17">
        <v>1</v>
      </c>
      <c r="D17" s="17">
        <v>1</v>
      </c>
      <c r="E17" s="17">
        <v>0</v>
      </c>
      <c r="F17" s="81">
        <v>1</v>
      </c>
      <c r="G17" s="17">
        <v>1</v>
      </c>
      <c r="H17" s="17">
        <v>1</v>
      </c>
      <c r="I17" s="81">
        <v>1</v>
      </c>
      <c r="J17" s="81">
        <v>1</v>
      </c>
      <c r="K17" s="18">
        <v>0</v>
      </c>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3">
        <f t="shared" si="2"/>
        <v>5</v>
      </c>
      <c r="AQ17" s="13">
        <f t="shared" si="1"/>
        <v>8</v>
      </c>
      <c r="AR17" s="37">
        <v>1296.075586995187</v>
      </c>
      <c r="AS17" s="37">
        <f t="shared" si="0"/>
        <v>2.4820541525356505</v>
      </c>
      <c r="AT17" s="27" t="s">
        <v>73</v>
      </c>
    </row>
    <row r="18" spans="1:46" ht="14.45">
      <c r="A18" s="60" t="s">
        <v>31</v>
      </c>
      <c r="B18" s="17">
        <v>1</v>
      </c>
      <c r="C18" s="17">
        <v>1</v>
      </c>
      <c r="D18" s="17">
        <v>1</v>
      </c>
      <c r="E18" s="17">
        <v>0</v>
      </c>
      <c r="F18" s="17">
        <v>0</v>
      </c>
      <c r="G18" s="17">
        <v>1</v>
      </c>
      <c r="H18" s="17">
        <v>1</v>
      </c>
      <c r="I18" s="17">
        <v>0</v>
      </c>
      <c r="J18" s="18">
        <v>0</v>
      </c>
      <c r="K18" s="18">
        <v>0</v>
      </c>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3">
        <f t="shared" si="2"/>
        <v>2</v>
      </c>
      <c r="AQ18" s="13">
        <f t="shared" si="1"/>
        <v>5</v>
      </c>
      <c r="AR18" s="37">
        <v>28.256730554511901</v>
      </c>
      <c r="AS18" s="37">
        <f t="shared" si="0"/>
        <v>5.4113152129118616E-2</v>
      </c>
      <c r="AT18" s="27"/>
    </row>
    <row r="19" spans="1:46" ht="14.45">
      <c r="A19" s="60" t="s">
        <v>32</v>
      </c>
      <c r="B19" s="17">
        <v>1</v>
      </c>
      <c r="C19" s="17">
        <v>0</v>
      </c>
      <c r="D19" s="17">
        <v>0</v>
      </c>
      <c r="E19" s="17">
        <v>0</v>
      </c>
      <c r="F19" s="17">
        <v>0</v>
      </c>
      <c r="G19" s="17">
        <v>0</v>
      </c>
      <c r="H19" s="17">
        <v>0</v>
      </c>
      <c r="I19" s="17">
        <v>0</v>
      </c>
      <c r="J19" s="18">
        <v>0</v>
      </c>
      <c r="K19" s="18">
        <v>0</v>
      </c>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3">
        <f t="shared" si="2"/>
        <v>0</v>
      </c>
      <c r="AQ19" s="13">
        <f t="shared" si="1"/>
        <v>1</v>
      </c>
      <c r="AR19" s="37">
        <v>13.397051058268501</v>
      </c>
      <c r="AS19" s="37">
        <f t="shared" si="0"/>
        <v>2.5656070174116277E-2</v>
      </c>
      <c r="AT19" s="27"/>
    </row>
    <row r="20" spans="1:46" ht="14.45">
      <c r="A20" s="60" t="s">
        <v>33</v>
      </c>
      <c r="B20" s="17">
        <v>1</v>
      </c>
      <c r="C20" s="17">
        <v>0</v>
      </c>
      <c r="D20" s="17">
        <v>1</v>
      </c>
      <c r="E20" s="17">
        <v>0</v>
      </c>
      <c r="F20" s="17">
        <v>1</v>
      </c>
      <c r="G20" s="17">
        <v>1</v>
      </c>
      <c r="H20" s="17">
        <v>1</v>
      </c>
      <c r="I20" s="17">
        <v>0</v>
      </c>
      <c r="J20" s="18">
        <v>0</v>
      </c>
      <c r="K20" s="18">
        <v>0</v>
      </c>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3">
        <f t="shared" si="2"/>
        <v>3</v>
      </c>
      <c r="AQ20" s="13">
        <f t="shared" si="1"/>
        <v>5</v>
      </c>
      <c r="AR20" s="37">
        <v>4.2784652185850831</v>
      </c>
      <c r="AS20" s="37">
        <f t="shared" si="0"/>
        <v>8.1934900007555583E-3</v>
      </c>
      <c r="AT20" s="27"/>
    </row>
    <row r="21" spans="1:46" ht="14.45">
      <c r="A21" s="60" t="s">
        <v>35</v>
      </c>
      <c r="B21" s="17">
        <v>1</v>
      </c>
      <c r="C21" s="17">
        <v>0</v>
      </c>
      <c r="D21" s="17">
        <v>1</v>
      </c>
      <c r="E21" s="17">
        <v>0</v>
      </c>
      <c r="F21" s="81">
        <v>1</v>
      </c>
      <c r="G21" s="17">
        <v>1</v>
      </c>
      <c r="H21" s="17">
        <v>1</v>
      </c>
      <c r="I21" s="17">
        <v>0</v>
      </c>
      <c r="J21" s="18">
        <v>0</v>
      </c>
      <c r="K21" s="18">
        <v>0</v>
      </c>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3">
        <f t="shared" si="2"/>
        <v>3</v>
      </c>
      <c r="AQ21" s="13">
        <f t="shared" si="1"/>
        <v>5</v>
      </c>
      <c r="AR21" s="37">
        <v>218.77008039100951</v>
      </c>
      <c r="AS21" s="37">
        <f t="shared" si="0"/>
        <v>0.4189564188489569</v>
      </c>
      <c r="AT21" s="27" t="s">
        <v>73</v>
      </c>
    </row>
    <row r="22" spans="1:46" ht="14.45">
      <c r="A22" s="60" t="s">
        <v>36</v>
      </c>
      <c r="B22" s="17">
        <v>1</v>
      </c>
      <c r="C22" s="17">
        <v>0</v>
      </c>
      <c r="D22" s="17">
        <v>1</v>
      </c>
      <c r="E22" s="17">
        <v>0</v>
      </c>
      <c r="F22" s="17">
        <v>0</v>
      </c>
      <c r="G22" s="17">
        <v>0</v>
      </c>
      <c r="H22" s="17">
        <v>1</v>
      </c>
      <c r="I22" s="17">
        <v>0</v>
      </c>
      <c r="J22" s="18">
        <v>0</v>
      </c>
      <c r="K22" s="18">
        <v>0</v>
      </c>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3">
        <f t="shared" si="2"/>
        <v>1</v>
      </c>
      <c r="AQ22" s="13">
        <f t="shared" si="1"/>
        <v>3</v>
      </c>
      <c r="AR22" s="37">
        <v>376.95614349361193</v>
      </c>
      <c r="AS22" s="37">
        <f t="shared" si="0"/>
        <v>0.72189120038229571</v>
      </c>
      <c r="AT22" s="27"/>
    </row>
    <row r="23" spans="1:46" ht="14.45">
      <c r="A23" s="60" t="s">
        <v>37</v>
      </c>
      <c r="B23" s="17">
        <v>1</v>
      </c>
      <c r="C23" s="17">
        <v>0</v>
      </c>
      <c r="D23" s="17">
        <v>1</v>
      </c>
      <c r="E23" s="17">
        <v>0</v>
      </c>
      <c r="F23" s="17">
        <v>0</v>
      </c>
      <c r="G23" s="17">
        <v>0</v>
      </c>
      <c r="H23" s="17">
        <v>1</v>
      </c>
      <c r="I23" s="17">
        <v>0</v>
      </c>
      <c r="J23" s="18">
        <v>0</v>
      </c>
      <c r="K23" s="18">
        <v>0</v>
      </c>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3">
        <f t="shared" si="2"/>
        <v>1</v>
      </c>
      <c r="AQ23" s="13">
        <f t="shared" si="1"/>
        <v>3</v>
      </c>
      <c r="AR23" s="37">
        <v>23.54950587538298</v>
      </c>
      <c r="AS23" s="37">
        <f t="shared" si="0"/>
        <v>4.5098564801818217E-2</v>
      </c>
      <c r="AT23" s="27"/>
    </row>
    <row r="24" spans="1:46" ht="14.45">
      <c r="A24" s="60" t="s">
        <v>38</v>
      </c>
      <c r="B24" s="17">
        <v>1</v>
      </c>
      <c r="C24" s="17">
        <v>1</v>
      </c>
      <c r="D24" s="17">
        <v>1</v>
      </c>
      <c r="E24" s="17">
        <v>0</v>
      </c>
      <c r="F24" s="17">
        <v>0</v>
      </c>
      <c r="G24" s="17">
        <v>1</v>
      </c>
      <c r="H24" s="17">
        <v>1</v>
      </c>
      <c r="I24" s="17">
        <v>0</v>
      </c>
      <c r="J24" s="18">
        <v>0</v>
      </c>
      <c r="K24" s="18">
        <v>0</v>
      </c>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3">
        <f t="shared" si="2"/>
        <v>2</v>
      </c>
      <c r="AQ24" s="13">
        <f t="shared" si="1"/>
        <v>5</v>
      </c>
      <c r="AR24" s="37">
        <v>71.748407259061509</v>
      </c>
      <c r="AS24" s="37">
        <f t="shared" si="0"/>
        <v>0.13740204195037736</v>
      </c>
      <c r="AT24" s="27"/>
    </row>
    <row r="25" spans="1:46">
      <c r="A25" s="60" t="s">
        <v>39</v>
      </c>
      <c r="B25" s="17">
        <v>1</v>
      </c>
      <c r="C25" s="17">
        <v>1</v>
      </c>
      <c r="D25" s="17">
        <v>1</v>
      </c>
      <c r="E25" s="17">
        <v>0</v>
      </c>
      <c r="F25" s="81">
        <v>1</v>
      </c>
      <c r="G25" s="17">
        <v>1</v>
      </c>
      <c r="H25" s="17">
        <v>1</v>
      </c>
      <c r="I25" s="81">
        <v>1</v>
      </c>
      <c r="J25" s="18">
        <v>0</v>
      </c>
      <c r="K25" s="18">
        <v>0</v>
      </c>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3">
        <f t="shared" si="2"/>
        <v>4</v>
      </c>
      <c r="AQ25" s="13">
        <f t="shared" si="1"/>
        <v>7</v>
      </c>
      <c r="AR25" s="37">
        <v>377.64765528053169</v>
      </c>
      <c r="AS25" s="37">
        <f t="shared" si="0"/>
        <v>0.72321548248395218</v>
      </c>
      <c r="AT25" s="27" t="s">
        <v>73</v>
      </c>
    </row>
    <row r="26" spans="1:46" ht="14.45">
      <c r="A26" s="60" t="s">
        <v>40</v>
      </c>
      <c r="B26" s="17">
        <v>1</v>
      </c>
      <c r="C26" s="17">
        <v>1</v>
      </c>
      <c r="D26" s="17">
        <v>1</v>
      </c>
      <c r="E26" s="17">
        <v>0</v>
      </c>
      <c r="F26" s="17">
        <v>0</v>
      </c>
      <c r="G26" s="17">
        <v>1</v>
      </c>
      <c r="H26" s="17">
        <v>1</v>
      </c>
      <c r="I26" s="81">
        <v>1</v>
      </c>
      <c r="J26" s="18">
        <v>0</v>
      </c>
      <c r="K26" s="18">
        <v>0</v>
      </c>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3">
        <f t="shared" si="2"/>
        <v>3</v>
      </c>
      <c r="AQ26" s="13">
        <f t="shared" si="1"/>
        <v>6</v>
      </c>
      <c r="AR26" s="37">
        <v>482.09967112197501</v>
      </c>
      <c r="AS26" s="37">
        <f t="shared" si="0"/>
        <v>0.92324668611230698</v>
      </c>
      <c r="AT26" s="27" t="s">
        <v>73</v>
      </c>
    </row>
    <row r="27" spans="1:46" ht="14.45">
      <c r="A27" s="60" t="s">
        <v>41</v>
      </c>
      <c r="B27" s="17">
        <v>1</v>
      </c>
      <c r="C27" s="17">
        <v>0</v>
      </c>
      <c r="D27" s="17">
        <v>1</v>
      </c>
      <c r="E27" s="81">
        <v>1</v>
      </c>
      <c r="F27" s="17">
        <v>1</v>
      </c>
      <c r="G27" s="17">
        <v>1</v>
      </c>
      <c r="H27" s="17">
        <v>1</v>
      </c>
      <c r="I27" s="81">
        <v>1</v>
      </c>
      <c r="J27" s="81">
        <v>1</v>
      </c>
      <c r="K27" s="81">
        <v>1</v>
      </c>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3">
        <f t="shared" si="2"/>
        <v>7</v>
      </c>
      <c r="AQ27" s="13">
        <f t="shared" si="1"/>
        <v>9</v>
      </c>
      <c r="AR27" s="37">
        <v>6407.3148204765694</v>
      </c>
      <c r="AS27" s="37">
        <f t="shared" si="0"/>
        <v>12.270350985961549</v>
      </c>
      <c r="AT27" s="27" t="s">
        <v>73</v>
      </c>
    </row>
    <row r="28" spans="1:46" ht="14.45">
      <c r="A28" s="60" t="s">
        <v>42</v>
      </c>
      <c r="B28" s="17">
        <v>1</v>
      </c>
      <c r="C28" s="17">
        <v>0</v>
      </c>
      <c r="D28" s="17">
        <v>0</v>
      </c>
      <c r="E28" s="17">
        <v>0</v>
      </c>
      <c r="F28" s="17">
        <v>0</v>
      </c>
      <c r="G28" s="17">
        <v>0</v>
      </c>
      <c r="H28" s="17">
        <v>0</v>
      </c>
      <c r="I28" s="17">
        <v>0</v>
      </c>
      <c r="J28" s="18">
        <v>0</v>
      </c>
      <c r="K28" s="18">
        <v>0</v>
      </c>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3">
        <f t="shared" si="2"/>
        <v>0</v>
      </c>
      <c r="AQ28" s="13">
        <f t="shared" si="1"/>
        <v>1</v>
      </c>
      <c r="AR28" s="37">
        <v>3.5909304652369198</v>
      </c>
      <c r="AS28" s="37">
        <f t="shared" si="0"/>
        <v>6.876824131354594E-3</v>
      </c>
      <c r="AT28" s="27"/>
    </row>
    <row r="29" spans="1:46">
      <c r="A29" s="60" t="s">
        <v>43</v>
      </c>
      <c r="B29" s="17">
        <v>1</v>
      </c>
      <c r="C29" s="17">
        <v>0</v>
      </c>
      <c r="D29" s="17">
        <v>1</v>
      </c>
      <c r="E29" s="17">
        <v>0</v>
      </c>
      <c r="F29" s="17">
        <v>0</v>
      </c>
      <c r="G29" s="81">
        <v>1</v>
      </c>
      <c r="H29" s="17">
        <v>1</v>
      </c>
      <c r="I29" s="17">
        <v>0</v>
      </c>
      <c r="J29" s="18">
        <v>0</v>
      </c>
      <c r="K29" s="18">
        <v>0</v>
      </c>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3">
        <f t="shared" si="2"/>
        <v>2</v>
      </c>
      <c r="AQ29" s="13">
        <f t="shared" si="1"/>
        <v>4</v>
      </c>
      <c r="AR29" s="37">
        <v>434.32976766325964</v>
      </c>
      <c r="AS29" s="37">
        <f>IFERROR(AR29/$AR$102,0)*100</f>
        <v>0.8317647629624253</v>
      </c>
      <c r="AT29" s="27" t="s">
        <v>73</v>
      </c>
    </row>
    <row r="30" spans="1:46">
      <c r="A30" s="60" t="s">
        <v>44</v>
      </c>
      <c r="B30" s="17">
        <v>1</v>
      </c>
      <c r="C30" s="17">
        <v>0</v>
      </c>
      <c r="D30" s="17">
        <v>1</v>
      </c>
      <c r="E30" s="17">
        <v>0</v>
      </c>
      <c r="F30" s="17">
        <v>0</v>
      </c>
      <c r="G30" s="17">
        <v>0</v>
      </c>
      <c r="H30" s="17">
        <v>1</v>
      </c>
      <c r="I30" s="17">
        <v>0</v>
      </c>
      <c r="J30" s="18">
        <v>0</v>
      </c>
      <c r="K30" s="18">
        <v>0</v>
      </c>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3">
        <f t="shared" si="2"/>
        <v>1</v>
      </c>
      <c r="AQ30" s="13">
        <f t="shared" si="1"/>
        <v>3</v>
      </c>
      <c r="AR30" s="37">
        <v>276.9485714729995</v>
      </c>
      <c r="AS30" s="37">
        <f t="shared" si="0"/>
        <v>0.53037134466597091</v>
      </c>
      <c r="AT30" s="27"/>
    </row>
    <row r="31" spans="1:46">
      <c r="A31" s="60" t="s">
        <v>45</v>
      </c>
      <c r="B31" s="17">
        <v>1</v>
      </c>
      <c r="C31" s="17">
        <v>0</v>
      </c>
      <c r="D31" s="17">
        <v>1</v>
      </c>
      <c r="E31" s="17">
        <v>0</v>
      </c>
      <c r="F31" s="17">
        <v>0</v>
      </c>
      <c r="G31" s="17">
        <v>0</v>
      </c>
      <c r="H31" s="17">
        <v>1</v>
      </c>
      <c r="I31" s="17">
        <v>0</v>
      </c>
      <c r="J31" s="18">
        <v>0</v>
      </c>
      <c r="K31" s="18">
        <v>0</v>
      </c>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3">
        <f t="shared" si="2"/>
        <v>1</v>
      </c>
      <c r="AQ31" s="13">
        <f t="shared" si="1"/>
        <v>3</v>
      </c>
      <c r="AR31" s="37">
        <v>442.68062169047289</v>
      </c>
      <c r="AS31" s="37">
        <f t="shared" si="0"/>
        <v>0.84775709560370105</v>
      </c>
      <c r="AT31" s="27"/>
    </row>
    <row r="32" spans="1:46" ht="14.45">
      <c r="A32" s="60" t="s">
        <v>46</v>
      </c>
      <c r="B32" s="17">
        <v>1</v>
      </c>
      <c r="C32" s="17">
        <v>0</v>
      </c>
      <c r="D32" s="17">
        <v>1</v>
      </c>
      <c r="E32" s="17">
        <v>0</v>
      </c>
      <c r="F32" s="17">
        <v>0</v>
      </c>
      <c r="G32" s="17">
        <v>0</v>
      </c>
      <c r="H32" s="17">
        <v>1</v>
      </c>
      <c r="I32" s="17">
        <v>0</v>
      </c>
      <c r="J32" s="18">
        <v>0</v>
      </c>
      <c r="K32" s="18">
        <v>0</v>
      </c>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3">
        <f t="shared" si="2"/>
        <v>1</v>
      </c>
      <c r="AQ32" s="13">
        <f t="shared" si="1"/>
        <v>3</v>
      </c>
      <c r="AR32" s="37">
        <v>28.397082903590842</v>
      </c>
      <c r="AS32" s="37">
        <f t="shared" si="0"/>
        <v>5.4381934393320633E-2</v>
      </c>
      <c r="AT32" s="27"/>
    </row>
    <row r="33" spans="1:46" ht="14.45">
      <c r="A33" s="60" t="s">
        <v>47</v>
      </c>
      <c r="B33" s="17">
        <v>1</v>
      </c>
      <c r="C33" s="17">
        <v>0</v>
      </c>
      <c r="D33" s="17">
        <v>1</v>
      </c>
      <c r="E33" s="17">
        <v>0</v>
      </c>
      <c r="F33" s="17">
        <v>0</v>
      </c>
      <c r="G33" s="17">
        <v>0</v>
      </c>
      <c r="H33" s="17">
        <v>1</v>
      </c>
      <c r="I33" s="17">
        <v>0</v>
      </c>
      <c r="J33" s="18">
        <v>0</v>
      </c>
      <c r="K33" s="18">
        <v>0</v>
      </c>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3">
        <f t="shared" si="2"/>
        <v>1</v>
      </c>
      <c r="AQ33" s="13">
        <f t="shared" si="1"/>
        <v>3</v>
      </c>
      <c r="AR33" s="37">
        <v>691.22202230300695</v>
      </c>
      <c r="AS33" s="37">
        <f t="shared" si="0"/>
        <v>1.3237271868987373</v>
      </c>
      <c r="AT33" s="27"/>
    </row>
    <row r="34" spans="1:46">
      <c r="A34" s="60" t="s">
        <v>48</v>
      </c>
      <c r="B34" s="17">
        <v>1</v>
      </c>
      <c r="C34" s="17">
        <v>0</v>
      </c>
      <c r="D34" s="17">
        <v>1</v>
      </c>
      <c r="E34" s="17">
        <v>0</v>
      </c>
      <c r="F34" s="17">
        <v>0</v>
      </c>
      <c r="G34" s="17">
        <v>0</v>
      </c>
      <c r="H34" s="81">
        <v>1</v>
      </c>
      <c r="I34" s="17">
        <v>0</v>
      </c>
      <c r="J34" s="18">
        <v>0</v>
      </c>
      <c r="K34" s="18">
        <v>0</v>
      </c>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3">
        <f t="shared" si="2"/>
        <v>1</v>
      </c>
      <c r="AQ34" s="13">
        <f t="shared" si="1"/>
        <v>3</v>
      </c>
      <c r="AR34" s="37">
        <v>1155.2624574540077</v>
      </c>
      <c r="AS34" s="37">
        <f>IFERROR(AR34/$AR$102,0)*100</f>
        <v>2.2123894690741586</v>
      </c>
      <c r="AT34" s="27" t="s">
        <v>73</v>
      </c>
    </row>
    <row r="35" spans="1:46" ht="14.45">
      <c r="A35" s="60" t="s">
        <v>49</v>
      </c>
      <c r="B35" s="17">
        <v>1</v>
      </c>
      <c r="C35" s="17">
        <v>0</v>
      </c>
      <c r="D35" s="17">
        <v>1</v>
      </c>
      <c r="E35" s="17">
        <v>0</v>
      </c>
      <c r="F35" s="17">
        <v>0</v>
      </c>
      <c r="G35" s="17">
        <v>0</v>
      </c>
      <c r="H35" s="17">
        <v>1</v>
      </c>
      <c r="I35" s="17">
        <v>0</v>
      </c>
      <c r="J35" s="18">
        <v>0</v>
      </c>
      <c r="K35" s="18">
        <v>0</v>
      </c>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3">
        <f t="shared" si="2"/>
        <v>1</v>
      </c>
      <c r="AQ35" s="13">
        <f t="shared" si="1"/>
        <v>3</v>
      </c>
      <c r="AR35" s="37">
        <v>1353.3187412046141</v>
      </c>
      <c r="AS35" s="37">
        <f t="shared" ref="AS35:AS65" si="3">IFERROR(AR35/$AR$102,0)*100</f>
        <v>2.5916778581554332</v>
      </c>
      <c r="AT35" s="27"/>
    </row>
    <row r="36" spans="1:46" ht="14.45">
      <c r="A36" s="60" t="s">
        <v>50</v>
      </c>
      <c r="B36" s="17">
        <v>1</v>
      </c>
      <c r="C36" s="17">
        <v>0</v>
      </c>
      <c r="D36" s="17">
        <v>1</v>
      </c>
      <c r="E36" s="17">
        <v>0</v>
      </c>
      <c r="F36" s="17">
        <v>0</v>
      </c>
      <c r="G36" s="17">
        <v>0</v>
      </c>
      <c r="H36" s="17">
        <v>1</v>
      </c>
      <c r="I36" s="17">
        <v>0</v>
      </c>
      <c r="J36" s="18">
        <v>0</v>
      </c>
      <c r="K36" s="18">
        <v>0</v>
      </c>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3">
        <f t="shared" si="2"/>
        <v>1</v>
      </c>
      <c r="AQ36" s="13">
        <f t="shared" si="1"/>
        <v>3</v>
      </c>
      <c r="AR36" s="37">
        <v>244.80387861802268</v>
      </c>
      <c r="AS36" s="37">
        <f t="shared" si="3"/>
        <v>0.46881253653530391</v>
      </c>
      <c r="AT36" s="27"/>
    </row>
    <row r="37" spans="1:46" ht="14.45">
      <c r="A37" s="60" t="s">
        <v>51</v>
      </c>
      <c r="B37" s="17">
        <v>1</v>
      </c>
      <c r="C37" s="17">
        <v>0</v>
      </c>
      <c r="D37" s="17">
        <v>1</v>
      </c>
      <c r="E37" s="17">
        <v>0</v>
      </c>
      <c r="F37" s="17">
        <v>0</v>
      </c>
      <c r="G37" s="17">
        <v>0</v>
      </c>
      <c r="H37" s="17">
        <v>1</v>
      </c>
      <c r="I37" s="17">
        <v>0</v>
      </c>
      <c r="J37" s="18">
        <v>0</v>
      </c>
      <c r="K37" s="18">
        <v>0</v>
      </c>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3">
        <f t="shared" si="2"/>
        <v>1</v>
      </c>
      <c r="AQ37" s="13">
        <f t="shared" si="1"/>
        <v>3</v>
      </c>
      <c r="AR37" s="37">
        <v>139.87764642820574</v>
      </c>
      <c r="AS37" s="37">
        <f t="shared" si="3"/>
        <v>0.26787318320604309</v>
      </c>
      <c r="AT37" s="27"/>
    </row>
    <row r="38" spans="1:46">
      <c r="A38" s="60" t="s">
        <v>52</v>
      </c>
      <c r="B38" s="17">
        <v>1</v>
      </c>
      <c r="C38" s="17">
        <v>0</v>
      </c>
      <c r="D38" s="17">
        <v>1</v>
      </c>
      <c r="E38" s="17">
        <v>0</v>
      </c>
      <c r="F38" s="81">
        <v>1</v>
      </c>
      <c r="G38" s="17">
        <v>1</v>
      </c>
      <c r="H38" s="17">
        <v>1</v>
      </c>
      <c r="I38" s="17">
        <v>0</v>
      </c>
      <c r="J38" s="18">
        <v>0</v>
      </c>
      <c r="K38" s="18">
        <v>0</v>
      </c>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3">
        <f t="shared" si="2"/>
        <v>3</v>
      </c>
      <c r="AQ38" s="13">
        <f t="shared" si="1"/>
        <v>5</v>
      </c>
      <c r="AR38" s="37">
        <v>4.7465568260038697</v>
      </c>
      <c r="AS38" s="37">
        <f t="shared" si="3"/>
        <v>9.0899104947596652E-3</v>
      </c>
      <c r="AT38" s="27" t="s">
        <v>73</v>
      </c>
    </row>
    <row r="39" spans="1:46" ht="14.45">
      <c r="A39" s="60" t="s">
        <v>53</v>
      </c>
      <c r="B39" s="17">
        <v>1</v>
      </c>
      <c r="C39" s="17">
        <v>0</v>
      </c>
      <c r="D39" s="17">
        <v>1</v>
      </c>
      <c r="E39" s="17">
        <v>0</v>
      </c>
      <c r="F39" s="17">
        <v>0</v>
      </c>
      <c r="G39" s="17">
        <v>0</v>
      </c>
      <c r="H39" s="17">
        <v>1</v>
      </c>
      <c r="I39" s="17">
        <v>0</v>
      </c>
      <c r="J39" s="18">
        <v>0</v>
      </c>
      <c r="K39" s="18">
        <v>0</v>
      </c>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3">
        <f t="shared" si="2"/>
        <v>1</v>
      </c>
      <c r="AQ39" s="13">
        <f t="shared" si="1"/>
        <v>3</v>
      </c>
      <c r="AR39" s="37">
        <v>82.928729466552198</v>
      </c>
      <c r="AS39" s="37">
        <f>IFERROR(AR39/$AR$102,0)*100</f>
        <v>0.15881295767183201</v>
      </c>
      <c r="AT39" s="27"/>
    </row>
    <row r="40" spans="1:46" ht="14.45">
      <c r="A40" s="60" t="s">
        <v>54</v>
      </c>
      <c r="B40" s="17">
        <v>1</v>
      </c>
      <c r="C40" s="17">
        <v>0</v>
      </c>
      <c r="D40" s="17">
        <v>1</v>
      </c>
      <c r="E40" s="17">
        <v>0</v>
      </c>
      <c r="F40" s="17">
        <v>0</v>
      </c>
      <c r="G40" s="17">
        <v>0</v>
      </c>
      <c r="H40" s="17">
        <v>0</v>
      </c>
      <c r="I40" s="17">
        <v>0</v>
      </c>
      <c r="J40" s="18">
        <v>0</v>
      </c>
      <c r="K40" s="18">
        <v>0</v>
      </c>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3">
        <f t="shared" si="2"/>
        <v>0</v>
      </c>
      <c r="AQ40" s="13">
        <f t="shared" si="1"/>
        <v>2</v>
      </c>
      <c r="AR40" s="37">
        <v>213.18181868854191</v>
      </c>
      <c r="AS40" s="37">
        <f t="shared" si="3"/>
        <v>0.40825459844338735</v>
      </c>
      <c r="AT40" s="27"/>
    </row>
    <row r="41" spans="1:46" ht="14.45" hidden="1">
      <c r="A41" s="60"/>
      <c r="B41" s="14"/>
      <c r="C41" s="14"/>
      <c r="D41" s="14"/>
      <c r="E41" s="14"/>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3">
        <f t="shared" si="2"/>
        <v>0</v>
      </c>
      <c r="AQ41" s="13">
        <f t="shared" si="1"/>
        <v>0</v>
      </c>
      <c r="AR41" s="37"/>
      <c r="AS41" s="37">
        <f t="shared" si="3"/>
        <v>0</v>
      </c>
      <c r="AT41" s="27"/>
    </row>
    <row r="42" spans="1:46" ht="14.45" hidden="1">
      <c r="A42" s="60"/>
      <c r="B42" s="14"/>
      <c r="C42" s="14"/>
      <c r="D42" s="14"/>
      <c r="E42" s="14"/>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3">
        <f t="shared" si="2"/>
        <v>0</v>
      </c>
      <c r="AQ42" s="13">
        <f t="shared" si="1"/>
        <v>0</v>
      </c>
      <c r="AR42" s="37"/>
      <c r="AS42" s="37">
        <f t="shared" si="3"/>
        <v>0</v>
      </c>
      <c r="AT42" s="27"/>
    </row>
    <row r="43" spans="1:46" ht="14.45" hidden="1">
      <c r="A43" s="60"/>
      <c r="B43" s="14"/>
      <c r="C43" s="14"/>
      <c r="D43" s="14"/>
      <c r="E43" s="14"/>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3">
        <f t="shared" si="2"/>
        <v>0</v>
      </c>
      <c r="AQ43" s="13">
        <f t="shared" si="1"/>
        <v>0</v>
      </c>
      <c r="AR43" s="37"/>
      <c r="AS43" s="37">
        <f t="shared" si="3"/>
        <v>0</v>
      </c>
      <c r="AT43" s="27"/>
    </row>
    <row r="44" spans="1:46" ht="14.45" hidden="1">
      <c r="A44" s="60"/>
      <c r="B44" s="14"/>
      <c r="C44" s="14"/>
      <c r="D44" s="14"/>
      <c r="E44" s="14"/>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3">
        <f t="shared" si="2"/>
        <v>0</v>
      </c>
      <c r="AQ44" s="13">
        <f t="shared" si="1"/>
        <v>0</v>
      </c>
      <c r="AR44" s="37"/>
      <c r="AS44" s="37">
        <f t="shared" si="3"/>
        <v>0</v>
      </c>
      <c r="AT44" s="27"/>
    </row>
    <row r="45" spans="1:46" ht="14.45" hidden="1">
      <c r="A45" s="61"/>
      <c r="B45" s="14"/>
      <c r="C45" s="14"/>
      <c r="D45" s="14"/>
      <c r="E45" s="14"/>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3">
        <f t="shared" si="2"/>
        <v>0</v>
      </c>
      <c r="AQ45" s="13">
        <f t="shared" si="1"/>
        <v>0</v>
      </c>
      <c r="AR45" s="37"/>
      <c r="AS45" s="37">
        <f t="shared" si="3"/>
        <v>0</v>
      </c>
      <c r="AT45" s="27"/>
    </row>
    <row r="46" spans="1:46" ht="14.45" hidden="1">
      <c r="A46" s="61"/>
      <c r="B46" s="14"/>
      <c r="C46" s="14"/>
      <c r="D46" s="14"/>
      <c r="E46" s="14"/>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3">
        <f t="shared" si="2"/>
        <v>0</v>
      </c>
      <c r="AQ46" s="13">
        <f t="shared" si="1"/>
        <v>0</v>
      </c>
      <c r="AR46" s="37"/>
      <c r="AS46" s="37">
        <f t="shared" si="3"/>
        <v>0</v>
      </c>
      <c r="AT46" s="27"/>
    </row>
    <row r="47" spans="1:46" ht="14.45" hidden="1">
      <c r="A47" s="61"/>
      <c r="B47" s="14"/>
      <c r="C47" s="14"/>
      <c r="D47" s="14"/>
      <c r="E47" s="14"/>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3">
        <f t="shared" si="2"/>
        <v>0</v>
      </c>
      <c r="AQ47" s="13">
        <f t="shared" si="1"/>
        <v>0</v>
      </c>
      <c r="AR47" s="37"/>
      <c r="AS47" s="37">
        <f t="shared" si="3"/>
        <v>0</v>
      </c>
      <c r="AT47" s="27"/>
    </row>
    <row r="48" spans="1:46" ht="14.45" hidden="1">
      <c r="A48" s="61"/>
      <c r="B48" s="14"/>
      <c r="C48" s="14"/>
      <c r="D48" s="14"/>
      <c r="E48" s="14"/>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3">
        <f t="shared" si="2"/>
        <v>0</v>
      </c>
      <c r="AQ48" s="13">
        <f t="shared" si="1"/>
        <v>0</v>
      </c>
      <c r="AR48" s="37"/>
      <c r="AS48" s="37">
        <f t="shared" si="3"/>
        <v>0</v>
      </c>
      <c r="AT48" s="27"/>
    </row>
    <row r="49" spans="1:46" ht="14.45" hidden="1">
      <c r="A49" s="61"/>
      <c r="B49" s="14"/>
      <c r="C49" s="14"/>
      <c r="D49" s="14"/>
      <c r="E49" s="14"/>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3">
        <f t="shared" si="2"/>
        <v>0</v>
      </c>
      <c r="AQ49" s="13">
        <f t="shared" si="1"/>
        <v>0</v>
      </c>
      <c r="AR49" s="37"/>
      <c r="AS49" s="37">
        <f t="shared" si="3"/>
        <v>0</v>
      </c>
      <c r="AT49" s="27"/>
    </row>
    <row r="50" spans="1:46" ht="14.45" hidden="1">
      <c r="A50" s="61"/>
      <c r="B50" s="14"/>
      <c r="C50" s="14"/>
      <c r="D50" s="14"/>
      <c r="E50" s="14"/>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3">
        <f t="shared" si="2"/>
        <v>0</v>
      </c>
      <c r="AQ50" s="13">
        <f t="shared" si="1"/>
        <v>0</v>
      </c>
      <c r="AR50" s="37"/>
      <c r="AS50" s="37">
        <f t="shared" si="3"/>
        <v>0</v>
      </c>
      <c r="AT50" s="27"/>
    </row>
    <row r="51" spans="1:46" ht="14.45" hidden="1">
      <c r="A51" s="61"/>
      <c r="B51" s="14"/>
      <c r="C51" s="14"/>
      <c r="D51" s="14"/>
      <c r="E51" s="14"/>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3">
        <f t="shared" si="2"/>
        <v>0</v>
      </c>
      <c r="AQ51" s="13">
        <f t="shared" si="1"/>
        <v>0</v>
      </c>
      <c r="AR51" s="37"/>
      <c r="AS51" s="37">
        <f t="shared" si="3"/>
        <v>0</v>
      </c>
      <c r="AT51" s="27"/>
    </row>
    <row r="52" spans="1:46" ht="14.45" hidden="1">
      <c r="A52" s="61"/>
      <c r="B52" s="14"/>
      <c r="C52" s="14"/>
      <c r="D52" s="14"/>
      <c r="E52" s="14"/>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3">
        <f t="shared" si="2"/>
        <v>0</v>
      </c>
      <c r="AQ52" s="13">
        <f t="shared" si="1"/>
        <v>0</v>
      </c>
      <c r="AR52" s="37"/>
      <c r="AS52" s="37">
        <f t="shared" si="3"/>
        <v>0</v>
      </c>
      <c r="AT52" s="27"/>
    </row>
    <row r="53" spans="1:46" ht="14.45" hidden="1">
      <c r="A53" s="61"/>
      <c r="B53" s="14"/>
      <c r="C53" s="14"/>
      <c r="D53" s="14"/>
      <c r="E53" s="14"/>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3">
        <f t="shared" si="2"/>
        <v>0</v>
      </c>
      <c r="AQ53" s="13">
        <f t="shared" si="1"/>
        <v>0</v>
      </c>
      <c r="AR53" s="37"/>
      <c r="AS53" s="37">
        <f t="shared" si="3"/>
        <v>0</v>
      </c>
      <c r="AT53" s="27"/>
    </row>
    <row r="54" spans="1:46" ht="14.45" hidden="1">
      <c r="A54" s="61"/>
      <c r="B54" s="14"/>
      <c r="C54" s="14"/>
      <c r="D54" s="14"/>
      <c r="E54" s="14"/>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3">
        <f t="shared" si="2"/>
        <v>0</v>
      </c>
      <c r="AQ54" s="13">
        <f t="shared" si="1"/>
        <v>0</v>
      </c>
      <c r="AR54" s="37"/>
      <c r="AS54" s="37">
        <f t="shared" si="3"/>
        <v>0</v>
      </c>
      <c r="AT54" s="27"/>
    </row>
    <row r="55" spans="1:46" ht="14.45" hidden="1">
      <c r="A55" s="61"/>
      <c r="B55" s="14"/>
      <c r="C55" s="14"/>
      <c r="D55" s="14"/>
      <c r="E55" s="14"/>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3">
        <f t="shared" si="2"/>
        <v>0</v>
      </c>
      <c r="AQ55" s="13">
        <f t="shared" si="1"/>
        <v>0</v>
      </c>
      <c r="AR55" s="37"/>
      <c r="AS55" s="37">
        <f t="shared" si="3"/>
        <v>0</v>
      </c>
      <c r="AT55" s="27"/>
    </row>
    <row r="56" spans="1:46" ht="14.45" hidden="1">
      <c r="A56" s="61"/>
      <c r="B56" s="14"/>
      <c r="C56" s="14"/>
      <c r="D56" s="14"/>
      <c r="E56" s="14"/>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3">
        <f t="shared" si="2"/>
        <v>0</v>
      </c>
      <c r="AQ56" s="13">
        <f t="shared" si="1"/>
        <v>0</v>
      </c>
      <c r="AR56" s="37"/>
      <c r="AS56" s="37">
        <f t="shared" si="3"/>
        <v>0</v>
      </c>
      <c r="AT56" s="27"/>
    </row>
    <row r="57" spans="1:46" ht="14.45" hidden="1">
      <c r="A57" s="61"/>
      <c r="B57" s="14"/>
      <c r="C57" s="14"/>
      <c r="D57" s="14"/>
      <c r="E57" s="14"/>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3">
        <f t="shared" si="2"/>
        <v>0</v>
      </c>
      <c r="AQ57" s="13">
        <f t="shared" si="1"/>
        <v>0</v>
      </c>
      <c r="AR57" s="37"/>
      <c r="AS57" s="37">
        <f t="shared" si="3"/>
        <v>0</v>
      </c>
      <c r="AT57" s="27"/>
    </row>
    <row r="58" spans="1:46" ht="14.45" hidden="1">
      <c r="A58" s="61"/>
      <c r="B58" s="14"/>
      <c r="C58" s="14"/>
      <c r="D58" s="14"/>
      <c r="E58" s="14"/>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3">
        <f t="shared" si="2"/>
        <v>0</v>
      </c>
      <c r="AQ58" s="13">
        <f t="shared" si="1"/>
        <v>0</v>
      </c>
      <c r="AR58" s="37"/>
      <c r="AS58" s="37">
        <f t="shared" si="3"/>
        <v>0</v>
      </c>
      <c r="AT58" s="27"/>
    </row>
    <row r="59" spans="1:46" ht="14.45" hidden="1">
      <c r="A59" s="61"/>
      <c r="B59" s="14"/>
      <c r="C59" s="14"/>
      <c r="D59" s="14"/>
      <c r="E59" s="14"/>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3">
        <f t="shared" si="2"/>
        <v>0</v>
      </c>
      <c r="AQ59" s="13">
        <f t="shared" si="1"/>
        <v>0</v>
      </c>
      <c r="AR59" s="37"/>
      <c r="AS59" s="37">
        <f t="shared" si="3"/>
        <v>0</v>
      </c>
      <c r="AT59" s="27"/>
    </row>
    <row r="60" spans="1:46" ht="14.45" hidden="1">
      <c r="A60" s="61"/>
      <c r="B60" s="14"/>
      <c r="C60" s="14"/>
      <c r="D60" s="14"/>
      <c r="E60" s="14"/>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3">
        <f t="shared" si="2"/>
        <v>0</v>
      </c>
      <c r="AQ60" s="13">
        <f t="shared" si="1"/>
        <v>0</v>
      </c>
      <c r="AR60" s="37"/>
      <c r="AS60" s="37">
        <f t="shared" si="3"/>
        <v>0</v>
      </c>
      <c r="AT60" s="27"/>
    </row>
    <row r="61" spans="1:46" ht="14.45" hidden="1">
      <c r="A61" s="61"/>
      <c r="B61" s="14"/>
      <c r="C61" s="14"/>
      <c r="D61" s="14"/>
      <c r="E61" s="14"/>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3">
        <f t="shared" si="2"/>
        <v>0</v>
      </c>
      <c r="AQ61" s="13">
        <f t="shared" si="1"/>
        <v>0</v>
      </c>
      <c r="AR61" s="37"/>
      <c r="AS61" s="37">
        <f t="shared" si="3"/>
        <v>0</v>
      </c>
      <c r="AT61" s="27"/>
    </row>
    <row r="62" spans="1:46" ht="14.45" hidden="1">
      <c r="A62" s="61"/>
      <c r="B62" s="14"/>
      <c r="C62" s="14"/>
      <c r="D62" s="14"/>
      <c r="E62" s="14"/>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3">
        <f t="shared" si="2"/>
        <v>0</v>
      </c>
      <c r="AQ62" s="13">
        <f t="shared" si="1"/>
        <v>0</v>
      </c>
      <c r="AR62" s="37"/>
      <c r="AS62" s="37">
        <f t="shared" si="3"/>
        <v>0</v>
      </c>
      <c r="AT62" s="27"/>
    </row>
    <row r="63" spans="1:46" ht="14.45" hidden="1">
      <c r="A63" s="61"/>
      <c r="B63" s="14"/>
      <c r="C63" s="14"/>
      <c r="D63" s="14"/>
      <c r="E63" s="14"/>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3">
        <f t="shared" si="2"/>
        <v>0</v>
      </c>
      <c r="AQ63" s="13">
        <f t="shared" si="1"/>
        <v>0</v>
      </c>
      <c r="AR63" s="37"/>
      <c r="AS63" s="37">
        <f t="shared" si="3"/>
        <v>0</v>
      </c>
      <c r="AT63" s="27"/>
    </row>
    <row r="64" spans="1:46" ht="14.45" hidden="1">
      <c r="A64" s="61"/>
      <c r="B64" s="14"/>
      <c r="C64" s="14"/>
      <c r="D64" s="14"/>
      <c r="E64" s="14"/>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3">
        <f t="shared" si="2"/>
        <v>0</v>
      </c>
      <c r="AQ64" s="13">
        <f t="shared" si="1"/>
        <v>0</v>
      </c>
      <c r="AR64" s="37"/>
      <c r="AS64" s="37">
        <f t="shared" si="3"/>
        <v>0</v>
      </c>
      <c r="AT64" s="27"/>
    </row>
    <row r="65" spans="1:46" ht="14.45" hidden="1">
      <c r="A65" s="61"/>
      <c r="B65" s="14"/>
      <c r="C65" s="14"/>
      <c r="D65" s="14"/>
      <c r="E65" s="14"/>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3">
        <f t="shared" si="2"/>
        <v>0</v>
      </c>
      <c r="AQ65" s="13">
        <f t="shared" si="1"/>
        <v>0</v>
      </c>
      <c r="AR65" s="37"/>
      <c r="AS65" s="37">
        <f t="shared" si="3"/>
        <v>0</v>
      </c>
      <c r="AT65" s="27"/>
    </row>
    <row r="66" spans="1:46" ht="14.45" hidden="1">
      <c r="A66" s="61"/>
      <c r="B66" s="14"/>
      <c r="C66" s="14"/>
      <c r="D66" s="14"/>
      <c r="E66" s="14"/>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3">
        <f t="shared" si="2"/>
        <v>0</v>
      </c>
      <c r="AQ66" s="13">
        <f t="shared" si="1"/>
        <v>0</v>
      </c>
      <c r="AR66" s="37"/>
      <c r="AS66" s="37">
        <f t="shared" ref="AS66:AS97" si="4">IFERROR(AR66/$AR$102,0)*100</f>
        <v>0</v>
      </c>
      <c r="AT66" s="27"/>
    </row>
    <row r="67" spans="1:46" ht="14.45" hidden="1">
      <c r="A67" s="61"/>
      <c r="B67" s="14"/>
      <c r="C67" s="14"/>
      <c r="D67" s="14"/>
      <c r="E67" s="14"/>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3">
        <f t="shared" si="2"/>
        <v>0</v>
      </c>
      <c r="AQ67" s="13">
        <f t="shared" ref="AQ67:AQ102" si="5">SUMIFS(B67:AO67,$B$103:$AO$103,"X")</f>
        <v>0</v>
      </c>
      <c r="AR67" s="37"/>
      <c r="AS67" s="37">
        <f t="shared" si="4"/>
        <v>0</v>
      </c>
      <c r="AT67" s="27"/>
    </row>
    <row r="68" spans="1:46" ht="14.45" hidden="1">
      <c r="A68" s="61"/>
      <c r="B68" s="14"/>
      <c r="C68" s="14"/>
      <c r="D68" s="14"/>
      <c r="E68" s="14"/>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3">
        <f t="shared" ref="AP68:AP102" si="6">SUMIF($B$106:$U$106,"X",B68:U68)</f>
        <v>0</v>
      </c>
      <c r="AQ68" s="13">
        <f t="shared" si="5"/>
        <v>0</v>
      </c>
      <c r="AR68" s="37"/>
      <c r="AS68" s="37">
        <f t="shared" si="4"/>
        <v>0</v>
      </c>
      <c r="AT68" s="27"/>
    </row>
    <row r="69" spans="1:46" ht="14.45" hidden="1">
      <c r="A69" s="61"/>
      <c r="B69" s="14"/>
      <c r="C69" s="14"/>
      <c r="D69" s="14"/>
      <c r="E69" s="14"/>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3">
        <f t="shared" si="6"/>
        <v>0</v>
      </c>
      <c r="AQ69" s="13">
        <f t="shared" si="5"/>
        <v>0</v>
      </c>
      <c r="AR69" s="37"/>
      <c r="AS69" s="37">
        <f t="shared" si="4"/>
        <v>0</v>
      </c>
      <c r="AT69" s="27"/>
    </row>
    <row r="70" spans="1:46" ht="14.45" hidden="1">
      <c r="A70" s="61"/>
      <c r="B70" s="14"/>
      <c r="C70" s="14"/>
      <c r="D70" s="14"/>
      <c r="E70" s="14"/>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3">
        <f t="shared" si="6"/>
        <v>0</v>
      </c>
      <c r="AQ70" s="13">
        <f t="shared" si="5"/>
        <v>0</v>
      </c>
      <c r="AR70" s="37"/>
      <c r="AS70" s="37">
        <f t="shared" si="4"/>
        <v>0</v>
      </c>
      <c r="AT70" s="27"/>
    </row>
    <row r="71" spans="1:46" ht="14.45" hidden="1">
      <c r="A71" s="61"/>
      <c r="B71" s="14"/>
      <c r="C71" s="14"/>
      <c r="D71" s="14"/>
      <c r="E71" s="14"/>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3">
        <f t="shared" si="6"/>
        <v>0</v>
      </c>
      <c r="AQ71" s="13">
        <f t="shared" si="5"/>
        <v>0</v>
      </c>
      <c r="AR71" s="37"/>
      <c r="AS71" s="37">
        <f t="shared" si="4"/>
        <v>0</v>
      </c>
      <c r="AT71" s="27"/>
    </row>
    <row r="72" spans="1:46" ht="14.45" hidden="1">
      <c r="A72" s="61"/>
      <c r="B72" s="14"/>
      <c r="C72" s="14"/>
      <c r="D72" s="14"/>
      <c r="E72" s="14"/>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3">
        <f t="shared" si="6"/>
        <v>0</v>
      </c>
      <c r="AQ72" s="13">
        <f t="shared" si="5"/>
        <v>0</v>
      </c>
      <c r="AR72" s="37"/>
      <c r="AS72" s="37">
        <f t="shared" si="4"/>
        <v>0</v>
      </c>
      <c r="AT72" s="27"/>
    </row>
    <row r="73" spans="1:46" ht="14.45" hidden="1">
      <c r="A73" s="61"/>
      <c r="B73" s="14"/>
      <c r="C73" s="14"/>
      <c r="D73" s="14"/>
      <c r="E73" s="14"/>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3">
        <f t="shared" si="6"/>
        <v>0</v>
      </c>
      <c r="AQ73" s="13">
        <f t="shared" si="5"/>
        <v>0</v>
      </c>
      <c r="AR73" s="37"/>
      <c r="AS73" s="37">
        <f t="shared" si="4"/>
        <v>0</v>
      </c>
      <c r="AT73" s="27"/>
    </row>
    <row r="74" spans="1:46" ht="14.45" hidden="1">
      <c r="A74" s="61"/>
      <c r="B74" s="14"/>
      <c r="C74" s="14"/>
      <c r="D74" s="14"/>
      <c r="E74" s="14"/>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3">
        <f t="shared" si="6"/>
        <v>0</v>
      </c>
      <c r="AQ74" s="13">
        <f t="shared" si="5"/>
        <v>0</v>
      </c>
      <c r="AR74" s="37"/>
      <c r="AS74" s="37">
        <f t="shared" si="4"/>
        <v>0</v>
      </c>
      <c r="AT74" s="27"/>
    </row>
    <row r="75" spans="1:46" ht="14.45" hidden="1">
      <c r="A75" s="61"/>
      <c r="B75" s="14"/>
      <c r="C75" s="14"/>
      <c r="D75" s="14"/>
      <c r="E75" s="14"/>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3">
        <f t="shared" si="6"/>
        <v>0</v>
      </c>
      <c r="AQ75" s="13">
        <f t="shared" si="5"/>
        <v>0</v>
      </c>
      <c r="AR75" s="37"/>
      <c r="AS75" s="37">
        <f t="shared" si="4"/>
        <v>0</v>
      </c>
      <c r="AT75" s="27"/>
    </row>
    <row r="76" spans="1:46" ht="14.45" hidden="1">
      <c r="A76" s="61"/>
      <c r="B76" s="14"/>
      <c r="C76" s="14"/>
      <c r="D76" s="14"/>
      <c r="E76" s="14"/>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3">
        <f t="shared" si="6"/>
        <v>0</v>
      </c>
      <c r="AQ76" s="13">
        <f t="shared" si="5"/>
        <v>0</v>
      </c>
      <c r="AR76" s="37"/>
      <c r="AS76" s="37">
        <f t="shared" si="4"/>
        <v>0</v>
      </c>
      <c r="AT76" s="27"/>
    </row>
    <row r="77" spans="1:46" ht="14.45" hidden="1">
      <c r="A77" s="61"/>
      <c r="B77" s="14"/>
      <c r="C77" s="14"/>
      <c r="D77" s="14"/>
      <c r="E77" s="14"/>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3">
        <f t="shared" si="6"/>
        <v>0</v>
      </c>
      <c r="AQ77" s="13">
        <f t="shared" si="5"/>
        <v>0</v>
      </c>
      <c r="AR77" s="37"/>
      <c r="AS77" s="37">
        <f t="shared" si="4"/>
        <v>0</v>
      </c>
      <c r="AT77" s="27"/>
    </row>
    <row r="78" spans="1:46" ht="14.45" hidden="1">
      <c r="A78" s="61"/>
      <c r="B78" s="14"/>
      <c r="C78" s="14"/>
      <c r="D78" s="14"/>
      <c r="E78" s="14"/>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3">
        <f t="shared" si="6"/>
        <v>0</v>
      </c>
      <c r="AQ78" s="13">
        <f t="shared" si="5"/>
        <v>0</v>
      </c>
      <c r="AR78" s="37"/>
      <c r="AS78" s="37">
        <f t="shared" si="4"/>
        <v>0</v>
      </c>
      <c r="AT78" s="27"/>
    </row>
    <row r="79" spans="1:46" ht="14.45" hidden="1">
      <c r="A79" s="61"/>
      <c r="B79" s="14"/>
      <c r="C79" s="14"/>
      <c r="D79" s="14"/>
      <c r="E79" s="14"/>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3">
        <f t="shared" si="6"/>
        <v>0</v>
      </c>
      <c r="AQ79" s="13">
        <f t="shared" si="5"/>
        <v>0</v>
      </c>
      <c r="AR79" s="37"/>
      <c r="AS79" s="37">
        <f t="shared" si="4"/>
        <v>0</v>
      </c>
      <c r="AT79" s="27"/>
    </row>
    <row r="80" spans="1:46" ht="14.45" hidden="1">
      <c r="A80" s="61"/>
      <c r="B80" s="14"/>
      <c r="C80" s="14"/>
      <c r="D80" s="14"/>
      <c r="E80" s="14"/>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3">
        <f t="shared" si="6"/>
        <v>0</v>
      </c>
      <c r="AQ80" s="13">
        <f t="shared" si="5"/>
        <v>0</v>
      </c>
      <c r="AR80" s="37"/>
      <c r="AS80" s="37">
        <f t="shared" si="4"/>
        <v>0</v>
      </c>
      <c r="AT80" s="27"/>
    </row>
    <row r="81" spans="1:46" ht="14.45" hidden="1">
      <c r="A81" s="61"/>
      <c r="B81" s="14"/>
      <c r="C81" s="14"/>
      <c r="D81" s="14"/>
      <c r="E81" s="14"/>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3">
        <f t="shared" si="6"/>
        <v>0</v>
      </c>
      <c r="AQ81" s="13">
        <f t="shared" si="5"/>
        <v>0</v>
      </c>
      <c r="AR81" s="37"/>
      <c r="AS81" s="37">
        <f t="shared" si="4"/>
        <v>0</v>
      </c>
      <c r="AT81" s="27"/>
    </row>
    <row r="82" spans="1:46" ht="14.45" hidden="1">
      <c r="A82" s="61"/>
      <c r="B82" s="14"/>
      <c r="C82" s="14"/>
      <c r="D82" s="14"/>
      <c r="E82" s="14"/>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3">
        <f t="shared" si="6"/>
        <v>0</v>
      </c>
      <c r="AQ82" s="13">
        <f t="shared" si="5"/>
        <v>0</v>
      </c>
      <c r="AR82" s="37"/>
      <c r="AS82" s="37">
        <f t="shared" si="4"/>
        <v>0</v>
      </c>
      <c r="AT82" s="27"/>
    </row>
    <row r="83" spans="1:46" ht="14.45" hidden="1">
      <c r="A83" s="61"/>
      <c r="B83" s="14"/>
      <c r="C83" s="14"/>
      <c r="D83" s="14"/>
      <c r="E83" s="14"/>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3">
        <f t="shared" si="6"/>
        <v>0</v>
      </c>
      <c r="AQ83" s="13">
        <f t="shared" si="5"/>
        <v>0</v>
      </c>
      <c r="AR83" s="37"/>
      <c r="AS83" s="37">
        <f t="shared" si="4"/>
        <v>0</v>
      </c>
      <c r="AT83" s="27"/>
    </row>
    <row r="84" spans="1:46" ht="14.45" hidden="1">
      <c r="A84" s="61"/>
      <c r="B84" s="14"/>
      <c r="C84" s="14"/>
      <c r="D84" s="14"/>
      <c r="E84" s="14"/>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3">
        <f t="shared" si="6"/>
        <v>0</v>
      </c>
      <c r="AQ84" s="13">
        <f t="shared" si="5"/>
        <v>0</v>
      </c>
      <c r="AR84" s="37"/>
      <c r="AS84" s="37">
        <f t="shared" si="4"/>
        <v>0</v>
      </c>
      <c r="AT84" s="27"/>
    </row>
    <row r="85" spans="1:46" ht="14.45" hidden="1">
      <c r="A85" s="61"/>
      <c r="B85" s="14"/>
      <c r="C85" s="14"/>
      <c r="D85" s="14"/>
      <c r="E85" s="14"/>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3">
        <f t="shared" si="6"/>
        <v>0</v>
      </c>
      <c r="AQ85" s="13">
        <f t="shared" si="5"/>
        <v>0</v>
      </c>
      <c r="AR85" s="37"/>
      <c r="AS85" s="37">
        <f t="shared" si="4"/>
        <v>0</v>
      </c>
      <c r="AT85" s="27"/>
    </row>
    <row r="86" spans="1:46" ht="14.45" hidden="1">
      <c r="A86" s="61"/>
      <c r="B86" s="14"/>
      <c r="C86" s="14"/>
      <c r="D86" s="14"/>
      <c r="E86" s="14"/>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3">
        <f t="shared" si="6"/>
        <v>0</v>
      </c>
      <c r="AQ86" s="13">
        <f t="shared" si="5"/>
        <v>0</v>
      </c>
      <c r="AR86" s="37"/>
      <c r="AS86" s="37">
        <f t="shared" si="4"/>
        <v>0</v>
      </c>
      <c r="AT86" s="27"/>
    </row>
    <row r="87" spans="1:46" ht="14.45" hidden="1">
      <c r="A87" s="61"/>
      <c r="B87" s="14"/>
      <c r="C87" s="14"/>
      <c r="D87" s="14"/>
      <c r="E87" s="14"/>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3">
        <f t="shared" si="6"/>
        <v>0</v>
      </c>
      <c r="AQ87" s="13">
        <f t="shared" si="5"/>
        <v>0</v>
      </c>
      <c r="AR87" s="37"/>
      <c r="AS87" s="37">
        <f t="shared" si="4"/>
        <v>0</v>
      </c>
      <c r="AT87" s="27"/>
    </row>
    <row r="88" spans="1:46" ht="14.45" hidden="1">
      <c r="A88" s="61"/>
      <c r="B88" s="14"/>
      <c r="C88" s="14"/>
      <c r="D88" s="14"/>
      <c r="E88" s="14"/>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3">
        <f t="shared" si="6"/>
        <v>0</v>
      </c>
      <c r="AQ88" s="13">
        <f t="shared" si="5"/>
        <v>0</v>
      </c>
      <c r="AR88" s="37"/>
      <c r="AS88" s="37">
        <f t="shared" si="4"/>
        <v>0</v>
      </c>
      <c r="AT88" s="27"/>
    </row>
    <row r="89" spans="1:46" ht="14.45" hidden="1">
      <c r="A89" s="61"/>
      <c r="B89" s="14"/>
      <c r="C89" s="14"/>
      <c r="D89" s="14"/>
      <c r="E89" s="14"/>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3">
        <f t="shared" si="6"/>
        <v>0</v>
      </c>
      <c r="AQ89" s="13">
        <f t="shared" si="5"/>
        <v>0</v>
      </c>
      <c r="AR89" s="37"/>
      <c r="AS89" s="37">
        <f t="shared" si="4"/>
        <v>0</v>
      </c>
      <c r="AT89" s="27"/>
    </row>
    <row r="90" spans="1:46" ht="14.45" hidden="1">
      <c r="A90" s="61"/>
      <c r="B90" s="14"/>
      <c r="C90" s="14"/>
      <c r="D90" s="14"/>
      <c r="E90" s="14"/>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3">
        <f t="shared" si="6"/>
        <v>0</v>
      </c>
      <c r="AQ90" s="13">
        <f t="shared" si="5"/>
        <v>0</v>
      </c>
      <c r="AR90" s="37"/>
      <c r="AS90" s="37">
        <f t="shared" si="4"/>
        <v>0</v>
      </c>
      <c r="AT90" s="27"/>
    </row>
    <row r="91" spans="1:46" ht="14.45" hidden="1">
      <c r="A91" s="61"/>
      <c r="B91" s="14"/>
      <c r="C91" s="14"/>
      <c r="D91" s="14"/>
      <c r="E91" s="14"/>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3">
        <f t="shared" si="6"/>
        <v>0</v>
      </c>
      <c r="AQ91" s="13">
        <f t="shared" si="5"/>
        <v>0</v>
      </c>
      <c r="AR91" s="37"/>
      <c r="AS91" s="37">
        <f t="shared" si="4"/>
        <v>0</v>
      </c>
      <c r="AT91" s="27"/>
    </row>
    <row r="92" spans="1:46" ht="14.45" hidden="1">
      <c r="A92" s="61"/>
      <c r="B92" s="14"/>
      <c r="C92" s="14"/>
      <c r="D92" s="14"/>
      <c r="E92" s="14"/>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3">
        <f t="shared" si="6"/>
        <v>0</v>
      </c>
      <c r="AQ92" s="13">
        <f t="shared" si="5"/>
        <v>0</v>
      </c>
      <c r="AR92" s="37"/>
      <c r="AS92" s="37">
        <f t="shared" si="4"/>
        <v>0</v>
      </c>
      <c r="AT92" s="27"/>
    </row>
    <row r="93" spans="1:46" ht="14.45" hidden="1">
      <c r="A93" s="61"/>
      <c r="B93" s="14"/>
      <c r="C93" s="14"/>
      <c r="D93" s="14"/>
      <c r="E93" s="14"/>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3">
        <f t="shared" si="6"/>
        <v>0</v>
      </c>
      <c r="AQ93" s="13">
        <f t="shared" si="5"/>
        <v>0</v>
      </c>
      <c r="AR93" s="37"/>
      <c r="AS93" s="37">
        <f t="shared" si="4"/>
        <v>0</v>
      </c>
      <c r="AT93" s="27"/>
    </row>
    <row r="94" spans="1:46" ht="14.45" hidden="1">
      <c r="A94" s="61"/>
      <c r="B94" s="14"/>
      <c r="C94" s="14"/>
      <c r="D94" s="14"/>
      <c r="E94" s="14"/>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3">
        <f t="shared" si="6"/>
        <v>0</v>
      </c>
      <c r="AQ94" s="13">
        <f t="shared" si="5"/>
        <v>0</v>
      </c>
      <c r="AR94" s="37"/>
      <c r="AS94" s="37">
        <f t="shared" si="4"/>
        <v>0</v>
      </c>
      <c r="AT94" s="27"/>
    </row>
    <row r="95" spans="1:46" ht="14.45" hidden="1">
      <c r="A95" s="61"/>
      <c r="B95" s="14"/>
      <c r="C95" s="14"/>
      <c r="D95" s="14"/>
      <c r="E95" s="14"/>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3">
        <f t="shared" si="6"/>
        <v>0</v>
      </c>
      <c r="AQ95" s="13">
        <f t="shared" si="5"/>
        <v>0</v>
      </c>
      <c r="AR95" s="37"/>
      <c r="AS95" s="37">
        <f t="shared" si="4"/>
        <v>0</v>
      </c>
      <c r="AT95" s="27"/>
    </row>
    <row r="96" spans="1:46" ht="14.45" hidden="1">
      <c r="A96" s="61"/>
      <c r="B96" s="14"/>
      <c r="C96" s="14"/>
      <c r="D96" s="14"/>
      <c r="E96" s="14"/>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3">
        <f t="shared" si="6"/>
        <v>0</v>
      </c>
      <c r="AQ96" s="13">
        <f t="shared" si="5"/>
        <v>0</v>
      </c>
      <c r="AR96" s="37"/>
      <c r="AS96" s="37">
        <f t="shared" si="4"/>
        <v>0</v>
      </c>
      <c r="AT96" s="27"/>
    </row>
    <row r="97" spans="1:47" ht="14.45" hidden="1">
      <c r="A97" s="61"/>
      <c r="B97" s="14"/>
      <c r="C97" s="14"/>
      <c r="D97" s="14"/>
      <c r="E97" s="14"/>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3">
        <f t="shared" si="6"/>
        <v>0</v>
      </c>
      <c r="AQ97" s="13">
        <f t="shared" si="5"/>
        <v>0</v>
      </c>
      <c r="AR97" s="37"/>
      <c r="AS97" s="37">
        <f t="shared" si="4"/>
        <v>0</v>
      </c>
      <c r="AT97" s="27"/>
    </row>
    <row r="98" spans="1:47" ht="14.45" hidden="1">
      <c r="A98" s="61"/>
      <c r="B98" s="14"/>
      <c r="C98" s="14"/>
      <c r="D98" s="14"/>
      <c r="E98" s="14"/>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3">
        <f t="shared" si="6"/>
        <v>0</v>
      </c>
      <c r="AQ98" s="13">
        <f t="shared" si="5"/>
        <v>0</v>
      </c>
      <c r="AR98" s="37"/>
      <c r="AS98" s="37">
        <f t="shared" ref="AS98:AS101" si="7">IFERROR(AR98/$AR$102,0)*100</f>
        <v>0</v>
      </c>
      <c r="AT98" s="27"/>
    </row>
    <row r="99" spans="1:47" ht="14.45" hidden="1">
      <c r="A99" s="61"/>
      <c r="B99" s="14"/>
      <c r="C99" s="14"/>
      <c r="D99" s="14"/>
      <c r="E99" s="14"/>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3">
        <f t="shared" si="6"/>
        <v>0</v>
      </c>
      <c r="AQ99" s="13">
        <f t="shared" si="5"/>
        <v>0</v>
      </c>
      <c r="AR99" s="37"/>
      <c r="AS99" s="37">
        <f t="shared" si="7"/>
        <v>0</v>
      </c>
      <c r="AT99" s="27"/>
    </row>
    <row r="100" spans="1:47" ht="14.45" hidden="1">
      <c r="A100" s="61"/>
      <c r="B100" s="14"/>
      <c r="C100" s="14"/>
      <c r="D100" s="14"/>
      <c r="E100" s="14"/>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3">
        <f t="shared" si="6"/>
        <v>0</v>
      </c>
      <c r="AQ100" s="13">
        <f t="shared" si="5"/>
        <v>0</v>
      </c>
      <c r="AR100" s="37"/>
      <c r="AS100" s="37">
        <f t="shared" si="7"/>
        <v>0</v>
      </c>
      <c r="AT100" s="27"/>
    </row>
    <row r="101" spans="1:47" ht="14.45" hidden="1">
      <c r="A101" s="61"/>
      <c r="B101" s="14"/>
      <c r="C101" s="14"/>
      <c r="D101" s="14"/>
      <c r="E101" s="14"/>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3">
        <f t="shared" si="6"/>
        <v>0</v>
      </c>
      <c r="AQ101" s="13">
        <f t="shared" si="5"/>
        <v>0</v>
      </c>
      <c r="AR101" s="37"/>
      <c r="AS101" s="37">
        <f t="shared" si="7"/>
        <v>0</v>
      </c>
      <c r="AT101" s="27"/>
    </row>
    <row r="102" spans="1:47" ht="14.45">
      <c r="A102" s="62" t="s">
        <v>74</v>
      </c>
      <c r="B102" s="15">
        <f>SUM(B2:B101)</f>
        <v>39</v>
      </c>
      <c r="C102" s="15">
        <f t="shared" ref="C102:AO102" si="8">SUM(C2:C101)</f>
        <v>19</v>
      </c>
      <c r="D102" s="15">
        <f t="shared" si="8"/>
        <v>37</v>
      </c>
      <c r="E102" s="15">
        <f t="shared" si="8"/>
        <v>4</v>
      </c>
      <c r="F102" s="15">
        <f t="shared" si="8"/>
        <v>14</v>
      </c>
      <c r="G102" s="15">
        <f t="shared" si="8"/>
        <v>24</v>
      </c>
      <c r="H102" s="15">
        <f t="shared" si="8"/>
        <v>36</v>
      </c>
      <c r="I102" s="15">
        <f t="shared" si="8"/>
        <v>7</v>
      </c>
      <c r="J102" s="15">
        <f t="shared" si="8"/>
        <v>10</v>
      </c>
      <c r="K102" s="15">
        <f t="shared" si="8"/>
        <v>7</v>
      </c>
      <c r="L102" s="15">
        <f t="shared" si="8"/>
        <v>0</v>
      </c>
      <c r="M102" s="15">
        <f t="shared" si="8"/>
        <v>0</v>
      </c>
      <c r="N102" s="15">
        <f t="shared" si="8"/>
        <v>0</v>
      </c>
      <c r="O102" s="15">
        <f t="shared" si="8"/>
        <v>0</v>
      </c>
      <c r="P102" s="15">
        <f t="shared" si="8"/>
        <v>0</v>
      </c>
      <c r="Q102" s="15">
        <f t="shared" si="8"/>
        <v>0</v>
      </c>
      <c r="R102" s="15">
        <f t="shared" si="8"/>
        <v>0</v>
      </c>
      <c r="S102" s="15">
        <f t="shared" si="8"/>
        <v>0</v>
      </c>
      <c r="T102" s="15">
        <f t="shared" si="8"/>
        <v>0</v>
      </c>
      <c r="U102" s="15">
        <f t="shared" si="8"/>
        <v>0</v>
      </c>
      <c r="V102" s="15">
        <f t="shared" si="8"/>
        <v>0</v>
      </c>
      <c r="W102" s="15">
        <f t="shared" si="8"/>
        <v>0</v>
      </c>
      <c r="X102" s="15">
        <f t="shared" si="8"/>
        <v>0</v>
      </c>
      <c r="Y102" s="15">
        <f t="shared" si="8"/>
        <v>0</v>
      </c>
      <c r="Z102" s="15">
        <f t="shared" si="8"/>
        <v>0</v>
      </c>
      <c r="AA102" s="15">
        <f t="shared" si="8"/>
        <v>0</v>
      </c>
      <c r="AB102" s="15">
        <f t="shared" si="8"/>
        <v>0</v>
      </c>
      <c r="AC102" s="15">
        <f t="shared" si="8"/>
        <v>0</v>
      </c>
      <c r="AD102" s="15">
        <f t="shared" si="8"/>
        <v>0</v>
      </c>
      <c r="AE102" s="15">
        <f t="shared" si="8"/>
        <v>0</v>
      </c>
      <c r="AF102" s="15">
        <f t="shared" si="8"/>
        <v>0</v>
      </c>
      <c r="AG102" s="15">
        <f t="shared" si="8"/>
        <v>0</v>
      </c>
      <c r="AH102" s="15">
        <f t="shared" si="8"/>
        <v>0</v>
      </c>
      <c r="AI102" s="15">
        <f t="shared" si="8"/>
        <v>0</v>
      </c>
      <c r="AJ102" s="15">
        <f t="shared" si="8"/>
        <v>0</v>
      </c>
      <c r="AK102" s="15">
        <f t="shared" si="8"/>
        <v>0</v>
      </c>
      <c r="AL102" s="15">
        <f t="shared" si="8"/>
        <v>0</v>
      </c>
      <c r="AM102" s="15">
        <f t="shared" si="8"/>
        <v>0</v>
      </c>
      <c r="AN102" s="15">
        <f t="shared" si="8"/>
        <v>0</v>
      </c>
      <c r="AO102" s="15">
        <f t="shared" si="8"/>
        <v>0</v>
      </c>
      <c r="AP102" s="13">
        <f t="shared" si="6"/>
        <v>102</v>
      </c>
      <c r="AQ102" s="13">
        <f t="shared" si="5"/>
        <v>197</v>
      </c>
      <c r="AR102" s="38">
        <f>SUM(AR2:AR101)</f>
        <v>52217.860987082997</v>
      </c>
      <c r="AS102" s="38">
        <f>SUM(AS2:AS101)</f>
        <v>100.00000000000001</v>
      </c>
      <c r="AT102" s="27"/>
    </row>
    <row r="103" spans="1:47" ht="14.45">
      <c r="A103" s="63" t="s">
        <v>75</v>
      </c>
      <c r="B103" s="47" t="s">
        <v>73</v>
      </c>
      <c r="C103" s="47" t="s">
        <v>73</v>
      </c>
      <c r="D103" s="47" t="s">
        <v>73</v>
      </c>
      <c r="E103" s="47" t="s">
        <v>73</v>
      </c>
      <c r="F103" s="47" t="s">
        <v>73</v>
      </c>
      <c r="G103" s="47" t="s">
        <v>73</v>
      </c>
      <c r="H103" s="47" t="s">
        <v>73</v>
      </c>
      <c r="I103" s="47" t="s">
        <v>73</v>
      </c>
      <c r="J103" s="47" t="s">
        <v>73</v>
      </c>
      <c r="K103" s="47" t="s">
        <v>73</v>
      </c>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8"/>
      <c r="AQ103" s="8"/>
      <c r="AR103" s="39"/>
      <c r="AS103" s="39"/>
      <c r="AT103" s="28"/>
      <c r="AU103" s="28"/>
    </row>
    <row r="104" spans="1:47" ht="14.45">
      <c r="A104" s="64" t="s">
        <v>76</v>
      </c>
      <c r="B104" s="6"/>
      <c r="C104" s="6"/>
      <c r="D104" s="6"/>
      <c r="E104" s="6" t="s">
        <v>73</v>
      </c>
      <c r="F104" s="6"/>
      <c r="G104" s="6"/>
      <c r="H104" s="6" t="s">
        <v>73</v>
      </c>
      <c r="I104" s="6"/>
      <c r="J104" s="6" t="s">
        <v>73</v>
      </c>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8"/>
      <c r="AQ104" s="8"/>
      <c r="AR104" s="39"/>
      <c r="AS104" s="39"/>
      <c r="AT104" s="28"/>
      <c r="AU104" s="28"/>
    </row>
    <row r="105" spans="1:47" ht="14.45">
      <c r="A105" s="64" t="s">
        <v>77</v>
      </c>
      <c r="B105" s="6" t="s">
        <v>73</v>
      </c>
      <c r="C105" s="6" t="s">
        <v>73</v>
      </c>
      <c r="D105" s="6" t="s">
        <v>73</v>
      </c>
      <c r="E105" s="6" t="s">
        <v>73</v>
      </c>
      <c r="F105" s="6" t="s">
        <v>73</v>
      </c>
      <c r="G105" s="48" t="s">
        <v>73</v>
      </c>
      <c r="H105" s="48" t="s">
        <v>73</v>
      </c>
      <c r="I105" s="48" t="s">
        <v>73</v>
      </c>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8"/>
      <c r="AQ105" s="8"/>
      <c r="AR105" s="40"/>
      <c r="AS105" s="40"/>
      <c r="AT105" s="28"/>
      <c r="AU105" s="28"/>
    </row>
    <row r="106" spans="1:47" ht="14.45">
      <c r="A106" s="64" t="s">
        <v>78</v>
      </c>
      <c r="B106" s="6"/>
      <c r="C106" s="6"/>
      <c r="D106" s="6"/>
      <c r="E106" s="6" t="s">
        <v>73</v>
      </c>
      <c r="F106" s="6" t="s">
        <v>73</v>
      </c>
      <c r="G106" s="48" t="s">
        <v>73</v>
      </c>
      <c r="H106" s="48" t="s">
        <v>73</v>
      </c>
      <c r="I106" s="48" t="s">
        <v>73</v>
      </c>
      <c r="J106" s="48" t="s">
        <v>73</v>
      </c>
      <c r="K106" s="48" t="s">
        <v>73</v>
      </c>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c r="AI106" s="48"/>
      <c r="AJ106" s="48"/>
      <c r="AK106" s="48"/>
      <c r="AL106" s="48"/>
      <c r="AM106" s="48"/>
      <c r="AN106" s="48"/>
      <c r="AO106" s="48"/>
      <c r="AP106" s="8"/>
      <c r="AQ106" s="8"/>
      <c r="AR106" s="40"/>
      <c r="AS106" s="40"/>
      <c r="AT106" s="28"/>
      <c r="AU106" s="28"/>
    </row>
    <row r="107" spans="1:47" ht="14.45">
      <c r="A107" s="64" t="s">
        <v>79</v>
      </c>
      <c r="B107" s="6"/>
      <c r="C107" s="6"/>
      <c r="D107" s="6"/>
      <c r="E107" s="6" t="s">
        <v>73</v>
      </c>
      <c r="F107" s="6" t="s">
        <v>73</v>
      </c>
      <c r="G107" s="48" t="s">
        <v>73</v>
      </c>
      <c r="H107" s="48" t="s">
        <v>73</v>
      </c>
      <c r="I107" s="48" t="s">
        <v>73</v>
      </c>
      <c r="J107" s="48" t="s">
        <v>73</v>
      </c>
      <c r="K107" s="48" t="s">
        <v>73</v>
      </c>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c r="AI107" s="48"/>
      <c r="AJ107" s="48"/>
      <c r="AK107" s="48"/>
      <c r="AL107" s="48"/>
      <c r="AM107" s="48"/>
      <c r="AN107" s="48"/>
      <c r="AO107" s="48"/>
      <c r="AP107" s="8"/>
      <c r="AQ107" s="8"/>
      <c r="AR107" s="40"/>
      <c r="AS107" s="40"/>
      <c r="AT107" s="28"/>
      <c r="AU107" s="28"/>
    </row>
    <row r="108" spans="1:47" ht="14.45">
      <c r="A108" s="64" t="s">
        <v>80</v>
      </c>
      <c r="B108" s="53" t="s">
        <v>73</v>
      </c>
      <c r="C108" s="6"/>
      <c r="D108" s="6" t="s">
        <v>73</v>
      </c>
      <c r="E108" s="6"/>
      <c r="F108" s="6"/>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c r="AI108" s="48"/>
      <c r="AJ108" s="48"/>
      <c r="AK108" s="48"/>
      <c r="AL108" s="48"/>
      <c r="AM108" s="48"/>
      <c r="AN108" s="48"/>
      <c r="AO108" s="48"/>
      <c r="AP108" s="8"/>
      <c r="AQ108" s="8"/>
      <c r="AR108" s="40"/>
      <c r="AS108" s="40"/>
      <c r="AT108" s="28"/>
      <c r="AU108" s="28"/>
    </row>
    <row r="109" spans="1:47" ht="14.45">
      <c r="A109" s="65" t="s">
        <v>81</v>
      </c>
      <c r="B109" s="49"/>
      <c r="C109" s="49"/>
      <c r="D109" s="49"/>
      <c r="E109" s="49"/>
      <c r="F109" s="49"/>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c r="AN109" s="50"/>
      <c r="AO109" s="50"/>
      <c r="AP109" s="8"/>
      <c r="AQ109" s="9"/>
      <c r="AR109" s="40"/>
      <c r="AS109" s="40"/>
      <c r="AT109" s="28"/>
      <c r="AU109" s="28"/>
    </row>
    <row r="110" spans="1:47" ht="14.45">
      <c r="A110" s="66"/>
      <c r="B110" s="7"/>
      <c r="C110" s="7"/>
      <c r="D110" s="7"/>
      <c r="E110" s="7"/>
      <c r="F110" s="7"/>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9"/>
      <c r="AR110" s="40"/>
      <c r="AS110" s="40"/>
      <c r="AT110" s="28"/>
      <c r="AU110" s="28"/>
    </row>
    <row r="111" spans="1:47" ht="14.45">
      <c r="A111" s="66" t="s">
        <v>82</v>
      </c>
      <c r="B111" s="29"/>
      <c r="C111" s="29"/>
      <c r="D111" s="29"/>
      <c r="E111" s="29"/>
      <c r="F111" s="29"/>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10"/>
      <c r="AQ111" s="31"/>
      <c r="AR111" s="41"/>
      <c r="AS111" s="41"/>
    </row>
    <row r="112" spans="1:47" ht="14.45">
      <c r="A112" s="67" t="s">
        <v>83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0"/>
      <c r="AQ112" s="33"/>
      <c r="AR112" s="42"/>
      <c r="AS112" s="42"/>
    </row>
    <row r="113" spans="1:45" ht="14.45">
      <c r="A113" s="68" t="s">
        <v>84</v>
      </c>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c r="AA113" s="34"/>
      <c r="AB113" s="34"/>
      <c r="AC113" s="34"/>
      <c r="AD113" s="34"/>
      <c r="AE113" s="34"/>
      <c r="AF113" s="34"/>
      <c r="AG113" s="34"/>
      <c r="AH113" s="34"/>
      <c r="AI113" s="34"/>
      <c r="AJ113" s="34"/>
      <c r="AK113" s="34"/>
      <c r="AL113" s="34"/>
      <c r="AM113" s="34"/>
      <c r="AN113" s="34"/>
      <c r="AO113" s="34"/>
      <c r="AP113" s="10"/>
      <c r="AQ113" s="33"/>
      <c r="AR113" s="43"/>
      <c r="AS113" s="43"/>
    </row>
    <row r="114" spans="1:45" ht="14.45">
      <c r="A114" s="69" t="s">
        <v>85</v>
      </c>
      <c r="B114" s="91" t="s">
        <v>86</v>
      </c>
      <c r="C114" s="92"/>
      <c r="D114" s="92"/>
      <c r="E114" s="92"/>
      <c r="F114" s="92"/>
      <c r="G114" s="92"/>
      <c r="H114" s="92"/>
      <c r="I114" s="92"/>
      <c r="J114" s="92"/>
      <c r="K114" s="92"/>
      <c r="L114" s="92"/>
      <c r="M114" s="92"/>
      <c r="N114" s="92"/>
      <c r="O114" s="92"/>
      <c r="P114" s="92"/>
      <c r="Q114" s="92"/>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10"/>
      <c r="AQ114" s="9"/>
      <c r="AR114" s="44"/>
      <c r="AS114" s="44"/>
    </row>
    <row r="115" spans="1:45" ht="15.75" customHeight="1">
      <c r="A115" s="70"/>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0"/>
      <c r="AR115" s="45"/>
      <c r="AS115" s="45"/>
    </row>
    <row r="219" spans="12:12" ht="15" customHeight="1">
      <c r="L219" s="26" t="s">
        <v>87</v>
      </c>
    </row>
  </sheetData>
  <autoFilter ref="A1:AU40" xr:uid="{3CF1C625-4FF2-4C2D-B9E7-05424F3FEFE3}"/>
  <mergeCells count="1">
    <mergeCell ref="B114:Q114"/>
  </mergeCells>
  <phoneticPr fontId="6" type="noConversion"/>
  <conditionalFormatting sqref="A1 A111:F111 B112:F112 A113:F113 B114 A115:F1048576 A11:A110">
    <cfRule type="beginsWith" dxfId="28" priority="85" operator="beginsWith" text="13">
      <formula>LEFT(A1,LEN("13"))="13"</formula>
    </cfRule>
    <cfRule type="beginsWith" dxfId="27" priority="86" operator="beginsWith" text="12">
      <formula>LEFT(A1,LEN("12"))="12"</formula>
    </cfRule>
    <cfRule type="beginsWith" dxfId="26" priority="87" operator="beginsWith" text="11">
      <formula>LEFT(A1,LEN("11"))="11"</formula>
    </cfRule>
    <cfRule type="beginsWith" dxfId="25" priority="88" operator="beginsWith" text="10">
      <formula>LEFT(A1,LEN("10"))="10"</formula>
    </cfRule>
    <cfRule type="beginsWith" dxfId="24" priority="89" operator="beginsWith" text="09">
      <formula>LEFT(A1,LEN("09"))="09"</formula>
    </cfRule>
    <cfRule type="beginsWith" dxfId="23" priority="90" operator="beginsWith" text="08">
      <formula>LEFT(A1,LEN("08"))="08"</formula>
    </cfRule>
    <cfRule type="beginsWith" dxfId="22" priority="91" operator="beginsWith" text="07">
      <formula>LEFT(A1,LEN("07"))="07"</formula>
    </cfRule>
    <cfRule type="beginsWith" dxfId="21" priority="92" operator="beginsWith" text="06">
      <formula>LEFT(A1,LEN("06"))="06"</formula>
    </cfRule>
    <cfRule type="beginsWith" dxfId="20" priority="93" operator="beginsWith" text="05">
      <formula>LEFT(A1,LEN("05"))="05"</formula>
    </cfRule>
    <cfRule type="beginsWith" dxfId="19" priority="94" operator="beginsWith" text="04">
      <formula>LEFT(A1,LEN("04"))="04"</formula>
    </cfRule>
    <cfRule type="beginsWith" dxfId="18" priority="95" operator="beginsWith" text="03">
      <formula>LEFT(A1,LEN("03"))="03"</formula>
    </cfRule>
    <cfRule type="beginsWith" dxfId="17" priority="96" operator="beginsWith" text="02">
      <formula>LEFT(A1,LEN("02"))="02"</formula>
    </cfRule>
    <cfRule type="beginsWith" dxfId="16" priority="97" operator="beginsWith" text="01">
      <formula>LEFT(A1,LEN("01"))="01"</formula>
    </cfRule>
  </conditionalFormatting>
  <conditionalFormatting sqref="A2 A5:A12">
    <cfRule type="beginsWith" dxfId="15" priority="1" operator="beginsWith" text="8">
      <formula>LEFT((A2),LEN("8"))=("8")</formula>
    </cfRule>
    <cfRule type="beginsWith" dxfId="14" priority="2" operator="beginsWith" text="7">
      <formula>LEFT((A2),LEN("7"))=("7")</formula>
    </cfRule>
    <cfRule type="beginsWith" dxfId="13" priority="3" operator="beginsWith" text="4">
      <formula>LEFT((A2),LEN("4"))=("4")</formula>
    </cfRule>
  </conditionalFormatting>
  <conditionalFormatting sqref="AT1:AT2 R2:AO12 AT5 AT9:AT10 AT13 AT16 L13:AO40 F41: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C11" sqref="C11"/>
    </sheetView>
  </sheetViews>
  <sheetFormatPr defaultColWidth="11.42578125" defaultRowHeight="14.45"/>
  <cols>
    <col min="1" max="3" width="28.42578125" style="23" customWidth="1"/>
  </cols>
  <sheetData>
    <row r="1" spans="1:3">
      <c r="A1" s="51" t="s">
        <v>88</v>
      </c>
      <c r="B1" s="51" t="s">
        <v>89</v>
      </c>
      <c r="C1" s="51" t="s">
        <v>90</v>
      </c>
    </row>
    <row r="2" spans="1:3">
      <c r="A2" s="22">
        <v>1</v>
      </c>
      <c r="B2" s="22" t="str" cm="1">
        <f t="array" ref="B2:B11">TRANSPOSE(_xlfn._xlws.FILTER('Aptitud final'!1:1,'Aptitud final'!103:103="X"))</f>
        <v>avicultura_postura</v>
      </c>
      <c r="C2" s="22" t="s">
        <v>8</v>
      </c>
    </row>
    <row r="3" spans="1:3">
      <c r="A3" s="22">
        <f>IF(B3="","",A2+1)</f>
        <v>2</v>
      </c>
      <c r="B3" s="22" t="str">
        <v>ganaderia_dp</v>
      </c>
      <c r="C3" s="22" t="s">
        <v>8</v>
      </c>
    </row>
    <row r="4" spans="1:3">
      <c r="A4" s="22">
        <f t="shared" ref="A4:A67" si="0">IF(B4="","",A3+1)</f>
        <v>3</v>
      </c>
      <c r="B4" s="22" t="str">
        <v>porcicultura_cria</v>
      </c>
      <c r="C4" s="22" t="s">
        <v>8</v>
      </c>
    </row>
    <row r="5" spans="1:3">
      <c r="A5" s="22">
        <f t="shared" si="0"/>
        <v>4</v>
      </c>
      <c r="B5" s="22" t="str">
        <v>aguacate_criollo</v>
      </c>
      <c r="C5" s="22" t="s">
        <v>8</v>
      </c>
    </row>
    <row r="6" spans="1:3">
      <c r="A6" s="22">
        <f t="shared" si="0"/>
        <v>5</v>
      </c>
      <c r="B6" s="22" t="str">
        <v>cacao_sombrio</v>
      </c>
      <c r="C6" s="22" t="s">
        <v>8</v>
      </c>
    </row>
    <row r="7" spans="1:3">
      <c r="A7" s="22">
        <f t="shared" si="0"/>
        <v>6</v>
      </c>
      <c r="B7" s="22" t="str">
        <v>cebolla_bulbo</v>
      </c>
      <c r="C7" s="22" t="s">
        <v>8</v>
      </c>
    </row>
    <row r="8" spans="1:3">
      <c r="A8" s="22">
        <f t="shared" si="0"/>
        <v>7</v>
      </c>
      <c r="B8" s="22" t="str">
        <v>maiz_tradicional</v>
      </c>
      <c r="C8" s="22" t="s">
        <v>8</v>
      </c>
    </row>
    <row r="9" spans="1:3">
      <c r="A9" s="22">
        <f t="shared" si="0"/>
        <v>8</v>
      </c>
      <c r="B9" s="22" t="str">
        <v>yuca</v>
      </c>
      <c r="C9" s="22" t="s">
        <v>19</v>
      </c>
    </row>
    <row r="10" spans="1:3">
      <c r="A10" s="22">
        <f t="shared" si="0"/>
        <v>9</v>
      </c>
      <c r="B10" s="22" t="str">
        <v>limon_criollo</v>
      </c>
      <c r="C10" s="22" t="s">
        <v>17</v>
      </c>
    </row>
    <row r="11" spans="1:3">
      <c r="A11" s="22">
        <f t="shared" si="0"/>
        <v>10</v>
      </c>
      <c r="B11" s="22" t="str">
        <v>platano</v>
      </c>
      <c r="C11" s="22" t="s">
        <v>17</v>
      </c>
    </row>
    <row r="12" spans="1:3">
      <c r="A12" s="22" t="str">
        <f t="shared" si="0"/>
        <v/>
      </c>
      <c r="B12" s="22"/>
      <c r="C12" s="22"/>
    </row>
    <row r="13" spans="1:3">
      <c r="A13" s="22" t="str">
        <f t="shared" si="0"/>
        <v/>
      </c>
      <c r="B13" s="22"/>
      <c r="C13" s="22"/>
    </row>
    <row r="14" spans="1:3">
      <c r="A14" s="22" t="str">
        <f t="shared" si="0"/>
        <v/>
      </c>
      <c r="B14" s="22"/>
      <c r="C14" s="22"/>
    </row>
    <row r="15" spans="1:3">
      <c r="A15" s="22" t="str">
        <f t="shared" si="0"/>
        <v/>
      </c>
      <c r="B15" s="22"/>
      <c r="C15" s="22"/>
    </row>
    <row r="16" spans="1:3">
      <c r="A16" s="22" t="str">
        <f t="shared" si="0"/>
        <v/>
      </c>
      <c r="B16" s="22"/>
      <c r="C16" s="22"/>
    </row>
    <row r="17" spans="1:3">
      <c r="A17" s="22" t="str">
        <f t="shared" si="0"/>
        <v/>
      </c>
      <c r="B17" s="22"/>
      <c r="C17" s="22"/>
    </row>
    <row r="18" spans="1:3">
      <c r="A18" s="22" t="str">
        <f>IF(B18="","",A17+1)</f>
        <v/>
      </c>
      <c r="B18" s="22"/>
      <c r="C18" s="22"/>
    </row>
    <row r="19" spans="1:3">
      <c r="A19" s="22" t="str">
        <f>IF(B19="","",A18+1)</f>
        <v/>
      </c>
      <c r="B19" s="22"/>
      <c r="C19" s="22"/>
    </row>
    <row r="20" spans="1:3">
      <c r="A20" s="22" t="str">
        <f>IF(B20="","",A19+1)</f>
        <v/>
      </c>
      <c r="B20" s="22"/>
      <c r="C20" s="22"/>
    </row>
    <row r="21" spans="1:3">
      <c r="A21" s="22" t="str">
        <f>IF(B21="","",A20+1)</f>
        <v/>
      </c>
      <c r="B21" s="22"/>
      <c r="C21" s="22"/>
    </row>
    <row r="22" spans="1:3">
      <c r="A22" s="23" t="str">
        <f t="shared" si="0"/>
        <v/>
      </c>
    </row>
    <row r="23" spans="1:3">
      <c r="A23" s="23" t="str">
        <f t="shared" si="0"/>
        <v/>
      </c>
    </row>
    <row r="24" spans="1:3">
      <c r="A24" s="23" t="str">
        <f t="shared" si="0"/>
        <v/>
      </c>
    </row>
    <row r="25" spans="1:3">
      <c r="A25" s="23" t="str">
        <f t="shared" si="0"/>
        <v/>
      </c>
    </row>
    <row r="26" spans="1:3">
      <c r="A26" s="23" t="str">
        <f t="shared" si="0"/>
        <v/>
      </c>
    </row>
    <row r="27" spans="1:3">
      <c r="A27" s="23" t="str">
        <f t="shared" si="0"/>
        <v/>
      </c>
    </row>
    <row r="28" spans="1:3">
      <c r="A28" s="23" t="str">
        <f t="shared" si="0"/>
        <v/>
      </c>
    </row>
    <row r="29" spans="1:3">
      <c r="A29" s="23" t="str">
        <f t="shared" si="0"/>
        <v/>
      </c>
    </row>
    <row r="30" spans="1:3">
      <c r="A30" s="23" t="str">
        <f t="shared" si="0"/>
        <v/>
      </c>
    </row>
    <row r="31" spans="1:3">
      <c r="A31" s="23" t="str">
        <f t="shared" si="0"/>
        <v/>
      </c>
    </row>
    <row r="32" spans="1:3">
      <c r="A32" s="23" t="str">
        <f t="shared" si="0"/>
        <v/>
      </c>
    </row>
    <row r="33" spans="1:1">
      <c r="A33" s="23" t="str">
        <f t="shared" si="0"/>
        <v/>
      </c>
    </row>
    <row r="34" spans="1:1">
      <c r="A34" s="23" t="str">
        <f t="shared" si="0"/>
        <v/>
      </c>
    </row>
    <row r="35" spans="1:1">
      <c r="A35" s="23" t="str">
        <f t="shared" si="0"/>
        <v/>
      </c>
    </row>
    <row r="36" spans="1:1">
      <c r="A36" s="23" t="str">
        <f t="shared" si="0"/>
        <v/>
      </c>
    </row>
    <row r="37" spans="1:1">
      <c r="A37" s="23" t="str">
        <f t="shared" si="0"/>
        <v/>
      </c>
    </row>
    <row r="38" spans="1:1">
      <c r="A38" s="23" t="str">
        <f t="shared" si="0"/>
        <v/>
      </c>
    </row>
    <row r="39" spans="1:1">
      <c r="A39" s="23" t="str">
        <f t="shared" si="0"/>
        <v/>
      </c>
    </row>
    <row r="40" spans="1:1">
      <c r="A40" s="23" t="str">
        <f t="shared" si="0"/>
        <v/>
      </c>
    </row>
    <row r="41" spans="1:1">
      <c r="A41" s="23" t="str">
        <f t="shared" si="0"/>
        <v/>
      </c>
    </row>
    <row r="42" spans="1:1">
      <c r="A42" s="23" t="str">
        <f t="shared" si="0"/>
        <v/>
      </c>
    </row>
    <row r="43" spans="1:1">
      <c r="A43" s="23" t="str">
        <f t="shared" si="0"/>
        <v/>
      </c>
    </row>
    <row r="44" spans="1:1">
      <c r="A44" s="23" t="str">
        <f t="shared" si="0"/>
        <v/>
      </c>
    </row>
    <row r="45" spans="1:1">
      <c r="A45" s="23" t="str">
        <f t="shared" si="0"/>
        <v/>
      </c>
    </row>
    <row r="46" spans="1:1">
      <c r="A46" s="23" t="str">
        <f t="shared" si="0"/>
        <v/>
      </c>
    </row>
    <row r="47" spans="1:1">
      <c r="A47" s="23" t="str">
        <f t="shared" si="0"/>
        <v/>
      </c>
    </row>
    <row r="48" spans="1:1">
      <c r="A48" s="23" t="str">
        <f t="shared" si="0"/>
        <v/>
      </c>
    </row>
    <row r="49" spans="1:1">
      <c r="A49" s="23" t="str">
        <f t="shared" si="0"/>
        <v/>
      </c>
    </row>
    <row r="50" spans="1:1">
      <c r="A50" s="23" t="str">
        <f t="shared" si="0"/>
        <v/>
      </c>
    </row>
    <row r="51" spans="1:1">
      <c r="A51" s="23" t="str">
        <f t="shared" si="0"/>
        <v/>
      </c>
    </row>
    <row r="52" spans="1:1">
      <c r="A52" s="23" t="str">
        <f t="shared" si="0"/>
        <v/>
      </c>
    </row>
    <row r="53" spans="1:1">
      <c r="A53" s="23" t="str">
        <f t="shared" si="0"/>
        <v/>
      </c>
    </row>
    <row r="54" spans="1:1">
      <c r="A54" s="23" t="str">
        <f t="shared" si="0"/>
        <v/>
      </c>
    </row>
    <row r="55" spans="1:1">
      <c r="A55" s="23" t="str">
        <f t="shared" si="0"/>
        <v/>
      </c>
    </row>
    <row r="56" spans="1:1">
      <c r="A56" s="23" t="str">
        <f t="shared" si="0"/>
        <v/>
      </c>
    </row>
    <row r="57" spans="1:1">
      <c r="A57" s="23" t="str">
        <f t="shared" si="0"/>
        <v/>
      </c>
    </row>
    <row r="58" spans="1:1">
      <c r="A58" s="23" t="str">
        <f t="shared" si="0"/>
        <v/>
      </c>
    </row>
    <row r="59" spans="1:1">
      <c r="A59" s="23" t="str">
        <f t="shared" si="0"/>
        <v/>
      </c>
    </row>
    <row r="60" spans="1:1">
      <c r="A60" s="23" t="str">
        <f t="shared" si="0"/>
        <v/>
      </c>
    </row>
    <row r="61" spans="1:1">
      <c r="A61" s="23" t="str">
        <f t="shared" si="0"/>
        <v/>
      </c>
    </row>
    <row r="62" spans="1:1">
      <c r="A62" s="23" t="str">
        <f t="shared" si="0"/>
        <v/>
      </c>
    </row>
    <row r="63" spans="1:1">
      <c r="A63" s="23" t="str">
        <f t="shared" si="0"/>
        <v/>
      </c>
    </row>
    <row r="64" spans="1:1">
      <c r="A64" s="23" t="str">
        <f t="shared" si="0"/>
        <v/>
      </c>
    </row>
    <row r="65" spans="1:1">
      <c r="A65" s="23" t="str">
        <f t="shared" si="0"/>
        <v/>
      </c>
    </row>
    <row r="66" spans="1:1">
      <c r="A66" s="23" t="str">
        <f t="shared" si="0"/>
        <v/>
      </c>
    </row>
    <row r="67" spans="1:1">
      <c r="A67" s="23" t="str">
        <f t="shared" si="0"/>
        <v/>
      </c>
    </row>
    <row r="68" spans="1:1">
      <c r="A68" s="23" t="str">
        <f t="shared" ref="A68:A100" si="1">IF(B68="","",A67+1)</f>
        <v/>
      </c>
    </row>
    <row r="69" spans="1:1">
      <c r="A69" s="23" t="str">
        <f t="shared" si="1"/>
        <v/>
      </c>
    </row>
    <row r="70" spans="1:1">
      <c r="A70" s="23" t="str">
        <f t="shared" si="1"/>
        <v/>
      </c>
    </row>
    <row r="71" spans="1:1">
      <c r="A71" s="23" t="str">
        <f t="shared" si="1"/>
        <v/>
      </c>
    </row>
    <row r="72" spans="1:1">
      <c r="A72" s="23" t="str">
        <f t="shared" si="1"/>
        <v/>
      </c>
    </row>
    <row r="73" spans="1:1">
      <c r="A73" s="23" t="str">
        <f t="shared" si="1"/>
        <v/>
      </c>
    </row>
    <row r="74" spans="1:1">
      <c r="A74" s="23" t="str">
        <f t="shared" si="1"/>
        <v/>
      </c>
    </row>
    <row r="75" spans="1:1">
      <c r="A75" s="23" t="str">
        <f t="shared" si="1"/>
        <v/>
      </c>
    </row>
    <row r="76" spans="1:1">
      <c r="A76" s="23" t="str">
        <f t="shared" si="1"/>
        <v/>
      </c>
    </row>
    <row r="77" spans="1:1">
      <c r="A77" s="23" t="str">
        <f t="shared" si="1"/>
        <v/>
      </c>
    </row>
    <row r="78" spans="1:1">
      <c r="A78" s="23" t="str">
        <f t="shared" si="1"/>
        <v/>
      </c>
    </row>
    <row r="79" spans="1:1">
      <c r="A79" s="23" t="str">
        <f t="shared" si="1"/>
        <v/>
      </c>
    </row>
    <row r="80" spans="1:1">
      <c r="A80" s="23" t="str">
        <f t="shared" si="1"/>
        <v/>
      </c>
    </row>
    <row r="81" spans="1:1">
      <c r="A81" s="23" t="str">
        <f t="shared" si="1"/>
        <v/>
      </c>
    </row>
    <row r="82" spans="1:1">
      <c r="A82" s="23" t="str">
        <f t="shared" si="1"/>
        <v/>
      </c>
    </row>
    <row r="83" spans="1:1">
      <c r="A83" s="23" t="str">
        <f t="shared" si="1"/>
        <v/>
      </c>
    </row>
    <row r="84" spans="1:1">
      <c r="A84" s="23" t="str">
        <f t="shared" si="1"/>
        <v/>
      </c>
    </row>
    <row r="85" spans="1:1">
      <c r="A85" s="23" t="str">
        <f t="shared" si="1"/>
        <v/>
      </c>
    </row>
    <row r="86" spans="1:1">
      <c r="A86" s="23" t="str">
        <f t="shared" si="1"/>
        <v/>
      </c>
    </row>
    <row r="87" spans="1:1">
      <c r="A87" s="23" t="str">
        <f t="shared" si="1"/>
        <v/>
      </c>
    </row>
    <row r="88" spans="1:1">
      <c r="A88" s="23" t="str">
        <f t="shared" si="1"/>
        <v/>
      </c>
    </row>
    <row r="89" spans="1:1">
      <c r="A89" s="23" t="str">
        <f t="shared" si="1"/>
        <v/>
      </c>
    </row>
    <row r="90" spans="1:1">
      <c r="A90" s="23" t="str">
        <f t="shared" si="1"/>
        <v/>
      </c>
    </row>
    <row r="91" spans="1:1">
      <c r="A91" s="23" t="str">
        <f t="shared" si="1"/>
        <v/>
      </c>
    </row>
    <row r="92" spans="1:1">
      <c r="A92" s="23" t="str">
        <f t="shared" si="1"/>
        <v/>
      </c>
    </row>
    <row r="93" spans="1:1">
      <c r="A93" s="23" t="str">
        <f t="shared" si="1"/>
        <v/>
      </c>
    </row>
    <row r="94" spans="1:1">
      <c r="A94" s="23" t="str">
        <f t="shared" si="1"/>
        <v/>
      </c>
    </row>
    <row r="95" spans="1:1">
      <c r="A95" s="23" t="str">
        <f t="shared" si="1"/>
        <v/>
      </c>
    </row>
    <row r="96" spans="1:1">
      <c r="A96" s="23" t="str">
        <f t="shared" si="1"/>
        <v/>
      </c>
    </row>
    <row r="97" spans="1:1">
      <c r="A97" s="23" t="str">
        <f t="shared" si="1"/>
        <v/>
      </c>
    </row>
    <row r="98" spans="1:1">
      <c r="A98" s="23" t="str">
        <f t="shared" si="1"/>
        <v/>
      </c>
    </row>
    <row r="99" spans="1:1">
      <c r="A99" s="23" t="str">
        <f t="shared" si="1"/>
        <v/>
      </c>
    </row>
    <row r="100" spans="1:1">
      <c r="A100" s="23" t="str">
        <f t="shared" si="1"/>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2025-09-11T14:57:27Z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