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updateLinks="always" codeName="ThisWorkbook" defaultThemeVersion="166925"/>
  <mc:AlternateContent xmlns:mc="http://schemas.openxmlformats.org/markup-compatibility/2006">
    <mc:Choice Requires="x15">
      <x15ac:absPath xmlns:x15ac="http://schemas.microsoft.com/office/spreadsheetml/2010/11/ac" url="F:\Trabalho\ANT\2025\TRABAJO\7-julio 2025\8.1 SAN MARTIN\07. Insumos de campo\APTITUD FINAL\"/>
    </mc:Choice>
  </mc:AlternateContent>
  <xr:revisionPtr revIDLastSave="231" documentId="8_{B950E482-5D09-443C-B842-21258C6D1CB9}" xr6:coauthVersionLast="47" xr6:coauthVersionMax="47" xr10:uidLastSave="{4556A27D-352F-40F8-B64B-BB9F855591AF}"/>
  <bookViews>
    <workbookView xWindow="0" yWindow="0" windowWidth="14380" windowHeight="3410"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s="1"/>
  <c r="A5" i="16" s="1"/>
  <c r="A6" i="16" s="1"/>
  <c r="A7" i="16" l="1"/>
  <c r="A8" i="16" s="1"/>
  <c r="A9" i="16" s="1"/>
  <c r="A10" i="16" s="1"/>
  <c r="A11" i="16" s="1"/>
  <c r="A12" i="16" s="1"/>
  <c r="A13" i="16" s="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tc={290FCB80-73D6-47A4-9CCD-A0353236BDD2}</author>
    <author>tc={9D9F58A1-6D1C-4DB3-8818-5EA90BBED3A0}</author>
    <author>tc={9C4B99AE-183A-41AA-BF25-4E2D3723E224}</author>
  </authors>
  <commentList>
    <comment ref="G1" authorId="0" shapeId="0" xr:uid="{290FCB80-73D6-47A4-9CCD-A0353236BDD2}">
      <text>
        <t>[Threaded comment]
Your version of Excel allows you to read this threaded comment; however, any edits to it will get removed if the file is opened in a newer version of Excel. Learn more: https://go.microsoft.com/fwlink/?linkid=870924
Comment:
    SIPRA territorial</t>
      </text>
    </comment>
    <comment ref="H1" authorId="1" shapeId="0" xr:uid="{9D9F58A1-6D1C-4DB3-8818-5EA90BBED3A0}">
      <text>
        <t>[Threaded comment]
Your version of Excel allows you to read this threaded comment; however, any edits to it will get removed if the file is opened in a newer version of Excel. Learn more: https://go.microsoft.com/fwlink/?linkid=870924
Comment:
    SIPRA territorial</t>
      </text>
    </comment>
    <comment ref="I1" authorId="2" shapeId="0" xr:uid="{9C4B99AE-183A-41AA-BF25-4E2D3723E224}">
      <text>
        <t>[Threaded comment]
Your version of Excel allows you to read this threaded comment; however, any edits to it will get removed if the file is opened in a newer version of Excel. Learn more: https://go.microsoft.com/fwlink/?linkid=870924
Comment:
    SIPRA territorial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tc={A0658514-D02C-43F7-901E-61CEB8C8A5C1}</author>
    <author>tc={4099FBBA-23E2-406F-A130-1CCA030DFDF6}</author>
    <author>tc={141C8ED7-A7B5-4DA7-9C69-BBFEE1DAA25F}</author>
    <author>tc={19D54CA7-654A-4F75-95F4-7927833A6673}</author>
  </authors>
  <commentList>
    <comment ref="F1" authorId="0" shapeId="0" xr:uid="{A0658514-D02C-43F7-901E-61CEB8C8A5C1}">
      <text>
        <t>[Threaded comment]
Your version of Excel allows you to read this threaded comment; however, any edits to it will get removed if the file is opened in a newer version of Excel. Learn more: https://go.microsoft.com/fwlink/?linkid=870924
Comment:
    Territorial</t>
      </text>
    </comment>
    <comment ref="G1" authorId="1" shapeId="0" xr:uid="{4099FBBA-23E2-406F-A130-1CCA030DFDF6}">
      <text>
        <t>[Threaded comment]
Your version of Excel allows you to read this threaded comment; however, any edits to it will get removed if the file is opened in a newer version of Excel. Learn more: https://go.microsoft.com/fwlink/?linkid=870924
Comment:
    Territorial</t>
      </text>
    </comment>
    <comment ref="H1" authorId="2" shapeId="0" xr:uid="{141C8ED7-A7B5-4DA7-9C69-BBFEE1DAA25F}">
      <text>
        <t xml:space="preserve">[Threaded comment]
Your version of Excel allows you to read this threaded comment; however, any edits to it will get removed if the file is opened in a newer version of Excel. Learn more: https://go.microsoft.com/fwlink/?linkid=870924
Comment:
    Territorial
</t>
      </text>
    </comment>
    <comment ref="I1" authorId="3" shapeId="0" xr:uid="{19D54CA7-654A-4F75-95F4-7927833A6673}">
      <text>
        <t>[Threaded comment]
Your version of Excel allows you to read this threaded comment; however, any edits to it will get removed if the file is opened in a newer version of Excel. Learn more: https://go.microsoft.com/fwlink/?linkid=870924
Comment:
    Territorial</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<sst xmlns="http://schemas.openxmlformats.org/spreadsheetml/2006/main" count="282" uniqueCount="80">
  <si>
    <t>UFH</t>
  </si>
  <si>
    <t>avicultura</t>
  </si>
  <si>
    <t>ganaderia</t>
  </si>
  <si>
    <t>porcicultura</t>
  </si>
  <si>
    <t>cachama</t>
  </si>
  <si>
    <t>cacao</t>
  </si>
  <si>
    <t>aguacate</t>
  </si>
  <si>
    <t>palma de aceite</t>
  </si>
  <si>
    <t>OBS</t>
  </si>
  <si>
    <t>02Va-80</t>
  </si>
  <si>
    <t>Área total</t>
  </si>
  <si>
    <t>Apto</t>
  </si>
  <si>
    <t>No apto</t>
  </si>
  <si>
    <t>% aptitud</t>
  </si>
  <si>
    <t>03Vai-73</t>
  </si>
  <si>
    <t>04Va-67</t>
  </si>
  <si>
    <t>04Vc2s1-67</t>
  </si>
  <si>
    <t>05Va-61</t>
  </si>
  <si>
    <t>05Vai-61</t>
  </si>
  <si>
    <t>se presentan cambios de area en SIPRA Territorial de 87,18ha de la capa territorial  con respecto a los otros insumos SIG</t>
  </si>
  <si>
    <t>05Vas1-61</t>
  </si>
  <si>
    <t>05Vb-61</t>
  </si>
  <si>
    <t>05Vb2s1-61</t>
  </si>
  <si>
    <t>05Vbs1-61</t>
  </si>
  <si>
    <t>06Vai-55</t>
  </si>
  <si>
    <t>07Vai-49</t>
  </si>
  <si>
    <t>07Vb2s2-49</t>
  </si>
  <si>
    <t>08Vai-44</t>
  </si>
  <si>
    <t>se presentan cambios de area en SIPRA Territorial</t>
  </si>
  <si>
    <t>08Vc3s2-44</t>
  </si>
  <si>
    <t>09Vd3s2-38</t>
  </si>
  <si>
    <t>09Ve2s1-38</t>
  </si>
  <si>
    <t>10Qf2s1-30</t>
  </si>
  <si>
    <t>10Qfq2s1-30</t>
  </si>
  <si>
    <t>10Qg-30</t>
  </si>
  <si>
    <t>10Qgs2-30</t>
  </si>
  <si>
    <t>cacao aguacate sipra territorial, palma no tiene esta UFH por lo tanto se corren tableros para validar aptitud productiva</t>
  </si>
  <si>
    <t>Aptitud SIPRA Nacional ya que esta UFH no cuenta con SIPRA territorial</t>
  </si>
  <si>
    <t>10VbpL-30</t>
  </si>
  <si>
    <t>10Vcq3s2-30</t>
  </si>
  <si>
    <t>10Vdq3s2-30</t>
  </si>
  <si>
    <t>10Vf2s1-30</t>
  </si>
  <si>
    <t>11Lg-23</t>
  </si>
  <si>
    <t>11Lgq-23</t>
  </si>
  <si>
    <t>11Lgs1-23</t>
  </si>
  <si>
    <t>11Qgq-23</t>
  </si>
  <si>
    <t>11Vf2s1-23</t>
  </si>
  <si>
    <t>SIPRA NACIONAL: avicultura, ganaderia, porcicultura, cachama</t>
  </si>
  <si>
    <t>SIPRA TERRITORIAL: cacao, aguacate, palma de aceite</t>
  </si>
  <si>
    <t>NOTA: Se presenta una diferencia de 87,20ha en la capa de Sipra Territorial para algunas UFH resaltadas en rojo</t>
  </si>
  <si>
    <t>avicultura_engorde</t>
  </si>
  <si>
    <t>ganaderia_dp</t>
  </si>
  <si>
    <t>porcicultura_ceba</t>
  </si>
  <si>
    <t>piscicultura_cachama</t>
  </si>
  <si>
    <t>cacao_sombrio</t>
  </si>
  <si>
    <t>aguacate_criollo</t>
  </si>
  <si>
    <t>palma_aceite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</si>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</sst>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3">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sz val="8"/>
      <color theme="1"/>
      <name val="Calibri"/>
      <family val="2"/>
    </font>
    <font>
      <sz val="8"/>
      <name val="Calibri"/>
      <family val="2"/>
    </font>
    <font>
      <b/>
      <sz val="10"/>
      <color theme="1"/>
      <name val="Arial"/>
      <family val="2"/>
    </font>
    <font>
      <b/>
      <sz val="10"/>
      <color rgb="FFFFFFFF"/>
      <name val="Arial"/>
      <family val="2"/>
    </font>
    <font>
      <sz val="10"/>
      <color theme="0" tint="-4.9989318521683403E-2"/>
      <name val="Arial"/>
      <family val="2"/>
    </font>
    <font>
      <b/>
      <sz val="10"/>
      <name val="Arial"/>
      <family val="2"/>
    </font>
    <font>
      <sz val="10"/>
      <color rgb="FF000000"/>
      <name val="Arial"/>
      <family val="2"/>
    </font>
    <font>
      <sz val="10"/>
      <name val="Arial"/>
      <family val="2"/>
    </font>
    <font>
      <sz val="11"/>
      <color rgb="FFFF0000"/>
      <name val="Calibri"/>
      <family val="2"/>
    </font>
    <font>
      <sz val="11"/>
      <color rgb="FFFF0000"/>
      <name val="Calibri"/>
      <family val="2"/>
      <scheme val="minor"/>
    </font>
    <font>
      <sz val="11"/>
      <color rgb="FF000000"/>
      <name val="Calibri"/>
    </font>
  </fonts>
  <fills count="1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005CE6"/>
        <bgColor indexed="64"/>
      </patternFill>
    </fill>
    <fill>
      <patternFill patternType="solid">
        <fgColor rgb="FF00A9E6"/>
        <bgColor rgb="FF000000"/>
      </patternFill>
    </fill>
    <fill>
      <patternFill patternType="solid">
        <fgColor rgb="FF00FFFF"/>
        <bgColor indexed="64"/>
      </patternFill>
    </fill>
    <fill>
      <patternFill patternType="solid">
        <fgColor rgb="FF266600"/>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style="thin">
        <color indexed="64"/>
      </right>
      <top/>
      <bottom style="thin">
        <color rgb="FF000000"/>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0" fillId="0" borderId="0"/>
  </cellStyleXfs>
  <cellXfs count="10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7" fillId="8" borderId="0" xfId="0" applyFont="1" applyFill="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4" fillId="9" borderId="1" xfId="0" applyFont="1" applyFill="1" applyBorder="1" applyAlignment="1">
      <alignment horizontal="center" vertical="center"/>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5" borderId="2" xfId="0" applyFont="1" applyFill="1" applyBorder="1" applyAlignment="1">
      <alignment horizontal="center"/>
    </xf>
    <xf numFmtId="0" fontId="9" fillId="7" borderId="2" xfId="0" applyFont="1" applyFill="1" applyBorder="1" applyAlignment="1">
      <alignment horizontal="center"/>
    </xf>
    <xf numFmtId="0" fontId="3" fillId="7" borderId="2" xfId="0" applyFont="1" applyFill="1" applyBorder="1" applyAlignment="1">
      <alignment horizontal="center"/>
    </xf>
    <xf numFmtId="2" fontId="3" fillId="0" borderId="1" xfId="0" applyNumberFormat="1" applyFont="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8" fillId="0" borderId="0" xfId="0" applyFont="1"/>
    <xf numFmtId="165" fontId="11" fillId="9" borderId="1" xfId="0" applyNumberFormat="1" applyFont="1" applyFill="1" applyBorder="1" applyAlignment="1">
      <alignment horizontal="center" vertical="center" wrapText="1"/>
    </xf>
    <xf numFmtId="165" fontId="7"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7" fillId="0" borderId="0" xfId="0" applyNumberFormat="1" applyFont="1" applyAlignment="1">
      <alignment horizontal="center" vertical="center" wrapText="1"/>
    </xf>
    <xf numFmtId="165" fontId="7" fillId="0" borderId="0" xfId="0" applyNumberFormat="1" applyFont="1" applyAlignment="1">
      <alignment horizontal="center" vertical="center"/>
    </xf>
    <xf numFmtId="165" fontId="9"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8" fillId="0" borderId="0" xfId="0" applyNumberFormat="1" applyFont="1"/>
    <xf numFmtId="165" fontId="3" fillId="0" borderId="0" xfId="0" applyNumberFormat="1" applyFont="1" applyAlignment="1">
      <alignment horizontal="center" vertical="center"/>
    </xf>
    <xf numFmtId="165"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1" borderId="0" xfId="0" applyFont="1" applyFill="1" applyAlignment="1">
      <alignment horizontal="center" vertical="center" wrapText="1"/>
    </xf>
    <xf numFmtId="0" fontId="7" fillId="6" borderId="6" xfId="0" applyFont="1" applyFill="1" applyBorder="1" applyAlignment="1">
      <alignment horizontal="center" vertical="center"/>
    </xf>
    <xf numFmtId="0" fontId="7" fillId="16" borderId="1" xfId="0" applyFont="1" applyFill="1" applyBorder="1" applyAlignment="1">
      <alignment horizontal="center" vertical="center"/>
    </xf>
    <xf numFmtId="0" fontId="14" fillId="0" borderId="1" xfId="0" applyFont="1" applyBorder="1" applyAlignment="1">
      <alignment horizontal="center" vertical="center" wrapText="1"/>
    </xf>
    <xf numFmtId="0" fontId="5" fillId="12" borderId="1" xfId="0" applyFont="1" applyFill="1" applyBorder="1" applyAlignment="1">
      <alignment horizontal="center" vertical="center"/>
    </xf>
    <xf numFmtId="0" fontId="15" fillId="13" borderId="1" xfId="0" applyFont="1" applyFill="1" applyBorder="1" applyAlignment="1">
      <alignment horizontal="center" vertical="center" wrapText="1"/>
    </xf>
    <xf numFmtId="0" fontId="5" fillId="14" borderId="1" xfId="0" applyFont="1" applyFill="1" applyBorder="1" applyAlignment="1">
      <alignment horizontal="center" vertical="center"/>
    </xf>
    <xf numFmtId="0" fontId="16" fillId="15" borderId="1" xfId="0" applyFont="1" applyFill="1" applyBorder="1" applyAlignment="1">
      <alignment horizontal="center" vertical="center"/>
    </xf>
    <xf numFmtId="0" fontId="5" fillId="0" borderId="1" xfId="0" applyFont="1" applyBorder="1" applyAlignment="1">
      <alignment horizontal="center" vertical="center"/>
    </xf>
    <xf numFmtId="0" fontId="15" fillId="0" borderId="1" xfId="0" applyFont="1" applyBorder="1" applyAlignment="1">
      <alignment horizontal="center" vertical="center" wrapText="1"/>
    </xf>
    <xf numFmtId="0" fontId="17" fillId="9" borderId="1"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17" fillId="8" borderId="0" xfId="0" applyFont="1" applyFill="1" applyAlignment="1">
      <alignment horizontal="center" vertical="center" wrapText="1"/>
    </xf>
    <xf numFmtId="0" fontId="17" fillId="8" borderId="5" xfId="0" applyFont="1" applyFill="1" applyBorder="1" applyAlignment="1">
      <alignment horizontal="center" vertical="center" wrapText="1"/>
    </xf>
    <xf numFmtId="0" fontId="17" fillId="0" borderId="0" xfId="0" applyFont="1" applyAlignment="1">
      <alignment horizontal="center" vertical="center" wrapText="1"/>
    </xf>
    <xf numFmtId="0" fontId="18" fillId="5" borderId="2"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5" fillId="0" borderId="0" xfId="0" applyFont="1" applyAlignment="1">
      <alignment horizontal="center" vertical="center" wrapText="1"/>
    </xf>
    <xf numFmtId="0" fontId="19" fillId="16" borderId="1" xfId="0" applyFont="1" applyFill="1" applyBorder="1" applyAlignment="1">
      <alignment horizontal="center" vertical="center"/>
    </xf>
    <xf numFmtId="0" fontId="3" fillId="0" borderId="1" xfId="0" applyFont="1" applyBorder="1"/>
    <xf numFmtId="0" fontId="3" fillId="0" borderId="7" xfId="0" applyFont="1" applyBorder="1"/>
    <xf numFmtId="0" fontId="3" fillId="2" borderId="7" xfId="0" applyFont="1" applyFill="1" applyBorder="1"/>
    <xf numFmtId="0" fontId="3" fillId="0" borderId="13" xfId="0" applyFont="1" applyBorder="1"/>
    <xf numFmtId="0" fontId="3" fillId="2" borderId="13" xfId="0" applyFont="1" applyFill="1" applyBorder="1"/>
    <xf numFmtId="0" fontId="0" fillId="0" borderId="0" xfId="0" applyAlignment="1">
      <alignment horizontal="left"/>
    </xf>
    <xf numFmtId="164" fontId="3" fillId="0" borderId="1" xfId="0" applyNumberFormat="1" applyFont="1" applyBorder="1" applyAlignment="1">
      <alignment horizontal="left"/>
    </xf>
    <xf numFmtId="2" fontId="0" fillId="0" borderId="1" xfId="0" applyNumberFormat="1" applyBorder="1" applyAlignment="1">
      <alignment horizontal="center"/>
    </xf>
    <xf numFmtId="2" fontId="20" fillId="0" borderId="1" xfId="0" applyNumberFormat="1" applyFont="1" applyBorder="1" applyAlignment="1">
      <alignment horizontal="center"/>
    </xf>
    <xf numFmtId="2" fontId="21" fillId="0" borderId="1" xfId="0" applyNumberFormat="1" applyFont="1" applyBorder="1" applyAlignment="1">
      <alignment horizontal="center"/>
    </xf>
    <xf numFmtId="0" fontId="3" fillId="4" borderId="2" xfId="0" applyFont="1" applyFill="1" applyBorder="1" applyAlignment="1">
      <alignment horizontal="center"/>
    </xf>
    <xf numFmtId="10" fontId="3" fillId="10" borderId="0" xfId="1" applyNumberFormat="1" applyFont="1" applyFill="1" applyBorder="1" applyAlignment="1">
      <alignment horizontal="center"/>
    </xf>
    <xf numFmtId="0" fontId="3" fillId="2" borderId="2" xfId="0" applyFont="1" applyFill="1" applyBorder="1"/>
    <xf numFmtId="0" fontId="3" fillId="0" borderId="8" xfId="0" applyFont="1" applyBorder="1"/>
    <xf numFmtId="0" fontId="22" fillId="5" borderId="2" xfId="0" applyFont="1" applyFill="1" applyBorder="1" applyAlignment="1">
      <alignment horizontal="center"/>
    </xf>
    <xf numFmtId="2" fontId="0" fillId="0" borderId="14" xfId="0" applyNumberFormat="1" applyBorder="1" applyAlignment="1">
      <alignment horizontal="center"/>
    </xf>
    <xf numFmtId="2" fontId="0" fillId="0" borderId="7" xfId="0" applyNumberFormat="1" applyBorder="1" applyAlignment="1">
      <alignment horizontal="center"/>
    </xf>
    <xf numFmtId="0" fontId="18" fillId="0" borderId="0" xfId="0" applyFont="1" applyAlignment="1">
      <alignment horizontal="left" vertical="center" wrapText="1"/>
    </xf>
    <xf numFmtId="0" fontId="18" fillId="0" borderId="0" xfId="0" applyFont="1" applyAlignment="1">
      <alignment horizontal="center" vertical="center" wrapText="1"/>
    </xf>
    <xf numFmtId="164" fontId="9" fillId="0" borderId="9" xfId="0" applyNumberFormat="1" applyFont="1" applyBorder="1" applyAlignment="1">
      <alignment horizontal="center" vertical="center"/>
    </xf>
    <xf numFmtId="164" fontId="9" fillId="0" borderId="10" xfId="0" applyNumberFormat="1" applyFont="1" applyBorder="1" applyAlignment="1">
      <alignment horizontal="center" vertical="center"/>
    </xf>
    <xf numFmtId="164" fontId="9" fillId="0" borderId="12" xfId="0" applyNumberFormat="1" applyFont="1" applyBorder="1" applyAlignment="1">
      <alignment horizontal="center" vertical="center"/>
    </xf>
    <xf numFmtId="164" fontId="9" fillId="0" borderId="15" xfId="0" applyNumberFormat="1" applyFont="1" applyBorder="1" applyAlignment="1">
      <alignment horizontal="center" vertical="center"/>
    </xf>
    <xf numFmtId="164" fontId="9" fillId="0" borderId="11" xfId="0" applyNumberFormat="1" applyFont="1" applyBorder="1" applyAlignment="1">
      <alignment horizontal="center" vertical="center"/>
    </xf>
    <xf numFmtId="0" fontId="13" fillId="0" borderId="3" xfId="0" applyFont="1" applyBorder="1" applyAlignment="1">
      <alignment horizontal="left" wrapText="1"/>
    </xf>
    <xf numFmtId="0" fontId="13" fillId="0" borderId="0" xfId="0" applyFont="1" applyAlignment="1">
      <alignment horizontal="left" wrapText="1"/>
    </xf>
    <xf numFmtId="2" fontId="3" fillId="10" borderId="1" xfId="1" applyNumberFormat="1" applyFont="1" applyFill="1" applyBorder="1" applyAlignment="1">
      <alignment horizontal="center"/>
    </xf>
    <xf numFmtId="2" fontId="3" fillId="10" borderId="16" xfId="1" applyNumberFormat="1" applyFont="1" applyFill="1" applyBorder="1" applyAlignment="1">
      <alignment horizontal="center"/>
    </xf>
    <xf numFmtId="2" fontId="22" fillId="10" borderId="1" xfId="1" applyNumberFormat="1" applyFont="1" applyFill="1" applyBorder="1" applyAlignment="1">
      <alignment horizontal="center"/>
    </xf>
    <xf numFmtId="2" fontId="22" fillId="10" borderId="16" xfId="1" applyNumberFormat="1" applyFont="1" applyFill="1" applyBorder="1" applyAlignment="1">
      <alignment horizontal="center"/>
    </xf>
    <xf numFmtId="2" fontId="3" fillId="10" borderId="6" xfId="1" applyNumberFormat="1" applyFont="1" applyFill="1" applyBorder="1" applyAlignment="1">
      <alignment horizontal="center"/>
    </xf>
    <xf numFmtId="2" fontId="3" fillId="10" borderId="2" xfId="1" applyNumberFormat="1" applyFont="1" applyFill="1" applyBorder="1" applyAlignment="1">
      <alignment horizontal="center"/>
    </xf>
  </cellXfs>
  <cellStyles count="4">
    <cellStyle name="Normal" xfId="0" builtinId="0"/>
    <cellStyle name="Normal 2" xfId="3" xr:uid="{00000000-0005-0000-0000-000030000000}"/>
    <cellStyle name="Normal 2 2" xfId="2" xr:uid="{22C3CC89-1C23-4790-B118-D85F2A655827}"/>
    <cellStyle name="Porcentaje" xfId="1" builtinId="5"/>
  </cellStyles>
  <dxfs count="127">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266600"/>
      <color rgb="FF00FFFF"/>
      <color rgb="FF005CE6"/>
      <color rgb="FFD0CECE"/>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chontaduro</v>
          </cell>
          <cell r="C58" t="str">
            <v>chontaduro</v>
          </cell>
        </row>
        <row r="59">
          <cell r="A59" t="str">
            <v>agricola</v>
          </cell>
          <cell r="B59" t="str">
            <v>cilantro</v>
          </cell>
          <cell r="C59" t="str">
            <v>cilantro</v>
          </cell>
        </row>
        <row r="60">
          <cell r="A60" t="str">
            <v>agricola</v>
          </cell>
          <cell r="B60" t="str">
            <v>cilantro_cimarron</v>
          </cell>
          <cell r="C60" t="str">
            <v>cilantro cimarron</v>
          </cell>
        </row>
        <row r="61">
          <cell r="A61" t="str">
            <v>agricola</v>
          </cell>
          <cell r="B61" t="str">
            <v>cilantro_repollo</v>
          </cell>
          <cell r="C61" t="str">
            <v>cilantro_repollo</v>
          </cell>
        </row>
        <row r="62">
          <cell r="A62" t="str">
            <v>agricola</v>
          </cell>
          <cell r="B62" t="str">
            <v>ciruela</v>
          </cell>
          <cell r="C62" t="str">
            <v>ciruela</v>
          </cell>
        </row>
        <row r="63">
          <cell r="A63" t="str">
            <v>agricola</v>
          </cell>
          <cell r="B63" t="str">
            <v>ciruela_castilla</v>
          </cell>
          <cell r="C63" t="str">
            <v>ciruela castilla</v>
          </cell>
        </row>
        <row r="64">
          <cell r="A64" t="str">
            <v>agricola</v>
          </cell>
          <cell r="B64" t="str">
            <v>ciruela_costena</v>
          </cell>
          <cell r="C64" t="str">
            <v>ciruela costeña</v>
          </cell>
        </row>
        <row r="65">
          <cell r="A65" t="str">
            <v>agricola</v>
          </cell>
          <cell r="B65" t="str">
            <v>citricos</v>
          </cell>
          <cell r="C65" t="str">
            <v>cítricos</v>
          </cell>
        </row>
        <row r="66">
          <cell r="A66" t="str">
            <v>agricola</v>
          </cell>
          <cell r="B66" t="str">
            <v>coco</v>
          </cell>
          <cell r="C66" t="str">
            <v>coco</v>
          </cell>
        </row>
        <row r="67">
          <cell r="A67" t="str">
            <v>pecuaria</v>
          </cell>
          <cell r="B67" t="str">
            <v>codornices</v>
          </cell>
          <cell r="C67" t="str">
            <v>codornices</v>
          </cell>
        </row>
        <row r="68">
          <cell r="A68" t="str">
            <v>agricola</v>
          </cell>
          <cell r="B68" t="str">
            <v>coliflor</v>
          </cell>
          <cell r="C68" t="str">
            <v>coliflor</v>
          </cell>
        </row>
        <row r="69">
          <cell r="A69" t="str">
            <v>pecuaria</v>
          </cell>
          <cell r="B69" t="str">
            <v>cunicultura</v>
          </cell>
          <cell r="C69" t="str">
            <v>cunicultura</v>
          </cell>
        </row>
        <row r="70">
          <cell r="A70" t="str">
            <v>pecuaria</v>
          </cell>
          <cell r="B70" t="str">
            <v>cuyicultura</v>
          </cell>
          <cell r="C70" t="str">
            <v>cuyicultura</v>
          </cell>
        </row>
        <row r="71">
          <cell r="A71" t="str">
            <v>agricola</v>
          </cell>
          <cell r="B71" t="str">
            <v>esparrago</v>
          </cell>
          <cell r="C71" t="str">
            <v>espárrago</v>
          </cell>
        </row>
        <row r="72">
          <cell r="A72" t="str">
            <v>agricola</v>
          </cell>
          <cell r="B72" t="str">
            <v>espinaca</v>
          </cell>
          <cell r="C72" t="str">
            <v>espinaca</v>
          </cell>
        </row>
        <row r="73">
          <cell r="A73" t="str">
            <v>agricola</v>
          </cell>
          <cell r="B73" t="str">
            <v>fique</v>
          </cell>
          <cell r="C73" t="str">
            <v>fique</v>
          </cell>
        </row>
        <row r="74">
          <cell r="A74" t="str">
            <v>agricola</v>
          </cell>
          <cell r="B74" t="str">
            <v>fresa</v>
          </cell>
          <cell r="C74" t="str">
            <v>fresa</v>
          </cell>
        </row>
        <row r="75">
          <cell r="A75" t="str">
            <v>agricola</v>
          </cell>
          <cell r="B75" t="str">
            <v>frijol</v>
          </cell>
          <cell r="C75" t="str">
            <v>frijol</v>
          </cell>
        </row>
        <row r="76">
          <cell r="A76" t="str">
            <v>agricola</v>
          </cell>
          <cell r="B76" t="str">
            <v>frijol_arbustivo</v>
          </cell>
          <cell r="C76" t="str">
            <v>frjiol arbustivo</v>
          </cell>
        </row>
        <row r="77">
          <cell r="A77" t="str">
            <v>agricola</v>
          </cell>
          <cell r="B77" t="str">
            <v>frijol_cabeza_negra</v>
          </cell>
          <cell r="C77" t="str">
            <v>frijol cabeza negra</v>
          </cell>
        </row>
        <row r="78">
          <cell r="A78" t="str">
            <v>agricola</v>
          </cell>
          <cell r="B78" t="str">
            <v>frijol_caraota</v>
          </cell>
          <cell r="C78" t="str">
            <v>frijol caraota</v>
          </cell>
        </row>
        <row r="79">
          <cell r="A79" t="str">
            <v>agricola</v>
          </cell>
          <cell r="B79" t="str">
            <v>frijol_caupi</v>
          </cell>
          <cell r="C79" t="str">
            <v>frijol caupí</v>
          </cell>
        </row>
        <row r="80">
          <cell r="A80" t="str">
            <v>agricola</v>
          </cell>
          <cell r="B80" t="str">
            <v>frijol_rosado</v>
          </cell>
          <cell r="C80" t="str">
            <v>frijol rosado</v>
          </cell>
        </row>
        <row r="81">
          <cell r="A81" t="str">
            <v>agricola</v>
          </cell>
          <cell r="B81" t="str">
            <v>frijol_voluble</v>
          </cell>
          <cell r="C81" t="str">
            <v>frijol voluble</v>
          </cell>
        </row>
        <row r="82">
          <cell r="A82" t="str">
            <v>agricola</v>
          </cell>
          <cell r="B82" t="str">
            <v>frijol_zaragoza</v>
          </cell>
          <cell r="C82" t="str">
            <v>frijol zaragoza</v>
          </cell>
        </row>
        <row r="83">
          <cell r="A83" t="str">
            <v>pecuaria</v>
          </cell>
          <cell r="B83" t="str">
            <v>ganaderia_carne</v>
          </cell>
          <cell r="C83" t="str">
            <v>ganadería de carne</v>
          </cell>
        </row>
        <row r="84">
          <cell r="A84" t="str">
            <v>pecuaria</v>
          </cell>
          <cell r="B84" t="str">
            <v>ganaderia_cria</v>
          </cell>
          <cell r="C84" t="str">
            <v>ganadería de cría</v>
          </cell>
        </row>
        <row r="85">
          <cell r="A85" t="str">
            <v>pecuaria</v>
          </cell>
          <cell r="B85" t="str">
            <v>ganaderia_dp</v>
          </cell>
          <cell r="C85" t="str">
            <v>ganadería doble propósito</v>
          </cell>
        </row>
        <row r="86">
          <cell r="A86" t="str">
            <v>pecuaria</v>
          </cell>
          <cell r="B86" t="str">
            <v>ganaderia_leche</v>
          </cell>
          <cell r="C86" t="str">
            <v>ganadería de leche</v>
          </cell>
        </row>
        <row r="87">
          <cell r="A87" t="str">
            <v>agricola</v>
          </cell>
          <cell r="B87" t="str">
            <v>granadilla</v>
          </cell>
          <cell r="C87" t="str">
            <v>granadilla</v>
          </cell>
        </row>
        <row r="88">
          <cell r="A88" t="str">
            <v>agricola</v>
          </cell>
          <cell r="B88" t="str">
            <v>guandul</v>
          </cell>
          <cell r="C88" t="str">
            <v>guandul</v>
          </cell>
        </row>
        <row r="89">
          <cell r="A89" t="str">
            <v>agricola</v>
          </cell>
          <cell r="B89" t="str">
            <v>guayaba</v>
          </cell>
          <cell r="C89" t="str">
            <v>guayaba</v>
          </cell>
        </row>
        <row r="90">
          <cell r="A90" t="str">
            <v>agricola</v>
          </cell>
          <cell r="B90" t="str">
            <v>gulupa</v>
          </cell>
          <cell r="C90" t="str">
            <v>gulupa</v>
          </cell>
        </row>
        <row r="91">
          <cell r="A91" t="str">
            <v>agricola</v>
          </cell>
          <cell r="B91" t="str">
            <v>hierbabuena</v>
          </cell>
          <cell r="C91" t="str">
            <v>hierbabuena</v>
          </cell>
        </row>
        <row r="92">
          <cell r="A92" t="str">
            <v>agricola</v>
          </cell>
          <cell r="B92" t="str">
            <v>hortalizas</v>
          </cell>
          <cell r="C92" t="str">
            <v>hortalizas</v>
          </cell>
        </row>
        <row r="93">
          <cell r="A93" t="str">
            <v>agricola</v>
          </cell>
          <cell r="B93" t="str">
            <v>hortensias</v>
          </cell>
          <cell r="C93" t="str">
            <v>Hortensias</v>
          </cell>
        </row>
        <row r="94">
          <cell r="A94" t="str">
            <v>agricola</v>
          </cell>
          <cell r="B94" t="str">
            <v xml:space="preserve">lechuga </v>
          </cell>
          <cell r="C94" t="str">
            <v>lechuga</v>
          </cell>
        </row>
        <row r="95">
          <cell r="A95" t="str">
            <v>agricola</v>
          </cell>
          <cell r="B95" t="str">
            <v>lechuga_gourmet</v>
          </cell>
          <cell r="C95" t="str">
            <v>lechuga gourmet</v>
          </cell>
        </row>
        <row r="96">
          <cell r="A96" t="str">
            <v>agricola</v>
          </cell>
          <cell r="B96" t="str">
            <v>lechuga_hidroponica</v>
          </cell>
          <cell r="C96" t="str">
            <v>lechuga hidroponica</v>
          </cell>
        </row>
        <row r="97">
          <cell r="A97" t="str">
            <v>agricola</v>
          </cell>
          <cell r="B97" t="str">
            <v>limon</v>
          </cell>
          <cell r="C97" t="str">
            <v>limón</v>
          </cell>
        </row>
        <row r="98">
          <cell r="A98" t="str">
            <v>agricola</v>
          </cell>
          <cell r="B98" t="str">
            <v>limon_castilla</v>
          </cell>
          <cell r="C98" t="str">
            <v>limón de castilla</v>
          </cell>
        </row>
        <row r="99">
          <cell r="A99" t="str">
            <v>agricola</v>
          </cell>
          <cell r="B99" t="str">
            <v>limon_castilla_limon_mandarino</v>
          </cell>
          <cell r="C99" t="str">
            <v>limón de castilla y limón mandarino</v>
          </cell>
        </row>
        <row r="100">
          <cell r="A100" t="str">
            <v>agricola</v>
          </cell>
          <cell r="B100" t="str">
            <v>limon_criollo</v>
          </cell>
          <cell r="C100" t="str">
            <v>limón criollo</v>
          </cell>
        </row>
        <row r="101">
          <cell r="A101" t="str">
            <v>agricola</v>
          </cell>
          <cell r="B101" t="str">
            <v>limon_mandarina</v>
          </cell>
          <cell r="C101" t="str">
            <v xml:space="preserve">limón en asocio con mandarina </v>
          </cell>
        </row>
        <row r="102">
          <cell r="A102" t="str">
            <v>agricola</v>
          </cell>
          <cell r="B102" t="str">
            <v>limon_mandarino</v>
          </cell>
          <cell r="C102" t="str">
            <v>limón mandarino</v>
          </cell>
        </row>
        <row r="103">
          <cell r="A103" t="str">
            <v>agricola</v>
          </cell>
          <cell r="B103" t="str">
            <v>limon_tahiti</v>
          </cell>
          <cell r="C103" t="str">
            <v>limón Tahití</v>
          </cell>
        </row>
        <row r="104">
          <cell r="A104" t="str">
            <v>agricola</v>
          </cell>
          <cell r="B104" t="str">
            <v>lulo</v>
          </cell>
          <cell r="C104" t="str">
            <v>lulo</v>
          </cell>
        </row>
        <row r="105">
          <cell r="A105" t="str">
            <v>agricola</v>
          </cell>
          <cell r="B105" t="str">
            <v>maiz</v>
          </cell>
          <cell r="C105" t="str">
            <v>maíz</v>
          </cell>
        </row>
        <row r="106">
          <cell r="A106" t="str">
            <v>agricola</v>
          </cell>
          <cell r="B106" t="str">
            <v>maiz amarillo</v>
          </cell>
          <cell r="C106" t="str">
            <v>maíz amarillo</v>
          </cell>
        </row>
        <row r="107">
          <cell r="A107" t="str">
            <v>agricola</v>
          </cell>
          <cell r="B107" t="str">
            <v>maiz puya</v>
          </cell>
          <cell r="C107" t="str">
            <v>maíz puya</v>
          </cell>
        </row>
        <row r="108">
          <cell r="A108" t="str">
            <v>agricola</v>
          </cell>
          <cell r="B108" t="str">
            <v>maiz_amarillo</v>
          </cell>
          <cell r="C108" t="str">
            <v xml:space="preserve">Maíz amarillo </v>
          </cell>
        </row>
        <row r="109">
          <cell r="A109" t="str">
            <v>agricola</v>
          </cell>
          <cell r="B109" t="str">
            <v>maiz_amarillo_tradicional</v>
          </cell>
          <cell r="C109" t="str">
            <v>maíz amarillo  tradicional</v>
          </cell>
        </row>
        <row r="110">
          <cell r="A110" t="str">
            <v>agricola</v>
          </cell>
          <cell r="B110" t="str">
            <v>maiz_amarillo_tecnificado</v>
          </cell>
          <cell r="C110" t="str">
            <v>maíz amarillo  tecnificado</v>
          </cell>
        </row>
        <row r="111">
          <cell r="A111" t="str">
            <v>agricola</v>
          </cell>
          <cell r="B111" t="str">
            <v>maiz_blanco</v>
          </cell>
          <cell r="C111" t="str">
            <v>Maíz blanco tradicional</v>
          </cell>
        </row>
        <row r="112">
          <cell r="A112" t="str">
            <v>agricola</v>
          </cell>
          <cell r="B112" t="str">
            <v>maiz_blanco_tradicional</v>
          </cell>
          <cell r="C112" t="str">
            <v>maíz blanco tradicional</v>
          </cell>
        </row>
        <row r="113">
          <cell r="A113" t="str">
            <v>agricola</v>
          </cell>
          <cell r="B113" t="str">
            <v>maiz_blanco_tecnificado</v>
          </cell>
          <cell r="C113" t="str">
            <v>maíz blanco tecnificado</v>
          </cell>
        </row>
        <row r="114">
          <cell r="A114" t="str">
            <v>agricola</v>
          </cell>
          <cell r="B114" t="str">
            <v>maiz_puya</v>
          </cell>
          <cell r="C114" t="str">
            <v>maíz puya</v>
          </cell>
        </row>
        <row r="115">
          <cell r="A115" t="str">
            <v>agricola</v>
          </cell>
          <cell r="B115" t="str">
            <v>maiz_tecnificado</v>
          </cell>
          <cell r="C115" t="str">
            <v>maíz tecnificado</v>
          </cell>
        </row>
        <row r="116">
          <cell r="A116" t="str">
            <v>agricola</v>
          </cell>
          <cell r="B116" t="str">
            <v>maiz_tradicional</v>
          </cell>
          <cell r="C116" t="str">
            <v>maíz tradicional</v>
          </cell>
        </row>
        <row r="117">
          <cell r="A117" t="str">
            <v>agricola</v>
          </cell>
          <cell r="B117" t="str">
            <v>malanga</v>
          </cell>
          <cell r="C117" t="str">
            <v>malanga</v>
          </cell>
        </row>
        <row r="118">
          <cell r="A118" t="str">
            <v>agricola</v>
          </cell>
          <cell r="B118" t="str">
            <v>mamoncillo</v>
          </cell>
          <cell r="C118" t="str">
            <v>mamoncillo</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Sarita V" id="{4928033B-3BD2-47C9-A0C4-2B55C8A879B4}" userId="6d75baa141818aaf" providerId="Windows Live"/>
  <person displayName="Anyela Mayerly Rojas Molina" id="{CE6ED4F4-A867-4D54-AD20-B74309FF5791}" userId="S::anyela.rojas@ant.gov.co::ca1862f1-3dc1-4141-8ca4-ea7a8c8ed4f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5-07-21T21:50:30.42" personId="{CE6ED4F4-A867-4D54-AD20-B74309FF5791}" id="{290FCB80-73D6-47A4-9CCD-A0353236BDD2}">
    <text>SIPRA territorial</text>
  </threadedComment>
  <threadedComment ref="H1" dT="2025-07-21T21:53:18.98" personId="{CE6ED4F4-A867-4D54-AD20-B74309FF5791}" id="{9D9F58A1-6D1C-4DB3-8818-5EA90BBED3A0}">
    <text>SIPRA territorial</text>
  </threadedComment>
  <threadedComment ref="I1" dT="2025-07-21T21:53:35.07" personId="{CE6ED4F4-A867-4D54-AD20-B74309FF5791}" id="{9C4B99AE-183A-41AA-BF25-4E2D3723E224}">
    <text>SIPRA territorial</text>
  </threadedComment>
</ThreadedComments>
</file>

<file path=xl/threadedComments/threadedComment2.xml><?xml version="1.0" encoding="utf-8"?>
<ThreadedComments xmlns="http://schemas.microsoft.com/office/spreadsheetml/2018/threadedcomments" xmlns:x="http://schemas.openxmlformats.org/spreadsheetml/2006/main">
  <threadedComment ref="F1" dT="2025-07-10T19:50:13.14" personId="{4928033B-3BD2-47C9-A0C4-2B55C8A879B4}" id="{A0658514-D02C-43F7-901E-61CEB8C8A5C1}">
    <text>Territorial</text>
  </threadedComment>
  <threadedComment ref="G1" dT="2025-07-10T20:56:50.30" personId="{4928033B-3BD2-47C9-A0C4-2B55C8A879B4}" id="{4099FBBA-23E2-406F-A130-1CCA030DFDF6}">
    <text>Territorial</text>
  </threadedComment>
  <threadedComment ref="H1" dT="2025-07-10T20:56:57.21" personId="{4928033B-3BD2-47C9-A0C4-2B55C8A879B4}" id="{141C8ED7-A7B5-4DA7-9C69-BBFEE1DAA25F}">
    <text xml:space="preserve">Territorial
</text>
  </threadedComment>
  <threadedComment ref="I1" dT="2025-07-10T19:52:54.25" personId="{4928033B-3BD2-47C9-A0C4-2B55C8A879B4}" id="{19D54CA7-654A-4F75-95F4-7927833A6673}">
    <text>Territorial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126"/>
  <sheetViews>
    <sheetView tabSelected="1" topLeftCell="B1" zoomScale="110" zoomScaleNormal="110" workbookViewId="0">
      <pane ySplit="1" topLeftCell="A2" activePane="bottomLeft" state="frozen"/>
      <selection pane="bottomLeft" activeCell="J108" sqref="J108"/>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5" style="1" bestFit="1" customWidth="1"/>
    <col min="10" max="10" width="105.28515625" style="1" bestFit="1" customWidth="1"/>
    <col min="11" max="11" width="18" style="1" customWidth="1"/>
    <col min="12" max="16384" width="11.42578125" style="1"/>
  </cols>
  <sheetData>
    <row r="1" spans="1:11">
      <c r="A1" s="3" t="s">
        <v>0</v>
      </c>
      <c r="B1" s="3"/>
      <c r="C1" s="3" t="s">
        <v>1</v>
      </c>
      <c r="D1" s="3" t="s">
        <v>2</v>
      </c>
      <c r="E1" s="3" t="s">
        <v>3</v>
      </c>
      <c r="F1" s="3" t="s">
        <v>4</v>
      </c>
      <c r="G1" s="3" t="s">
        <v>5</v>
      </c>
      <c r="H1" s="3" t="s">
        <v>6</v>
      </c>
      <c r="I1" s="3" t="s">
        <v>7</v>
      </c>
      <c r="J1" s="3" t="s">
        <v>8</v>
      </c>
      <c r="K1" s="3"/>
    </row>
    <row r="2" spans="1:11">
      <c r="A2" s="92" t="s">
        <v>9</v>
      </c>
      <c r="B2" s="73" t="s">
        <v>10</v>
      </c>
      <c r="C2" s="20">
        <v>10819.864153297111</v>
      </c>
      <c r="D2" s="20">
        <v>10819.864158558699</v>
      </c>
      <c r="E2" s="20">
        <v>10819.86417119699</v>
      </c>
      <c r="F2" s="20">
        <v>10819.864149794899</v>
      </c>
      <c r="G2" s="20">
        <v>10816.09734263786</v>
      </c>
      <c r="H2" s="20">
        <v>10816.09734445866</v>
      </c>
      <c r="I2" s="20">
        <v>10816.09734131426</v>
      </c>
      <c r="J2" s="5"/>
      <c r="K2" s="5"/>
    </row>
    <row r="3" spans="1:11">
      <c r="A3" s="93"/>
      <c r="B3" s="74" t="s">
        <v>11</v>
      </c>
      <c r="C3" s="20">
        <v>10143.8878806298</v>
      </c>
      <c r="D3" s="20">
        <v>10045.466589572899</v>
      </c>
      <c r="E3" s="20">
        <v>10147.57223719061</v>
      </c>
      <c r="F3" s="20">
        <v>10381.276626645369</v>
      </c>
      <c r="G3" s="20">
        <v>10104.2359655378</v>
      </c>
      <c r="H3" s="20">
        <v>7157.8671034685549</v>
      </c>
      <c r="I3" s="20">
        <v>10085.25300554736</v>
      </c>
      <c r="J3" s="5"/>
      <c r="K3" s="5"/>
    </row>
    <row r="4" spans="1:11">
      <c r="A4" s="93"/>
      <c r="B4" s="74" t="s">
        <v>12</v>
      </c>
      <c r="C4" s="20">
        <v>675.97627266731229</v>
      </c>
      <c r="D4" s="20">
        <v>774.3975689858047</v>
      </c>
      <c r="E4" s="20">
        <v>672.29193400637439</v>
      </c>
      <c r="F4" s="20">
        <v>438.58752314952972</v>
      </c>
      <c r="G4" s="20">
        <v>711.86137710005301</v>
      </c>
      <c r="H4" s="20">
        <v>3658.2302409901008</v>
      </c>
      <c r="I4" s="20">
        <v>730.84433576689435</v>
      </c>
      <c r="J4" s="5"/>
      <c r="K4" s="5"/>
    </row>
    <row r="5" spans="1:11">
      <c r="A5" s="96"/>
      <c r="B5" s="75" t="s">
        <v>13</v>
      </c>
      <c r="C5" s="99">
        <v>0.9375</v>
      </c>
      <c r="D5" s="99">
        <v>0.9284</v>
      </c>
      <c r="E5" s="99">
        <v>0.93790000000000007</v>
      </c>
      <c r="F5" s="99">
        <v>0.95950000000000002</v>
      </c>
      <c r="G5" s="99">
        <v>0.93420000000000003</v>
      </c>
      <c r="H5" s="99">
        <v>0.66180000000000005</v>
      </c>
      <c r="I5" s="99">
        <v>0.9323999999999999</v>
      </c>
      <c r="J5" s="21"/>
      <c r="K5" s="21"/>
    </row>
    <row r="6" spans="1:11">
      <c r="A6" s="92" t="s">
        <v>14</v>
      </c>
      <c r="B6" s="74" t="s">
        <v>10</v>
      </c>
      <c r="C6" s="20">
        <v>1713.1748063125781</v>
      </c>
      <c r="D6" s="20">
        <v>1713.1748178729149</v>
      </c>
      <c r="E6" s="20">
        <v>1713.1747910326731</v>
      </c>
      <c r="F6" s="20">
        <v>1713.174809851027</v>
      </c>
      <c r="G6" s="20">
        <v>1712.6828223768471</v>
      </c>
      <c r="H6" s="20">
        <v>1712.682757801206</v>
      </c>
      <c r="I6" s="20">
        <v>1712.6828382067449</v>
      </c>
      <c r="J6" s="5"/>
      <c r="K6" s="5"/>
    </row>
    <row r="7" spans="1:11">
      <c r="A7" s="93"/>
      <c r="B7" s="74" t="s">
        <v>11</v>
      </c>
      <c r="C7" s="20">
        <v>1368.5742529217421</v>
      </c>
      <c r="D7" s="20">
        <v>1700.2982683547009</v>
      </c>
      <c r="E7" s="20">
        <v>1556.050121432467</v>
      </c>
      <c r="F7" s="20">
        <v>1617.903451299994</v>
      </c>
      <c r="G7" s="20">
        <v>1501.292196672046</v>
      </c>
      <c r="H7" s="20">
        <v>0</v>
      </c>
      <c r="I7" s="20">
        <v>0</v>
      </c>
      <c r="J7" s="5"/>
      <c r="K7" s="5"/>
    </row>
    <row r="8" spans="1:11">
      <c r="A8" s="93"/>
      <c r="B8" s="74" t="s">
        <v>12</v>
      </c>
      <c r="C8" s="20">
        <v>344.60055339083652</v>
      </c>
      <c r="D8" s="20">
        <v>12.87654951821348</v>
      </c>
      <c r="E8" s="20">
        <v>157.124669600206</v>
      </c>
      <c r="F8" s="20">
        <v>95.271358551032776</v>
      </c>
      <c r="G8" s="20">
        <v>211.39062570480101</v>
      </c>
      <c r="H8" s="20">
        <v>1712.682757801206</v>
      </c>
      <c r="I8" s="20">
        <v>1712.6828382067449</v>
      </c>
      <c r="J8" s="5"/>
      <c r="K8" s="5"/>
    </row>
    <row r="9" spans="1:11">
      <c r="A9" s="94"/>
      <c r="B9" s="75" t="s">
        <v>13</v>
      </c>
      <c r="C9" s="99">
        <v>0.79890000000000005</v>
      </c>
      <c r="D9" s="99">
        <v>0.99250000000000005</v>
      </c>
      <c r="E9" s="99">
        <v>0.9083</v>
      </c>
      <c r="F9" s="99">
        <v>0.94440000000000002</v>
      </c>
      <c r="G9" s="99">
        <v>0.87659999999999993</v>
      </c>
      <c r="H9" s="99">
        <v>0</v>
      </c>
      <c r="I9" s="99">
        <v>0</v>
      </c>
      <c r="J9" s="21"/>
      <c r="K9" s="21"/>
    </row>
    <row r="10" spans="1:11">
      <c r="A10" s="92" t="s">
        <v>15</v>
      </c>
      <c r="B10" s="74" t="s">
        <v>10</v>
      </c>
      <c r="C10" s="20">
        <v>3412.2257364011311</v>
      </c>
      <c r="D10" s="20">
        <v>3412.225754409511</v>
      </c>
      <c r="E10" s="20">
        <v>3412.2257367170082</v>
      </c>
      <c r="F10" s="20">
        <v>3412.2257373481498</v>
      </c>
      <c r="G10" s="20">
        <v>3412.2257248481378</v>
      </c>
      <c r="H10" s="20">
        <v>3412.2257358308161</v>
      </c>
      <c r="I10" s="20">
        <v>3412.2257278862789</v>
      </c>
      <c r="J10" s="5"/>
      <c r="K10" s="5"/>
    </row>
    <row r="11" spans="1:11">
      <c r="A11" s="93"/>
      <c r="B11" s="74" t="s">
        <v>11</v>
      </c>
      <c r="C11" s="20">
        <v>2787.98787050685</v>
      </c>
      <c r="D11" s="20">
        <v>2499.502402761706</v>
      </c>
      <c r="E11" s="20">
        <v>2439.6407118546881</v>
      </c>
      <c r="F11" s="20">
        <v>2732.1034445195378</v>
      </c>
      <c r="G11" s="20">
        <v>2503.570581852643</v>
      </c>
      <c r="H11" s="20">
        <v>1216.626933403008</v>
      </c>
      <c r="I11" s="20">
        <v>2527.211381963617</v>
      </c>
      <c r="J11" s="5"/>
      <c r="K11" s="5"/>
    </row>
    <row r="12" spans="1:11">
      <c r="A12" s="93"/>
      <c r="B12" s="74" t="s">
        <v>12</v>
      </c>
      <c r="C12" s="20">
        <v>624.23786589428073</v>
      </c>
      <c r="D12" s="20">
        <v>912.72335164780429</v>
      </c>
      <c r="E12" s="20">
        <v>972.58502486231941</v>
      </c>
      <c r="F12" s="20">
        <v>680.12229282861176</v>
      </c>
      <c r="G12" s="20">
        <v>908.65514299549568</v>
      </c>
      <c r="H12" s="20">
        <v>2195.5988024278081</v>
      </c>
      <c r="I12" s="20">
        <v>885.01434592266253</v>
      </c>
      <c r="J12" s="5"/>
      <c r="K12" s="5"/>
    </row>
    <row r="13" spans="1:11">
      <c r="A13" s="94"/>
      <c r="B13" s="75" t="s">
        <v>13</v>
      </c>
      <c r="C13" s="99">
        <v>0.81709999999999994</v>
      </c>
      <c r="D13" s="99">
        <v>0.73250000000000004</v>
      </c>
      <c r="E13" s="99">
        <v>0.71499999999999997</v>
      </c>
      <c r="F13" s="99">
        <v>0.80069999999999997</v>
      </c>
      <c r="G13" s="99">
        <v>0.73370000000000002</v>
      </c>
      <c r="H13" s="99">
        <v>0.35649999999999998</v>
      </c>
      <c r="I13" s="99">
        <v>0.74060000000000004</v>
      </c>
      <c r="J13" s="21"/>
      <c r="K13" s="21"/>
    </row>
    <row r="14" spans="1:11">
      <c r="A14" s="92" t="s">
        <v>16</v>
      </c>
      <c r="B14" s="74" t="s">
        <v>10</v>
      </c>
      <c r="C14" s="20">
        <v>8.2672248310350103</v>
      </c>
      <c r="D14" s="20">
        <v>8.2672247295017041</v>
      </c>
      <c r="E14" s="20">
        <v>8.2672280986891593</v>
      </c>
      <c r="F14" s="20">
        <v>8.2672248310350103</v>
      </c>
      <c r="G14" s="20">
        <v>8.2672248208587487</v>
      </c>
      <c r="H14" s="20">
        <v>8.2672248163200823</v>
      </c>
      <c r="I14" s="20">
        <v>8.2672247719510761</v>
      </c>
      <c r="J14" s="5"/>
      <c r="K14" s="5"/>
    </row>
    <row r="15" spans="1:11">
      <c r="A15" s="93"/>
      <c r="B15" s="74" t="s">
        <v>11</v>
      </c>
      <c r="C15" s="20">
        <v>8.2672248310350103</v>
      </c>
      <c r="D15" s="20">
        <v>7.8910662202190869</v>
      </c>
      <c r="E15" s="20">
        <v>8.2672280986891593</v>
      </c>
      <c r="F15" s="20">
        <v>0</v>
      </c>
      <c r="G15" s="20">
        <v>8.2672248208587487</v>
      </c>
      <c r="H15" s="20">
        <v>0</v>
      </c>
      <c r="I15" s="20">
        <v>8.2672247719510761</v>
      </c>
      <c r="J15" s="5"/>
      <c r="K15" s="5"/>
    </row>
    <row r="16" spans="1:11">
      <c r="A16" s="93"/>
      <c r="B16" s="74" t="s">
        <v>12</v>
      </c>
      <c r="C16" s="20">
        <v>0</v>
      </c>
      <c r="D16" s="20">
        <v>0.37615850928261768</v>
      </c>
      <c r="E16" s="20">
        <v>0</v>
      </c>
      <c r="F16" s="20">
        <v>8.2672248310350103</v>
      </c>
      <c r="G16" s="20">
        <v>0</v>
      </c>
      <c r="H16" s="20">
        <v>8.2672248163200823</v>
      </c>
      <c r="I16" s="20">
        <v>0</v>
      </c>
      <c r="J16" s="5"/>
      <c r="K16" s="5"/>
    </row>
    <row r="17" spans="1:11">
      <c r="A17" s="94"/>
      <c r="B17" s="75" t="s">
        <v>13</v>
      </c>
      <c r="C17" s="99">
        <v>1</v>
      </c>
      <c r="D17" s="99">
        <v>0.95450000000000002</v>
      </c>
      <c r="E17" s="99">
        <v>1</v>
      </c>
      <c r="F17" s="99">
        <v>0</v>
      </c>
      <c r="G17" s="99">
        <v>1</v>
      </c>
      <c r="H17" s="99">
        <v>0</v>
      </c>
      <c r="I17" s="99">
        <v>1</v>
      </c>
      <c r="J17" s="21"/>
      <c r="K17" s="21"/>
    </row>
    <row r="18" spans="1:11">
      <c r="A18" s="92" t="s">
        <v>17</v>
      </c>
      <c r="B18" s="74" t="s">
        <v>10</v>
      </c>
      <c r="C18" s="20">
        <v>18862.868109187231</v>
      </c>
      <c r="D18" s="20">
        <v>18862.86811675605</v>
      </c>
      <c r="E18" s="20">
        <v>18862.86809955848</v>
      </c>
      <c r="F18" s="20">
        <v>18862.86811918455</v>
      </c>
      <c r="G18" s="20">
        <v>18862.86811989632</v>
      </c>
      <c r="H18" s="20">
        <v>18862.868120223629</v>
      </c>
      <c r="I18" s="20">
        <v>18862.86811469046</v>
      </c>
      <c r="J18" s="5"/>
      <c r="K18" s="5"/>
    </row>
    <row r="19" spans="1:11">
      <c r="A19" s="93"/>
      <c r="B19" s="74" t="s">
        <v>11</v>
      </c>
      <c r="C19" s="20">
        <v>18018.119433518172</v>
      </c>
      <c r="D19" s="20">
        <v>17606.42167828821</v>
      </c>
      <c r="E19" s="20">
        <v>17627.706638501499</v>
      </c>
      <c r="F19" s="20">
        <v>18172.780090587581</v>
      </c>
      <c r="G19" s="20">
        <v>53.916128574317781</v>
      </c>
      <c r="H19" s="20">
        <v>20.639420066483531</v>
      </c>
      <c r="I19" s="20">
        <v>51.063869459333517</v>
      </c>
      <c r="J19" s="5"/>
      <c r="K19" s="5"/>
    </row>
    <row r="20" spans="1:11">
      <c r="A20" s="93"/>
      <c r="B20" s="74" t="s">
        <v>12</v>
      </c>
      <c r="C20" s="20">
        <v>844.74867566905914</v>
      </c>
      <c r="D20" s="20">
        <v>1256.4464384678331</v>
      </c>
      <c r="E20" s="20">
        <v>1235.161461056987</v>
      </c>
      <c r="F20" s="20">
        <v>690.08802859697778</v>
      </c>
      <c r="G20" s="20">
        <v>18808.95199132201</v>
      </c>
      <c r="H20" s="20">
        <v>18842.228700157149</v>
      </c>
      <c r="I20" s="20">
        <v>18811.80424523112</v>
      </c>
      <c r="J20" s="5"/>
      <c r="K20" s="5"/>
    </row>
    <row r="21" spans="1:11">
      <c r="A21" s="94"/>
      <c r="B21" s="75" t="s">
        <v>13</v>
      </c>
      <c r="C21" s="99">
        <v>0.95519999999999994</v>
      </c>
      <c r="D21" s="99">
        <v>0.93340000000000001</v>
      </c>
      <c r="E21" s="99">
        <v>0.9345</v>
      </c>
      <c r="F21" s="99">
        <v>0.96340000000000003</v>
      </c>
      <c r="G21" s="99">
        <v>2.8999999999999998E-3</v>
      </c>
      <c r="H21" s="99">
        <v>1.1000000000000001E-3</v>
      </c>
      <c r="I21" s="99">
        <v>2.7000000000000001E-3</v>
      </c>
      <c r="J21" s="21"/>
      <c r="K21" s="21"/>
    </row>
    <row r="22" spans="1:11" ht="15">
      <c r="A22" s="92" t="s">
        <v>18</v>
      </c>
      <c r="B22" s="74" t="s">
        <v>10</v>
      </c>
      <c r="C22" s="20">
        <v>77.335334208801115</v>
      </c>
      <c r="D22" s="20">
        <v>77.335334313327635</v>
      </c>
      <c r="E22" s="20">
        <v>77.335333621730214</v>
      </c>
      <c r="F22" s="20">
        <v>77.335330602165186</v>
      </c>
      <c r="G22" s="81">
        <v>37.704586435689372</v>
      </c>
      <c r="H22" s="81">
        <v>37.704575093590648</v>
      </c>
      <c r="I22" s="81">
        <v>37.704591297407873</v>
      </c>
      <c r="J22" s="79" t="s">
        <v>19</v>
      </c>
      <c r="K22" s="5"/>
    </row>
    <row r="23" spans="1:11">
      <c r="A23" s="93"/>
      <c r="B23" s="74" t="s">
        <v>11</v>
      </c>
      <c r="C23" s="20">
        <v>29.322249108135409</v>
      </c>
      <c r="D23" s="20">
        <v>76.017099523702015</v>
      </c>
      <c r="E23" s="20">
        <v>77.182518125417076</v>
      </c>
      <c r="F23" s="20">
        <v>77.218654946730084</v>
      </c>
      <c r="G23" s="20">
        <v>37.24701824939654</v>
      </c>
      <c r="H23" s="20">
        <v>0</v>
      </c>
      <c r="I23" s="20">
        <v>37.194024192257132</v>
      </c>
      <c r="J23" s="5"/>
      <c r="K23" s="5"/>
    </row>
    <row r="24" spans="1:11">
      <c r="A24" s="93"/>
      <c r="B24" s="74" t="s">
        <v>12</v>
      </c>
      <c r="C24" s="20">
        <v>48.013085100665698</v>
      </c>
      <c r="D24" s="20">
        <v>1.3182347896256219</v>
      </c>
      <c r="E24" s="20">
        <v>0.1528154963131455</v>
      </c>
      <c r="F24" s="20">
        <v>0.1166756554350955</v>
      </c>
      <c r="G24" s="20">
        <v>0.45756818629282919</v>
      </c>
      <c r="H24" s="20">
        <v>37.704575093590648</v>
      </c>
      <c r="I24" s="20">
        <v>0.51056710515074266</v>
      </c>
      <c r="J24" s="5"/>
      <c r="K24" s="5"/>
    </row>
    <row r="25" spans="1:11">
      <c r="A25" s="94"/>
      <c r="B25" s="75" t="s">
        <v>13</v>
      </c>
      <c r="C25" s="99">
        <v>0.37920000000000004</v>
      </c>
      <c r="D25" s="99">
        <v>0.98299999999999998</v>
      </c>
      <c r="E25" s="99">
        <v>0.998</v>
      </c>
      <c r="F25" s="99">
        <v>0.99849999999999994</v>
      </c>
      <c r="G25" s="99">
        <v>0.98790000000000011</v>
      </c>
      <c r="H25" s="99">
        <v>0</v>
      </c>
      <c r="I25" s="99">
        <v>0.98650000000000004</v>
      </c>
      <c r="J25" s="21"/>
      <c r="K25" s="21"/>
    </row>
    <row r="26" spans="1:11">
      <c r="A26" s="92" t="s">
        <v>20</v>
      </c>
      <c r="B26" s="74" t="s">
        <v>10</v>
      </c>
      <c r="C26" s="20">
        <v>8037.2504746821269</v>
      </c>
      <c r="D26" s="20">
        <v>8037.2505088999278</v>
      </c>
      <c r="E26" s="20">
        <v>8037.2504982402479</v>
      </c>
      <c r="F26" s="20">
        <v>8037.2504921153086</v>
      </c>
      <c r="G26" s="20">
        <v>8037.2504709925288</v>
      </c>
      <c r="H26" s="20">
        <v>8037.2504858476968</v>
      </c>
      <c r="I26" s="20">
        <v>8037.2504621028838</v>
      </c>
      <c r="J26" s="5"/>
      <c r="K26" s="5"/>
    </row>
    <row r="27" spans="1:11">
      <c r="A27" s="93"/>
      <c r="B27" s="74" t="s">
        <v>11</v>
      </c>
      <c r="C27" s="20">
        <v>7794.0378369852033</v>
      </c>
      <c r="D27" s="20">
        <v>7393.4045365417733</v>
      </c>
      <c r="E27" s="20">
        <v>7560.4008804713021</v>
      </c>
      <c r="F27" s="20">
        <v>7821.4796075390004</v>
      </c>
      <c r="G27" s="20">
        <v>7535.8668380255176</v>
      </c>
      <c r="H27" s="20">
        <v>2678.4103536222751</v>
      </c>
      <c r="I27" s="20">
        <v>7535.0591954842748</v>
      </c>
      <c r="J27" s="5"/>
      <c r="K27" s="5"/>
    </row>
    <row r="28" spans="1:11">
      <c r="A28" s="93"/>
      <c r="B28" s="74" t="s">
        <v>12</v>
      </c>
      <c r="C28" s="20">
        <v>243.21263769692351</v>
      </c>
      <c r="D28" s="20">
        <v>643.84597235815443</v>
      </c>
      <c r="E28" s="20">
        <v>476.84961776894568</v>
      </c>
      <c r="F28" s="20">
        <v>215.77088457630791</v>
      </c>
      <c r="G28" s="20">
        <v>501.38363296701101</v>
      </c>
      <c r="H28" s="20">
        <v>5358.8401322254222</v>
      </c>
      <c r="I28" s="20">
        <v>502.19126661860912</v>
      </c>
      <c r="J28" s="5"/>
      <c r="K28" s="5"/>
    </row>
    <row r="29" spans="1:11">
      <c r="A29" s="94"/>
      <c r="B29" s="75" t="s">
        <v>13</v>
      </c>
      <c r="C29" s="99">
        <v>0.96970000000000001</v>
      </c>
      <c r="D29" s="99">
        <v>0.91989999999999994</v>
      </c>
      <c r="E29" s="99">
        <v>0.94069999999999998</v>
      </c>
      <c r="F29" s="99">
        <v>0.97319999999999995</v>
      </c>
      <c r="G29" s="99">
        <v>0.9376000000000001</v>
      </c>
      <c r="H29" s="99">
        <v>0.3332</v>
      </c>
      <c r="I29" s="99">
        <v>0.9375</v>
      </c>
      <c r="J29" s="21"/>
      <c r="K29" s="21"/>
    </row>
    <row r="30" spans="1:11">
      <c r="A30" s="92" t="s">
        <v>21</v>
      </c>
      <c r="B30" s="74" t="s">
        <v>10</v>
      </c>
      <c r="C30" s="20">
        <v>3392.2170296269201</v>
      </c>
      <c r="D30" s="20">
        <v>3392.2170128161788</v>
      </c>
      <c r="E30" s="20">
        <v>3392.2170269268349</v>
      </c>
      <c r="F30" s="20">
        <v>3392.2170352052658</v>
      </c>
      <c r="G30" s="20">
        <v>3392.2170248071511</v>
      </c>
      <c r="H30" s="20">
        <v>3392.2170110105972</v>
      </c>
      <c r="I30" s="20">
        <v>3392.2170307704282</v>
      </c>
      <c r="J30" s="5"/>
      <c r="K30" s="5"/>
    </row>
    <row r="31" spans="1:11">
      <c r="A31" s="93"/>
      <c r="B31" s="74" t="s">
        <v>11</v>
      </c>
      <c r="C31" s="20">
        <v>2155.1029756946268</v>
      </c>
      <c r="D31" s="20">
        <v>2136.1284469017</v>
      </c>
      <c r="E31" s="20">
        <v>2197.1093382183658</v>
      </c>
      <c r="F31" s="20">
        <v>2272.20179062227</v>
      </c>
      <c r="G31" s="20">
        <v>2200.7185856453129</v>
      </c>
      <c r="H31" s="20">
        <v>2050.0973146353431</v>
      </c>
      <c r="I31" s="20">
        <v>2195.0320342175492</v>
      </c>
      <c r="J31" s="5"/>
      <c r="K31" s="5"/>
    </row>
    <row r="32" spans="1:11">
      <c r="A32" s="93"/>
      <c r="B32" s="74" t="s">
        <v>12</v>
      </c>
      <c r="C32" s="20">
        <v>1237.1140539322921</v>
      </c>
      <c r="D32" s="20">
        <v>1256.088565914479</v>
      </c>
      <c r="E32" s="20">
        <v>1195.1076887084701</v>
      </c>
      <c r="F32" s="20">
        <v>1120.015244582996</v>
      </c>
      <c r="G32" s="20">
        <v>1191.498439161838</v>
      </c>
      <c r="H32" s="20">
        <v>1342.1196963752541</v>
      </c>
      <c r="I32" s="20">
        <v>1197.1849965528791</v>
      </c>
      <c r="J32" s="5"/>
      <c r="K32" s="5"/>
    </row>
    <row r="33" spans="1:11">
      <c r="A33" s="94"/>
      <c r="B33" s="75" t="s">
        <v>13</v>
      </c>
      <c r="C33" s="99">
        <v>0.63529999999999998</v>
      </c>
      <c r="D33" s="99">
        <v>0.62970000000000004</v>
      </c>
      <c r="E33" s="99">
        <v>0.64769999999999994</v>
      </c>
      <c r="F33" s="99">
        <v>0.66980000000000006</v>
      </c>
      <c r="G33" s="99">
        <v>0.64879999999999993</v>
      </c>
      <c r="H33" s="99">
        <v>0.60439999999999994</v>
      </c>
      <c r="I33" s="99">
        <v>0.6470999999999999</v>
      </c>
      <c r="J33" s="21"/>
      <c r="K33" s="21"/>
    </row>
    <row r="34" spans="1:11">
      <c r="A34" s="92" t="s">
        <v>22</v>
      </c>
      <c r="B34" s="74" t="s">
        <v>10</v>
      </c>
      <c r="C34" s="20">
        <v>10393.9045538017</v>
      </c>
      <c r="D34" s="20">
        <v>10393.90454027022</v>
      </c>
      <c r="E34" s="20">
        <v>10393.904557354899</v>
      </c>
      <c r="F34" s="20">
        <v>10393.904547168009</v>
      </c>
      <c r="G34" s="20">
        <v>10393.90456572792</v>
      </c>
      <c r="H34" s="20">
        <v>10393.90455189103</v>
      </c>
      <c r="I34" s="20">
        <v>10393.904576546671</v>
      </c>
      <c r="J34" s="5"/>
      <c r="K34" s="5"/>
    </row>
    <row r="35" spans="1:11">
      <c r="A35" s="93"/>
      <c r="B35" s="74" t="s">
        <v>11</v>
      </c>
      <c r="C35" s="20">
        <v>8742.9714447738461</v>
      </c>
      <c r="D35" s="20">
        <v>8385.3137553374982</v>
      </c>
      <c r="E35" s="20">
        <v>8693.2766171054045</v>
      </c>
      <c r="F35" s="20">
        <v>9199.970661400348</v>
      </c>
      <c r="G35" s="20">
        <v>8321.632177418378</v>
      </c>
      <c r="H35" s="20">
        <v>3732.699663819797</v>
      </c>
      <c r="I35" s="20">
        <v>8306.9358404695577</v>
      </c>
      <c r="J35" s="5"/>
      <c r="K35" s="5"/>
    </row>
    <row r="36" spans="1:11">
      <c r="A36" s="93"/>
      <c r="B36" s="74" t="s">
        <v>12</v>
      </c>
      <c r="C36" s="20">
        <v>1650.9331090278499</v>
      </c>
      <c r="D36" s="20">
        <v>2008.5907849327259</v>
      </c>
      <c r="E36" s="20">
        <v>1700.6279402494961</v>
      </c>
      <c r="F36" s="20">
        <v>1193.9338857676601</v>
      </c>
      <c r="G36" s="20">
        <v>2072.27238830954</v>
      </c>
      <c r="H36" s="20">
        <v>6661.2048880712346</v>
      </c>
      <c r="I36" s="20">
        <v>2086.96873607711</v>
      </c>
      <c r="J36" s="5"/>
      <c r="K36" s="5"/>
    </row>
    <row r="37" spans="1:11">
      <c r="A37" s="94"/>
      <c r="B37" s="75" t="s">
        <v>13</v>
      </c>
      <c r="C37" s="99">
        <v>0.84120000000000006</v>
      </c>
      <c r="D37" s="99">
        <v>0.80680000000000007</v>
      </c>
      <c r="E37" s="99">
        <v>0.83640000000000003</v>
      </c>
      <c r="F37" s="99">
        <v>0.8851</v>
      </c>
      <c r="G37" s="99">
        <v>0.80059999999999998</v>
      </c>
      <c r="H37" s="99">
        <v>0.35909999999999997</v>
      </c>
      <c r="I37" s="99">
        <v>0.79920000000000002</v>
      </c>
      <c r="J37" s="21"/>
      <c r="K37" s="21"/>
    </row>
    <row r="38" spans="1:11">
      <c r="A38" s="92" t="s">
        <v>23</v>
      </c>
      <c r="B38" s="74" t="s">
        <v>10</v>
      </c>
      <c r="C38" s="20">
        <v>1195.399572943568</v>
      </c>
      <c r="D38" s="20">
        <v>1195.399580271747</v>
      </c>
      <c r="E38" s="20">
        <v>1195.3995731638661</v>
      </c>
      <c r="F38" s="20">
        <v>1195.3995738467991</v>
      </c>
      <c r="G38" s="20">
        <v>1195.3995734899761</v>
      </c>
      <c r="H38" s="20">
        <v>1195.3995738040519</v>
      </c>
      <c r="I38" s="20">
        <v>1195.399573514519</v>
      </c>
      <c r="J38" s="5"/>
      <c r="K38" s="5"/>
    </row>
    <row r="39" spans="1:11">
      <c r="A39" s="93"/>
      <c r="B39" s="74" t="s">
        <v>11</v>
      </c>
      <c r="C39" s="20">
        <v>1139.78584809945</v>
      </c>
      <c r="D39" s="20">
        <v>1169.1769358998449</v>
      </c>
      <c r="E39" s="20">
        <v>1177.5780225924041</v>
      </c>
      <c r="F39" s="20">
        <v>1182.9833473286519</v>
      </c>
      <c r="G39" s="20">
        <v>1019.213237143528</v>
      </c>
      <c r="H39" s="20">
        <v>1019.075169513985</v>
      </c>
      <c r="I39" s="20">
        <v>1018.703431525458</v>
      </c>
      <c r="J39" s="5"/>
      <c r="K39" s="5"/>
    </row>
    <row r="40" spans="1:11">
      <c r="A40" s="93"/>
      <c r="B40" s="74" t="s">
        <v>12</v>
      </c>
      <c r="C40" s="20">
        <v>55.613724844118273</v>
      </c>
      <c r="D40" s="20">
        <v>26.22264437190233</v>
      </c>
      <c r="E40" s="20">
        <v>17.821550571461898</v>
      </c>
      <c r="F40" s="20">
        <v>12.41622651814691</v>
      </c>
      <c r="G40" s="20">
        <v>176.1863363464486</v>
      </c>
      <c r="H40" s="20">
        <v>176.3244042900665</v>
      </c>
      <c r="I40" s="20">
        <v>176.69614198906069</v>
      </c>
      <c r="J40" s="5"/>
      <c r="K40" s="5"/>
    </row>
    <row r="41" spans="1:11">
      <c r="A41" s="94"/>
      <c r="B41" s="75" t="s">
        <v>13</v>
      </c>
      <c r="C41" s="99">
        <v>0.9534999999999999</v>
      </c>
      <c r="D41" s="99">
        <v>0.97809999999999997</v>
      </c>
      <c r="E41" s="99">
        <v>0.98510000000000009</v>
      </c>
      <c r="F41" s="99">
        <v>0.98959999999999992</v>
      </c>
      <c r="G41" s="99">
        <v>0.85260000000000002</v>
      </c>
      <c r="H41" s="99">
        <v>0.85250000000000004</v>
      </c>
      <c r="I41" s="99">
        <v>0.85219999999999996</v>
      </c>
      <c r="J41" s="21"/>
      <c r="K41" s="21"/>
    </row>
    <row r="42" spans="1:11">
      <c r="A42" s="92" t="s">
        <v>24</v>
      </c>
      <c r="B42" s="74" t="s">
        <v>10</v>
      </c>
      <c r="C42" s="20">
        <v>2011.360006634603</v>
      </c>
      <c r="D42" s="20">
        <v>2011.3600488447901</v>
      </c>
      <c r="E42" s="20">
        <v>2011.360030578235</v>
      </c>
      <c r="F42" s="20">
        <v>2011.3599990352791</v>
      </c>
      <c r="G42" s="20">
        <v>2011.3270083003081</v>
      </c>
      <c r="H42" s="20">
        <v>2011.327005833009</v>
      </c>
      <c r="I42" s="20">
        <v>2011.3270072555049</v>
      </c>
      <c r="J42" s="5"/>
      <c r="K42" s="5"/>
    </row>
    <row r="43" spans="1:11">
      <c r="A43" s="93"/>
      <c r="B43" s="74" t="s">
        <v>11</v>
      </c>
      <c r="C43" s="20">
        <v>1847.259501854795</v>
      </c>
      <c r="D43" s="20">
        <v>1520.4280572547989</v>
      </c>
      <c r="E43" s="20">
        <v>1666.6013418965081</v>
      </c>
      <c r="F43" s="20">
        <v>1778.1567887653471</v>
      </c>
      <c r="G43" s="20">
        <v>1573.143456929364</v>
      </c>
      <c r="H43" s="20">
        <v>8.8159356436795004</v>
      </c>
      <c r="I43" s="20">
        <v>1534.338703818308</v>
      </c>
      <c r="J43" s="5"/>
      <c r="K43" s="5"/>
    </row>
    <row r="44" spans="1:11">
      <c r="A44" s="93"/>
      <c r="B44" s="74" t="s">
        <v>12</v>
      </c>
      <c r="C44" s="20">
        <v>164.10050477980789</v>
      </c>
      <c r="D44" s="20">
        <v>490.93199158999079</v>
      </c>
      <c r="E44" s="20">
        <v>344.75868868172648</v>
      </c>
      <c r="F44" s="20">
        <v>233.2032102699325</v>
      </c>
      <c r="G44" s="20">
        <v>438.18355137094397</v>
      </c>
      <c r="H44" s="20">
        <v>2002.5110701893291</v>
      </c>
      <c r="I44" s="20">
        <v>476.98830343719783</v>
      </c>
      <c r="J44" s="5"/>
      <c r="K44" s="5"/>
    </row>
    <row r="45" spans="1:11">
      <c r="A45" s="94"/>
      <c r="B45" s="75" t="s">
        <v>13</v>
      </c>
      <c r="C45" s="99">
        <v>0.91839999999999999</v>
      </c>
      <c r="D45" s="99">
        <v>0.75590000000000002</v>
      </c>
      <c r="E45" s="99">
        <v>0.8286</v>
      </c>
      <c r="F45" s="99">
        <v>0.8841</v>
      </c>
      <c r="G45" s="99">
        <v>0.78209999999999991</v>
      </c>
      <c r="H45" s="99">
        <v>4.4000000000000003E-3</v>
      </c>
      <c r="I45" s="99">
        <v>0.76280000000000003</v>
      </c>
      <c r="J45" s="21"/>
      <c r="K45" s="21"/>
    </row>
    <row r="46" spans="1:11">
      <c r="A46" s="92" t="s">
        <v>25</v>
      </c>
      <c r="B46" s="76" t="s">
        <v>10</v>
      </c>
      <c r="C46" s="80">
        <v>10125.859331810059</v>
      </c>
      <c r="D46" s="80">
        <v>10125.859325058709</v>
      </c>
      <c r="E46" s="80">
        <v>10125.859325678381</v>
      </c>
      <c r="F46" s="80">
        <v>10125.85931869394</v>
      </c>
      <c r="G46" s="80">
        <v>10121.361746969071</v>
      </c>
      <c r="H46" s="80">
        <v>10121.361739771341</v>
      </c>
      <c r="I46" s="80">
        <v>10121.3617472974</v>
      </c>
    </row>
    <row r="47" spans="1:11">
      <c r="A47" s="93"/>
      <c r="B47" s="76" t="s">
        <v>11</v>
      </c>
      <c r="C47" s="80">
        <v>3562.3517967966391</v>
      </c>
      <c r="D47" s="80">
        <v>7233.0826333161031</v>
      </c>
      <c r="E47" s="80">
        <v>5142.8167366560147</v>
      </c>
      <c r="F47" s="80">
        <v>6090.3735088624571</v>
      </c>
      <c r="G47" s="80">
        <v>11.5251230806737</v>
      </c>
      <c r="H47" s="80">
        <v>1.7709349822050751</v>
      </c>
      <c r="I47" s="80">
        <v>1.904613882751016</v>
      </c>
    </row>
    <row r="48" spans="1:11">
      <c r="A48" s="93"/>
      <c r="B48" s="76" t="s">
        <v>12</v>
      </c>
      <c r="C48" s="80">
        <v>6563.5075350134257</v>
      </c>
      <c r="D48" s="80">
        <v>2892.7766917426088</v>
      </c>
      <c r="E48" s="80">
        <v>4983.0425890223642</v>
      </c>
      <c r="F48" s="80">
        <v>4035.4858098314839</v>
      </c>
      <c r="G48" s="80">
        <v>10109.836623888399</v>
      </c>
      <c r="H48" s="80">
        <v>10119.59080478913</v>
      </c>
      <c r="I48" s="80">
        <v>10119.457133414649</v>
      </c>
    </row>
    <row r="49" spans="1:10">
      <c r="A49" s="94"/>
      <c r="B49" s="77" t="s">
        <v>13</v>
      </c>
      <c r="C49" s="99">
        <v>0.3518</v>
      </c>
      <c r="D49" s="99">
        <v>0.71430000000000005</v>
      </c>
      <c r="E49" s="99">
        <v>0.50790000000000002</v>
      </c>
      <c r="F49" s="99">
        <v>0.60150000000000003</v>
      </c>
      <c r="G49" s="99">
        <v>1.1000000000000001E-3</v>
      </c>
      <c r="H49" s="99">
        <v>2.0000000000000001E-4</v>
      </c>
      <c r="I49" s="99">
        <v>2.0000000000000001E-4</v>
      </c>
    </row>
    <row r="50" spans="1:10">
      <c r="A50" s="92" t="s">
        <v>26</v>
      </c>
      <c r="B50" s="76" t="s">
        <v>10</v>
      </c>
      <c r="C50" s="80">
        <v>2959.0611293520878</v>
      </c>
      <c r="D50" s="80">
        <v>2959.0611232540882</v>
      </c>
      <c r="E50" s="80">
        <v>2959.0611348380912</v>
      </c>
      <c r="F50" s="80">
        <v>2959.0611267916952</v>
      </c>
      <c r="G50" s="80">
        <v>2959.0611401099081</v>
      </c>
      <c r="H50" s="80">
        <v>2959.0611314250282</v>
      </c>
      <c r="I50" s="80">
        <v>2959.0611398729202</v>
      </c>
    </row>
    <row r="51" spans="1:10">
      <c r="A51" s="93"/>
      <c r="B51" s="76" t="s">
        <v>11</v>
      </c>
      <c r="C51" s="80">
        <v>2793.5823010083232</v>
      </c>
      <c r="D51" s="80">
        <v>105.4442446838781</v>
      </c>
      <c r="E51" s="80">
        <v>2812.1219012205188</v>
      </c>
      <c r="F51" s="80">
        <v>2924.77593165185</v>
      </c>
      <c r="G51" s="80">
        <v>22.182261141278161</v>
      </c>
      <c r="H51" s="80">
        <v>0</v>
      </c>
      <c r="I51" s="80">
        <v>22.162478611376411</v>
      </c>
    </row>
    <row r="52" spans="1:10">
      <c r="A52" s="93"/>
      <c r="B52" s="76" t="s">
        <v>12</v>
      </c>
      <c r="C52" s="80">
        <v>165.47882834376449</v>
      </c>
      <c r="D52" s="80">
        <v>2853.6168785702098</v>
      </c>
      <c r="E52" s="80">
        <v>146.93923361757189</v>
      </c>
      <c r="F52" s="80">
        <v>34.285195139845079</v>
      </c>
      <c r="G52" s="80">
        <v>2936.87887896863</v>
      </c>
      <c r="H52" s="80">
        <v>2959.0611314250282</v>
      </c>
      <c r="I52" s="80">
        <v>2936.898661261544</v>
      </c>
    </row>
    <row r="53" spans="1:10">
      <c r="A53" s="94"/>
      <c r="B53" s="77" t="s">
        <v>13</v>
      </c>
      <c r="C53" s="99">
        <v>0.94409999999999994</v>
      </c>
      <c r="D53" s="99">
        <v>3.56E-2</v>
      </c>
      <c r="E53" s="99">
        <v>0.95030000000000003</v>
      </c>
      <c r="F53" s="99">
        <v>0.98840000000000006</v>
      </c>
      <c r="G53" s="99">
        <v>7.4999999999999997E-3</v>
      </c>
      <c r="H53" s="99">
        <v>0</v>
      </c>
      <c r="I53" s="99">
        <v>7.4999999999999997E-3</v>
      </c>
    </row>
    <row r="54" spans="1:10" ht="15">
      <c r="A54" s="92" t="s">
        <v>27</v>
      </c>
      <c r="B54" s="76" t="s">
        <v>10</v>
      </c>
      <c r="C54" s="80">
        <v>22.801261578649392</v>
      </c>
      <c r="D54" s="80">
        <v>22.80125997811156</v>
      </c>
      <c r="E54" s="80">
        <v>22.801261306009891</v>
      </c>
      <c r="F54" s="80">
        <v>22.801258067872372</v>
      </c>
      <c r="G54" s="82">
        <v>7.7842976026049717</v>
      </c>
      <c r="H54" s="82">
        <v>7.7842976026049717</v>
      </c>
      <c r="I54" s="82">
        <v>7.7842976026049717</v>
      </c>
      <c r="J54" s="79" t="s">
        <v>28</v>
      </c>
    </row>
    <row r="55" spans="1:10">
      <c r="A55" s="93"/>
      <c r="B55" s="76" t="s">
        <v>11</v>
      </c>
      <c r="C55" s="80">
        <v>7.7132815004150759</v>
      </c>
      <c r="D55" s="80">
        <v>11.05299856041823</v>
      </c>
      <c r="E55" s="80">
        <v>12.170063996937611</v>
      </c>
      <c r="F55" s="80">
        <v>12.20681500614225</v>
      </c>
      <c r="G55" s="80">
        <v>0</v>
      </c>
      <c r="H55" s="80">
        <v>0</v>
      </c>
      <c r="I55" s="80">
        <v>0</v>
      </c>
    </row>
    <row r="56" spans="1:10">
      <c r="A56" s="93"/>
      <c r="B56" s="76" t="s">
        <v>12</v>
      </c>
      <c r="C56" s="80">
        <v>15.08798007823432</v>
      </c>
      <c r="D56" s="80">
        <v>11.748261417693319</v>
      </c>
      <c r="E56" s="80">
        <v>10.63119730907229</v>
      </c>
      <c r="F56" s="80">
        <v>10.59444306173012</v>
      </c>
      <c r="G56" s="80">
        <v>7.7842976026049717</v>
      </c>
      <c r="H56" s="80">
        <v>7.7842976026049717</v>
      </c>
      <c r="I56" s="80">
        <v>7.7842976026049717</v>
      </c>
    </row>
    <row r="57" spans="1:10">
      <c r="A57" s="94"/>
      <c r="B57" s="77" t="s">
        <v>13</v>
      </c>
      <c r="C57" s="99">
        <v>0.33829999999999999</v>
      </c>
      <c r="D57" s="99">
        <v>0.48479999999999995</v>
      </c>
      <c r="E57" s="99">
        <v>0.53369999999999995</v>
      </c>
      <c r="F57" s="99">
        <v>0.53539999999999999</v>
      </c>
      <c r="G57" s="99">
        <v>0</v>
      </c>
      <c r="H57" s="99">
        <v>0</v>
      </c>
      <c r="I57" s="99">
        <v>0</v>
      </c>
    </row>
    <row r="58" spans="1:10">
      <c r="A58" s="92" t="s">
        <v>29</v>
      </c>
      <c r="B58" s="76" t="s">
        <v>10</v>
      </c>
      <c r="C58" s="80">
        <v>759.4414199104242</v>
      </c>
      <c r="D58" s="80">
        <v>759.44142809488176</v>
      </c>
      <c r="E58" s="80">
        <v>759.44142987671137</v>
      </c>
      <c r="F58" s="80">
        <v>759.44142140086353</v>
      </c>
      <c r="G58" s="80">
        <v>759.44142221267225</v>
      </c>
      <c r="H58" s="80">
        <v>759.44142364664162</v>
      </c>
      <c r="I58" s="80">
        <v>759.44142206116976</v>
      </c>
    </row>
    <row r="59" spans="1:10">
      <c r="A59" s="93"/>
      <c r="B59" s="76" t="s">
        <v>11</v>
      </c>
      <c r="C59" s="80">
        <v>692.05733955548453</v>
      </c>
      <c r="D59" s="80">
        <v>16.586456350874819</v>
      </c>
      <c r="E59" s="80">
        <v>669.59530663437488</v>
      </c>
      <c r="F59" s="80">
        <v>710.97862335888885</v>
      </c>
      <c r="G59" s="80">
        <v>464.45234998777238</v>
      </c>
      <c r="H59" s="80">
        <v>194.1419550453646</v>
      </c>
      <c r="I59" s="80">
        <v>464.71999487155222</v>
      </c>
    </row>
    <row r="60" spans="1:10">
      <c r="A60" s="93"/>
      <c r="B60" s="76" t="s">
        <v>12</v>
      </c>
      <c r="C60" s="80">
        <v>67.384080354939613</v>
      </c>
      <c r="D60" s="80">
        <v>742.85497174400689</v>
      </c>
      <c r="E60" s="80">
        <v>89.846123242336489</v>
      </c>
      <c r="F60" s="80">
        <v>48.462798041974693</v>
      </c>
      <c r="G60" s="80">
        <v>294.98907222489993</v>
      </c>
      <c r="H60" s="80">
        <v>565.299468601277</v>
      </c>
      <c r="I60" s="80">
        <v>294.7214271896176</v>
      </c>
    </row>
    <row r="61" spans="1:10">
      <c r="A61" s="94"/>
      <c r="B61" s="77" t="s">
        <v>13</v>
      </c>
      <c r="C61" s="99">
        <v>0.9113</v>
      </c>
      <c r="D61" s="99">
        <v>2.18E-2</v>
      </c>
      <c r="E61" s="99">
        <v>0.88170000000000004</v>
      </c>
      <c r="F61" s="99">
        <v>0.93620000000000003</v>
      </c>
      <c r="G61" s="99">
        <v>0.61159999999999992</v>
      </c>
      <c r="H61" s="99">
        <v>0.25559999999999999</v>
      </c>
      <c r="I61" s="99">
        <v>0.6119</v>
      </c>
    </row>
    <row r="62" spans="1:10">
      <c r="A62" s="92" t="s">
        <v>30</v>
      </c>
      <c r="B62" s="76" t="s">
        <v>10</v>
      </c>
      <c r="C62" s="80">
        <v>815.62951202965735</v>
      </c>
      <c r="D62" s="80">
        <v>815.62952185935637</v>
      </c>
      <c r="E62" s="80">
        <v>815.62953131423683</v>
      </c>
      <c r="F62" s="80">
        <v>815.62951192991716</v>
      </c>
      <c r="G62" s="80">
        <v>815.62950933216985</v>
      </c>
      <c r="H62" s="80">
        <v>815.62950985455927</v>
      </c>
      <c r="I62" s="80">
        <v>815.62950741213274</v>
      </c>
    </row>
    <row r="63" spans="1:10">
      <c r="A63" s="93"/>
      <c r="B63" s="76" t="s">
        <v>11</v>
      </c>
      <c r="C63" s="80">
        <v>781.10788441912587</v>
      </c>
      <c r="D63" s="80">
        <v>19.277053740928579</v>
      </c>
      <c r="E63" s="80">
        <v>609.67262634779081</v>
      </c>
      <c r="F63" s="80">
        <v>781.10966101431461</v>
      </c>
      <c r="G63" s="80">
        <v>264.35555644661139</v>
      </c>
      <c r="H63" s="80">
        <v>240.96369041122469</v>
      </c>
      <c r="I63" s="80">
        <v>264.36102910908892</v>
      </c>
    </row>
    <row r="64" spans="1:10">
      <c r="A64" s="93"/>
      <c r="B64" s="76" t="s">
        <v>12</v>
      </c>
      <c r="C64" s="80">
        <v>34.521627610531439</v>
      </c>
      <c r="D64" s="80">
        <v>796.35246811842774</v>
      </c>
      <c r="E64" s="80">
        <v>205.95690496644599</v>
      </c>
      <c r="F64" s="80">
        <v>34.519850915602547</v>
      </c>
      <c r="G64" s="80">
        <v>551.27395288555851</v>
      </c>
      <c r="H64" s="80">
        <v>574.66581944333461</v>
      </c>
      <c r="I64" s="80">
        <v>551.26847830304382</v>
      </c>
    </row>
    <row r="65" spans="1:10">
      <c r="A65" s="94"/>
      <c r="B65" s="77" t="s">
        <v>13</v>
      </c>
      <c r="C65" s="99">
        <v>0.9577</v>
      </c>
      <c r="D65" s="99">
        <v>2.3599999999999999E-2</v>
      </c>
      <c r="E65" s="99">
        <v>0.74750000000000005</v>
      </c>
      <c r="F65" s="99">
        <v>0.9577</v>
      </c>
      <c r="G65" s="99">
        <v>0.32409999999999994</v>
      </c>
      <c r="H65" s="99">
        <v>0.2954</v>
      </c>
      <c r="I65" s="99">
        <v>0.32409999999999994</v>
      </c>
    </row>
    <row r="66" spans="1:10">
      <c r="A66" s="92" t="s">
        <v>31</v>
      </c>
      <c r="B66" s="76" t="s">
        <v>10</v>
      </c>
      <c r="C66" s="80">
        <v>4.8485680084054303</v>
      </c>
      <c r="D66" s="80">
        <v>4.8485710212337034</v>
      </c>
      <c r="E66" s="80">
        <v>4.8485698861820383</v>
      </c>
      <c r="F66" s="80">
        <v>4.8485680657695491</v>
      </c>
      <c r="G66" s="80">
        <v>4.8485679584263828</v>
      </c>
      <c r="H66" s="80">
        <v>4.8485678831906824</v>
      </c>
      <c r="I66" s="80">
        <v>4.848567774985507</v>
      </c>
    </row>
    <row r="67" spans="1:10">
      <c r="A67" s="93"/>
      <c r="B67" s="76" t="s">
        <v>11</v>
      </c>
      <c r="C67" s="80">
        <v>4.7383252344157398</v>
      </c>
      <c r="D67" s="80">
        <v>2.4412428227782499</v>
      </c>
      <c r="E67" s="80">
        <v>3.1385985336259661</v>
      </c>
      <c r="F67" s="80">
        <v>2.0679479288342222</v>
      </c>
      <c r="G67" s="80">
        <v>2.532915922402446</v>
      </c>
      <c r="H67" s="80">
        <v>0</v>
      </c>
      <c r="I67" s="80">
        <v>2.5332791117012312</v>
      </c>
    </row>
    <row r="68" spans="1:10">
      <c r="A68" s="93"/>
      <c r="B68" s="76" t="s">
        <v>12</v>
      </c>
      <c r="C68" s="80">
        <v>0.11024277398969071</v>
      </c>
      <c r="D68" s="80">
        <v>2.4073281984554522</v>
      </c>
      <c r="E68" s="80">
        <v>1.7099713525560729</v>
      </c>
      <c r="F68" s="80">
        <v>2.7806201369353269</v>
      </c>
      <c r="G68" s="80">
        <v>2.3156520360239359</v>
      </c>
      <c r="H68" s="80">
        <v>4.8485678831906824</v>
      </c>
      <c r="I68" s="80">
        <v>2.3152886632842762</v>
      </c>
    </row>
    <row r="69" spans="1:10">
      <c r="A69" s="94"/>
      <c r="B69" s="77" t="s">
        <v>13</v>
      </c>
      <c r="C69" s="99">
        <v>0.97730000000000006</v>
      </c>
      <c r="D69" s="99">
        <v>0.50350000000000006</v>
      </c>
      <c r="E69" s="99">
        <v>0.64729999999999999</v>
      </c>
      <c r="F69" s="99">
        <v>0.42649999999999999</v>
      </c>
      <c r="G69" s="99">
        <v>0.52239999999999998</v>
      </c>
      <c r="H69" s="99">
        <v>0</v>
      </c>
      <c r="I69" s="99">
        <v>0.52249999999999996</v>
      </c>
    </row>
    <row r="70" spans="1:10" ht="15">
      <c r="A70" s="92" t="s">
        <v>32</v>
      </c>
      <c r="B70" s="76" t="s">
        <v>10</v>
      </c>
      <c r="C70" s="80">
        <v>13.47424213271467</v>
      </c>
      <c r="D70" s="80">
        <v>13.47421239430567</v>
      </c>
      <c r="E70" s="80">
        <v>13.474216281035551</v>
      </c>
      <c r="F70" s="80">
        <v>13.474246381804869</v>
      </c>
      <c r="G70" s="82">
        <v>13.150841992350101</v>
      </c>
      <c r="H70" s="82">
        <v>13.150841992350109</v>
      </c>
      <c r="I70" s="82">
        <v>13.150841992350109</v>
      </c>
    </row>
    <row r="71" spans="1:10">
      <c r="A71" s="93"/>
      <c r="B71" s="76" t="s">
        <v>11</v>
      </c>
      <c r="C71" s="80">
        <v>3.907355445540841</v>
      </c>
      <c r="D71" s="80">
        <v>0</v>
      </c>
      <c r="E71" s="80">
        <v>12.070797347651339</v>
      </c>
      <c r="F71" s="80">
        <v>0</v>
      </c>
      <c r="G71" s="80">
        <v>0</v>
      </c>
      <c r="H71" s="80">
        <v>0</v>
      </c>
      <c r="I71" s="80">
        <v>0</v>
      </c>
    </row>
    <row r="72" spans="1:10">
      <c r="A72" s="93"/>
      <c r="B72" s="76" t="s">
        <v>12</v>
      </c>
      <c r="C72" s="80">
        <v>9.5668866871738309</v>
      </c>
      <c r="D72" s="80">
        <v>13.47421239430567</v>
      </c>
      <c r="E72" s="80">
        <v>1.403418933384208</v>
      </c>
      <c r="F72" s="80">
        <v>13.474246381804869</v>
      </c>
      <c r="G72" s="80">
        <v>13.150841992350109</v>
      </c>
      <c r="H72" s="80">
        <v>13.150841992350109</v>
      </c>
      <c r="I72" s="80">
        <v>13.150841992350109</v>
      </c>
    </row>
    <row r="73" spans="1:10">
      <c r="A73" s="94"/>
      <c r="B73" s="77" t="s">
        <v>13</v>
      </c>
      <c r="C73" s="99">
        <v>0.28999999999999998</v>
      </c>
      <c r="D73" s="99">
        <v>0</v>
      </c>
      <c r="E73" s="99">
        <v>0.89579999999999993</v>
      </c>
      <c r="F73" s="99">
        <v>0</v>
      </c>
      <c r="G73" s="99">
        <v>0</v>
      </c>
      <c r="H73" s="99">
        <v>0</v>
      </c>
      <c r="I73" s="99">
        <v>0</v>
      </c>
    </row>
    <row r="74" spans="1:10">
      <c r="A74" s="92" t="s">
        <v>33</v>
      </c>
      <c r="B74" s="76" t="s">
        <v>10</v>
      </c>
      <c r="C74" s="80">
        <v>22.809105816437661</v>
      </c>
      <c r="D74" s="80">
        <v>22.809098301206621</v>
      </c>
      <c r="E74" s="80">
        <v>22.809095126991771</v>
      </c>
      <c r="F74" s="80">
        <v>22.809105662238551</v>
      </c>
      <c r="G74" s="80">
        <v>22.80910513943704</v>
      </c>
      <c r="H74" s="80">
        <v>22.80910513943704</v>
      </c>
      <c r="I74" s="80">
        <v>22.809105139437051</v>
      </c>
    </row>
    <row r="75" spans="1:10">
      <c r="A75" s="93"/>
      <c r="B75" s="76" t="s">
        <v>11</v>
      </c>
      <c r="C75" s="80">
        <v>4.6831945460731754</v>
      </c>
      <c r="D75" s="80">
        <v>0</v>
      </c>
      <c r="E75" s="80">
        <v>4.6054664522854347</v>
      </c>
      <c r="F75" s="80">
        <v>0</v>
      </c>
      <c r="G75" s="80">
        <v>0</v>
      </c>
      <c r="H75" s="80">
        <v>0</v>
      </c>
      <c r="I75" s="80">
        <v>0</v>
      </c>
    </row>
    <row r="76" spans="1:10">
      <c r="A76" s="93"/>
      <c r="B76" s="76" t="s">
        <v>12</v>
      </c>
      <c r="C76" s="80">
        <v>18.12591127036448</v>
      </c>
      <c r="D76" s="80">
        <v>22.809098301206621</v>
      </c>
      <c r="E76" s="80">
        <v>18.20362867470633</v>
      </c>
      <c r="F76" s="80">
        <v>22.809105662238551</v>
      </c>
      <c r="G76" s="80">
        <v>22.80910513943704</v>
      </c>
      <c r="H76" s="80">
        <v>22.80910513943704</v>
      </c>
      <c r="I76" s="80">
        <v>22.809105139437051</v>
      </c>
    </row>
    <row r="77" spans="1:10">
      <c r="A77" s="94"/>
      <c r="B77" s="77" t="s">
        <v>13</v>
      </c>
      <c r="C77" s="99">
        <v>0.20530000000000001</v>
      </c>
      <c r="D77" s="99">
        <v>0</v>
      </c>
      <c r="E77" s="99">
        <v>0.20190000000000002</v>
      </c>
      <c r="F77" s="99">
        <v>0</v>
      </c>
      <c r="G77" s="99">
        <v>0</v>
      </c>
      <c r="H77" s="99">
        <v>0</v>
      </c>
      <c r="I77" s="99">
        <v>0</v>
      </c>
    </row>
    <row r="78" spans="1:10" ht="15">
      <c r="A78" s="92" t="s">
        <v>34</v>
      </c>
      <c r="B78" s="76" t="s">
        <v>10</v>
      </c>
      <c r="C78" s="80">
        <v>63.141321747791821</v>
      </c>
      <c r="D78" s="80">
        <v>63.141293479044243</v>
      </c>
      <c r="E78" s="80">
        <v>63.141289551212289</v>
      </c>
      <c r="F78" s="80">
        <v>63.141323923693363</v>
      </c>
      <c r="G78" s="82">
        <v>56.226939293574048</v>
      </c>
      <c r="H78" s="82">
        <v>56.226939717554373</v>
      </c>
      <c r="I78" s="82">
        <v>56.226939717554373</v>
      </c>
      <c r="J78" s="78" t="s">
        <v>28</v>
      </c>
    </row>
    <row r="79" spans="1:10">
      <c r="A79" s="93"/>
      <c r="B79" s="76" t="s">
        <v>11</v>
      </c>
      <c r="C79" s="80">
        <v>45.515907796627879</v>
      </c>
      <c r="D79" s="80">
        <v>0</v>
      </c>
      <c r="E79" s="80">
        <v>41.334338559139617</v>
      </c>
      <c r="F79" s="80">
        <v>0</v>
      </c>
      <c r="G79" s="80">
        <v>0</v>
      </c>
      <c r="H79" s="80">
        <v>0</v>
      </c>
      <c r="I79" s="80">
        <v>0</v>
      </c>
    </row>
    <row r="80" spans="1:10">
      <c r="A80" s="93"/>
      <c r="B80" s="76" t="s">
        <v>12</v>
      </c>
      <c r="C80" s="80">
        <v>17.625413951163939</v>
      </c>
      <c r="D80" s="80">
        <v>63.141293479044243</v>
      </c>
      <c r="E80" s="80">
        <v>21.806950992072672</v>
      </c>
      <c r="F80" s="80">
        <v>63.141323923693363</v>
      </c>
      <c r="G80" s="80">
        <v>56.226939293574048</v>
      </c>
      <c r="H80" s="80">
        <v>56.226939717554373</v>
      </c>
      <c r="I80" s="80">
        <v>56.226939717554373</v>
      </c>
    </row>
    <row r="81" spans="1:10">
      <c r="A81" s="94"/>
      <c r="B81" s="77" t="s">
        <v>13</v>
      </c>
      <c r="C81" s="99">
        <v>0.72089999999999999</v>
      </c>
      <c r="D81" s="99">
        <v>0</v>
      </c>
      <c r="E81" s="99">
        <v>0.65459999999999996</v>
      </c>
      <c r="F81" s="99">
        <v>0</v>
      </c>
      <c r="G81" s="99">
        <v>0</v>
      </c>
      <c r="H81" s="99">
        <v>0</v>
      </c>
      <c r="I81" s="99">
        <v>0</v>
      </c>
    </row>
    <row r="82" spans="1:10" ht="15">
      <c r="A82" s="92" t="s">
        <v>35</v>
      </c>
      <c r="B82" s="76" t="s">
        <v>10</v>
      </c>
      <c r="C82" s="80">
        <v>3.002734374812575</v>
      </c>
      <c r="D82" s="80">
        <v>3.00273449153863</v>
      </c>
      <c r="E82" s="80">
        <v>3.0027335724857722</v>
      </c>
      <c r="F82" s="80">
        <v>3.0027299163229628</v>
      </c>
      <c r="G82" s="80">
        <v>3.002725858793442</v>
      </c>
      <c r="H82" s="80">
        <v>3.00273449153863</v>
      </c>
      <c r="I82" s="80"/>
      <c r="J82" s="78" t="s">
        <v>36</v>
      </c>
    </row>
    <row r="83" spans="1:10">
      <c r="A83" s="93"/>
      <c r="B83" s="76" t="s">
        <v>11</v>
      </c>
      <c r="C83" s="80">
        <v>2.8448060375447439</v>
      </c>
      <c r="D83" s="80">
        <v>0</v>
      </c>
      <c r="E83" s="80">
        <v>2.4400071181763638</v>
      </c>
      <c r="F83" s="80">
        <v>0</v>
      </c>
      <c r="G83" s="80">
        <v>2.826974903702447</v>
      </c>
      <c r="H83" s="80">
        <v>0</v>
      </c>
      <c r="I83" s="80"/>
    </row>
    <row r="84" spans="1:10">
      <c r="A84" s="93"/>
      <c r="B84" s="76" t="s">
        <v>12</v>
      </c>
      <c r="C84" s="80">
        <v>0.15792833726783109</v>
      </c>
      <c r="D84" s="80">
        <v>3.00273449153863</v>
      </c>
      <c r="E84" s="80">
        <v>0.56272645430940815</v>
      </c>
      <c r="F84" s="80">
        <v>3.0027299163229628</v>
      </c>
      <c r="G84" s="88">
        <v>0.17575095509099531</v>
      </c>
      <c r="H84" s="88">
        <v>3.00273449153863</v>
      </c>
      <c r="I84" s="80"/>
    </row>
    <row r="85" spans="1:10" ht="15">
      <c r="A85" s="94"/>
      <c r="B85" s="77" t="s">
        <v>13</v>
      </c>
      <c r="C85" s="99">
        <v>0.94739999999999991</v>
      </c>
      <c r="D85" s="99">
        <v>0</v>
      </c>
      <c r="E85" s="99">
        <v>0.8126000000000001</v>
      </c>
      <c r="F85" s="100">
        <v>0</v>
      </c>
      <c r="G85" s="101">
        <v>0.9415</v>
      </c>
      <c r="H85" s="102">
        <v>0</v>
      </c>
      <c r="I85" s="103"/>
      <c r="J85" s="90" t="s">
        <v>37</v>
      </c>
    </row>
    <row r="86" spans="1:10">
      <c r="A86" s="92" t="s">
        <v>38</v>
      </c>
      <c r="B86" s="76" t="s">
        <v>10</v>
      </c>
      <c r="C86" s="80">
        <v>475.17980024992471</v>
      </c>
      <c r="D86" s="80">
        <v>475.17982029954038</v>
      </c>
      <c r="E86" s="80">
        <v>475.1798074518469</v>
      </c>
      <c r="F86" s="80">
        <v>475.17979841592881</v>
      </c>
      <c r="G86" s="89">
        <v>475.17981188829401</v>
      </c>
      <c r="H86" s="89">
        <v>475.17980875452992</v>
      </c>
      <c r="I86" s="80">
        <v>475.17980742350773</v>
      </c>
    </row>
    <row r="87" spans="1:10">
      <c r="A87" s="93"/>
      <c r="B87" s="76" t="s">
        <v>11</v>
      </c>
      <c r="C87" s="80">
        <v>449.7741090793852</v>
      </c>
      <c r="D87" s="80">
        <v>383.31933353741618</v>
      </c>
      <c r="E87" s="80">
        <v>394.16509601418102</v>
      </c>
      <c r="F87" s="80">
        <v>421.28131303268628</v>
      </c>
      <c r="G87" s="80">
        <v>340.47140720333562</v>
      </c>
      <c r="H87" s="80">
        <v>0</v>
      </c>
      <c r="I87" s="80">
        <v>349.75729068665419</v>
      </c>
    </row>
    <row r="88" spans="1:10">
      <c r="A88" s="93"/>
      <c r="B88" s="76" t="s">
        <v>12</v>
      </c>
      <c r="C88" s="80">
        <v>25.405691170539441</v>
      </c>
      <c r="D88" s="80">
        <v>91.860486762124197</v>
      </c>
      <c r="E88" s="80">
        <v>81.014711437665866</v>
      </c>
      <c r="F88" s="80">
        <v>53.898485383242452</v>
      </c>
      <c r="G88" s="80">
        <v>134.70840468495831</v>
      </c>
      <c r="H88" s="80">
        <v>475.17980875452992</v>
      </c>
      <c r="I88" s="80">
        <v>125.4225167368535</v>
      </c>
    </row>
    <row r="89" spans="1:10" ht="15">
      <c r="A89" s="94"/>
      <c r="B89" s="77" t="s">
        <v>13</v>
      </c>
      <c r="C89" s="99">
        <v>0.94650000000000001</v>
      </c>
      <c r="D89" s="99">
        <v>0.80669999999999997</v>
      </c>
      <c r="E89" s="99">
        <v>0.82950000000000002</v>
      </c>
      <c r="F89" s="99">
        <v>0.88659999999999994</v>
      </c>
      <c r="G89" s="101">
        <v>0.71650000000000003</v>
      </c>
      <c r="H89" s="99">
        <v>0</v>
      </c>
      <c r="I89" s="99">
        <v>0.73609999999999998</v>
      </c>
    </row>
    <row r="90" spans="1:10">
      <c r="A90" s="92" t="s">
        <v>39</v>
      </c>
      <c r="B90" s="76" t="s">
        <v>10</v>
      </c>
      <c r="C90" s="80">
        <v>120.00034798556349</v>
      </c>
      <c r="D90" s="80">
        <v>120.00034000156199</v>
      </c>
      <c r="E90" s="80">
        <v>120.0003353240631</v>
      </c>
      <c r="F90" s="80">
        <v>120.0003472165465</v>
      </c>
      <c r="G90" s="80">
        <v>120.00034287008189</v>
      </c>
      <c r="H90" s="80">
        <v>120.0003436817118</v>
      </c>
      <c r="I90" s="80">
        <v>120.00034287008189</v>
      </c>
    </row>
    <row r="91" spans="1:10">
      <c r="A91" s="93"/>
      <c r="B91" s="76" t="s">
        <v>11</v>
      </c>
      <c r="C91" s="80">
        <v>120.00034798556349</v>
      </c>
      <c r="D91" s="80">
        <v>7.2707870559620558</v>
      </c>
      <c r="E91" s="80">
        <v>101.6886534537927</v>
      </c>
      <c r="F91" s="80">
        <v>120.0003472165465</v>
      </c>
      <c r="G91" s="80">
        <v>23.646566341856449</v>
      </c>
      <c r="H91" s="80">
        <v>0</v>
      </c>
      <c r="I91" s="80">
        <v>23.646566341856449</v>
      </c>
    </row>
    <row r="92" spans="1:10">
      <c r="A92" s="93"/>
      <c r="B92" s="76" t="s">
        <v>12</v>
      </c>
      <c r="C92" s="80">
        <v>0</v>
      </c>
      <c r="D92" s="80">
        <v>112.72955294559991</v>
      </c>
      <c r="E92" s="80">
        <v>18.31168187027037</v>
      </c>
      <c r="F92" s="80">
        <v>0</v>
      </c>
      <c r="G92" s="80">
        <v>96.353776528225438</v>
      </c>
      <c r="H92" s="80">
        <v>120.0003436817118</v>
      </c>
      <c r="I92" s="80">
        <v>96.353776528225438</v>
      </c>
    </row>
    <row r="93" spans="1:10">
      <c r="A93" s="94"/>
      <c r="B93" s="77" t="s">
        <v>13</v>
      </c>
      <c r="C93" s="99">
        <v>1</v>
      </c>
      <c r="D93" s="99">
        <v>6.0599999999999994E-2</v>
      </c>
      <c r="E93" s="99">
        <v>0.84739999999999993</v>
      </c>
      <c r="F93" s="99">
        <v>1</v>
      </c>
      <c r="G93" s="99">
        <v>0.1971</v>
      </c>
      <c r="H93" s="99">
        <v>0</v>
      </c>
      <c r="I93" s="99">
        <v>0.1971</v>
      </c>
    </row>
    <row r="94" spans="1:10">
      <c r="A94" s="92" t="s">
        <v>40</v>
      </c>
      <c r="B94" s="76" t="s">
        <v>10</v>
      </c>
      <c r="C94" s="80">
        <v>55.68719768686919</v>
      </c>
      <c r="D94" s="80">
        <v>55.687197935464248</v>
      </c>
      <c r="E94" s="80">
        <v>55.687197788012611</v>
      </c>
      <c r="F94" s="80">
        <v>55.687197788012597</v>
      </c>
      <c r="G94" s="80">
        <v>55.687198153377153</v>
      </c>
      <c r="H94" s="80">
        <v>55.687197788012597</v>
      </c>
      <c r="I94" s="80">
        <v>55.687198329196093</v>
      </c>
    </row>
    <row r="95" spans="1:10">
      <c r="A95" s="93"/>
      <c r="B95" s="76" t="s">
        <v>11</v>
      </c>
      <c r="C95" s="80">
        <v>55.68719768686919</v>
      </c>
      <c r="D95" s="80">
        <v>4.0977832897076292</v>
      </c>
      <c r="E95" s="80">
        <v>55.687197788012611</v>
      </c>
      <c r="F95" s="80">
        <v>55.687197788012597</v>
      </c>
      <c r="G95" s="80">
        <v>1.216815545990789</v>
      </c>
      <c r="H95" s="80">
        <v>0</v>
      </c>
      <c r="I95" s="80">
        <v>0.99065666648365547</v>
      </c>
    </row>
    <row r="96" spans="1:10">
      <c r="A96" s="93"/>
      <c r="B96" s="76" t="s">
        <v>12</v>
      </c>
      <c r="C96" s="80">
        <v>0</v>
      </c>
      <c r="D96" s="80">
        <v>51.589414645756619</v>
      </c>
      <c r="E96" s="80">
        <v>0</v>
      </c>
      <c r="F96" s="80">
        <v>0</v>
      </c>
      <c r="G96" s="80">
        <v>54.470382607386362</v>
      </c>
      <c r="H96" s="80">
        <v>55.687197788012597</v>
      </c>
      <c r="I96" s="80">
        <v>54.696541662712427</v>
      </c>
    </row>
    <row r="97" spans="1:10">
      <c r="A97" s="94"/>
      <c r="B97" s="77" t="s">
        <v>13</v>
      </c>
      <c r="C97" s="99">
        <v>1</v>
      </c>
      <c r="D97" s="99">
        <v>7.3599999999999999E-2</v>
      </c>
      <c r="E97" s="99">
        <v>1</v>
      </c>
      <c r="F97" s="99">
        <v>1</v>
      </c>
      <c r="G97" s="99">
        <v>2.1899999999999999E-2</v>
      </c>
      <c r="H97" s="99">
        <v>0</v>
      </c>
      <c r="I97" s="99">
        <v>1.78E-2</v>
      </c>
    </row>
    <row r="98" spans="1:10" ht="15">
      <c r="A98" s="92" t="s">
        <v>41</v>
      </c>
      <c r="B98" s="76" t="s">
        <v>10</v>
      </c>
      <c r="C98" s="80">
        <v>12.812403467247229</v>
      </c>
      <c r="D98" s="80">
        <v>12.81239544215854</v>
      </c>
      <c r="E98" s="80">
        <v>12.812394697336829</v>
      </c>
      <c r="F98" s="80">
        <v>12.81240255927089</v>
      </c>
      <c r="G98" s="82">
        <v>9.9255553950377831</v>
      </c>
      <c r="H98" s="82">
        <v>9.9255555485557174</v>
      </c>
      <c r="I98" s="82">
        <v>9.9255555485557174</v>
      </c>
      <c r="J98" s="78" t="s">
        <v>28</v>
      </c>
    </row>
    <row r="99" spans="1:10">
      <c r="A99" s="93"/>
      <c r="B99" s="76" t="s">
        <v>11</v>
      </c>
      <c r="C99" s="80">
        <v>12.8082860829241</v>
      </c>
      <c r="D99" s="80">
        <v>1.924434590862963E-3</v>
      </c>
      <c r="E99" s="80">
        <v>5.67864388805374</v>
      </c>
      <c r="F99" s="80">
        <v>1.0501161003462409</v>
      </c>
      <c r="G99" s="80">
        <v>7.80163145541571</v>
      </c>
      <c r="H99" s="80">
        <v>0</v>
      </c>
      <c r="I99" s="80">
        <v>7.80163145541571</v>
      </c>
    </row>
    <row r="100" spans="1:10">
      <c r="A100" s="93"/>
      <c r="B100" s="76" t="s">
        <v>12</v>
      </c>
      <c r="C100" s="80">
        <v>4.1173843231246234E-3</v>
      </c>
      <c r="D100" s="80">
        <v>12.81047100756768</v>
      </c>
      <c r="E100" s="80">
        <v>7.1337508092830957</v>
      </c>
      <c r="F100" s="80">
        <v>11.762286458924651</v>
      </c>
      <c r="G100" s="80">
        <v>2.123923939622073</v>
      </c>
      <c r="H100" s="80">
        <v>9.9255555485557174</v>
      </c>
      <c r="I100" s="80">
        <v>2.1239240931400079</v>
      </c>
    </row>
    <row r="101" spans="1:10">
      <c r="A101" s="94"/>
      <c r="B101" s="77" t="s">
        <v>13</v>
      </c>
      <c r="C101" s="99">
        <v>0.99970000000000003</v>
      </c>
      <c r="D101" s="99">
        <v>2.0000000000000001E-4</v>
      </c>
      <c r="E101" s="99">
        <v>0.44319999999999998</v>
      </c>
      <c r="F101" s="99">
        <v>8.199999999999999E-2</v>
      </c>
      <c r="G101" s="99">
        <v>0.78599999999999992</v>
      </c>
      <c r="H101" s="99">
        <v>0</v>
      </c>
      <c r="I101" s="99">
        <v>0.78599999999999992</v>
      </c>
    </row>
    <row r="102" spans="1:10" ht="15">
      <c r="A102" s="92" t="s">
        <v>42</v>
      </c>
      <c r="B102" s="76" t="s">
        <v>10</v>
      </c>
      <c r="C102" s="80">
        <v>15.236245591379509</v>
      </c>
      <c r="D102" s="80">
        <v>15.23622959477783</v>
      </c>
      <c r="E102" s="80">
        <v>15.23623549301846</v>
      </c>
      <c r="F102" s="80">
        <v>15.236245709218871</v>
      </c>
      <c r="G102" s="82">
        <v>14.10640379824151</v>
      </c>
      <c r="H102" s="82">
        <v>14.10640379824151</v>
      </c>
      <c r="I102" s="82">
        <v>14.10640379824151</v>
      </c>
      <c r="J102" s="78" t="s">
        <v>28</v>
      </c>
    </row>
    <row r="103" spans="1:10">
      <c r="A103" s="93"/>
      <c r="B103" s="76" t="s">
        <v>11</v>
      </c>
      <c r="C103" s="80">
        <v>7.2024234925182018</v>
      </c>
      <c r="D103" s="80">
        <v>0</v>
      </c>
      <c r="E103" s="80">
        <v>0.53193197257609082</v>
      </c>
      <c r="F103" s="80">
        <v>0</v>
      </c>
      <c r="G103" s="80">
        <v>0</v>
      </c>
      <c r="H103" s="80">
        <v>0</v>
      </c>
      <c r="I103" s="80">
        <v>0</v>
      </c>
    </row>
    <row r="104" spans="1:10">
      <c r="A104" s="93"/>
      <c r="B104" s="76" t="s">
        <v>12</v>
      </c>
      <c r="C104" s="80">
        <v>8.0338220988613038</v>
      </c>
      <c r="D104" s="80">
        <v>15.23622959477783</v>
      </c>
      <c r="E104" s="80">
        <v>14.70430352044237</v>
      </c>
      <c r="F104" s="80">
        <v>15.236245709218871</v>
      </c>
      <c r="G104" s="80">
        <v>14.10640379824151</v>
      </c>
      <c r="H104" s="80">
        <v>14.10640379824151</v>
      </c>
      <c r="I104" s="80">
        <v>14.10640379824151</v>
      </c>
    </row>
    <row r="105" spans="1:10">
      <c r="A105" s="94"/>
      <c r="B105" s="77" t="s">
        <v>13</v>
      </c>
      <c r="C105" s="99">
        <v>0.47270000000000001</v>
      </c>
      <c r="D105" s="99">
        <v>0</v>
      </c>
      <c r="E105" s="99">
        <v>3.49E-2</v>
      </c>
      <c r="F105" s="99">
        <v>0</v>
      </c>
      <c r="G105" s="99">
        <v>0</v>
      </c>
      <c r="H105" s="99">
        <v>0</v>
      </c>
      <c r="I105" s="99">
        <v>0</v>
      </c>
    </row>
    <row r="106" spans="1:10">
      <c r="A106" s="92" t="s">
        <v>43</v>
      </c>
      <c r="B106" s="76" t="s">
        <v>10</v>
      </c>
      <c r="C106" s="80">
        <v>15.578820777836761</v>
      </c>
      <c r="D106" s="80">
        <v>15.57881494258705</v>
      </c>
      <c r="E106" s="80">
        <v>15.578819007374021</v>
      </c>
      <c r="F106" s="80">
        <v>15.57882452167561</v>
      </c>
      <c r="G106" s="80">
        <v>15.5788226648008</v>
      </c>
      <c r="H106" s="80">
        <v>15.5788226648008</v>
      </c>
      <c r="I106" s="80">
        <v>15.5788226648008</v>
      </c>
    </row>
    <row r="107" spans="1:10">
      <c r="A107" s="93"/>
      <c r="B107" s="76" t="s">
        <v>11</v>
      </c>
      <c r="C107" s="80">
        <v>2.0625587586783962</v>
      </c>
      <c r="D107" s="80">
        <v>0</v>
      </c>
      <c r="E107" s="80">
        <v>0</v>
      </c>
      <c r="F107" s="80">
        <v>0</v>
      </c>
      <c r="G107" s="80">
        <v>0</v>
      </c>
      <c r="H107" s="80">
        <v>0</v>
      </c>
      <c r="I107" s="80">
        <v>0</v>
      </c>
    </row>
    <row r="108" spans="1:10">
      <c r="A108" s="93"/>
      <c r="B108" s="76" t="s">
        <v>12</v>
      </c>
      <c r="C108" s="80">
        <v>13.51626201915836</v>
      </c>
      <c r="D108" s="80">
        <v>15.57881494258705</v>
      </c>
      <c r="E108" s="80">
        <v>15.578819007374021</v>
      </c>
      <c r="F108" s="80">
        <v>15.57882452167561</v>
      </c>
      <c r="G108" s="80">
        <v>15.5788226648008</v>
      </c>
      <c r="H108" s="80">
        <v>15.5788226648008</v>
      </c>
      <c r="I108" s="80">
        <v>15.5788226648008</v>
      </c>
    </row>
    <row r="109" spans="1:10">
      <c r="A109" s="94"/>
      <c r="B109" s="77" t="s">
        <v>13</v>
      </c>
      <c r="C109" s="99">
        <v>0.13239999999999999</v>
      </c>
      <c r="D109" s="99">
        <v>0</v>
      </c>
      <c r="E109" s="99">
        <v>0</v>
      </c>
      <c r="F109" s="99">
        <v>0</v>
      </c>
      <c r="G109" s="99">
        <v>0</v>
      </c>
      <c r="H109" s="99">
        <v>0</v>
      </c>
      <c r="I109" s="99">
        <v>0</v>
      </c>
    </row>
    <row r="110" spans="1:10">
      <c r="A110" s="92" t="s">
        <v>44</v>
      </c>
      <c r="B110" s="76" t="s">
        <v>10</v>
      </c>
      <c r="C110" s="80">
        <v>19.9608794741252</v>
      </c>
      <c r="D110" s="80">
        <v>19.960876795693139</v>
      </c>
      <c r="E110" s="80">
        <v>19.960870221545498</v>
      </c>
      <c r="F110" s="80">
        <v>19.960878917624431</v>
      </c>
      <c r="G110" s="80">
        <v>19.960878076982361</v>
      </c>
      <c r="H110" s="80">
        <v>19.960878076982361</v>
      </c>
      <c r="I110" s="80">
        <v>19.960878076982361</v>
      </c>
    </row>
    <row r="111" spans="1:10">
      <c r="A111" s="93"/>
      <c r="B111" s="76" t="s">
        <v>11</v>
      </c>
      <c r="C111" s="80">
        <v>18.521974829456259</v>
      </c>
      <c r="D111" s="80">
        <v>0</v>
      </c>
      <c r="E111" s="80">
        <v>15.5303071839668</v>
      </c>
      <c r="F111" s="80">
        <v>0</v>
      </c>
      <c r="G111" s="80">
        <v>0</v>
      </c>
      <c r="H111" s="80">
        <v>0</v>
      </c>
      <c r="I111" s="80">
        <v>0</v>
      </c>
    </row>
    <row r="112" spans="1:10">
      <c r="A112" s="93"/>
      <c r="B112" s="76" t="s">
        <v>12</v>
      </c>
      <c r="C112" s="80">
        <v>1.438904644668946</v>
      </c>
      <c r="D112" s="80">
        <v>19.960876795693139</v>
      </c>
      <c r="E112" s="80">
        <v>4.4305630375786969</v>
      </c>
      <c r="F112" s="80">
        <v>19.960878917624431</v>
      </c>
      <c r="G112" s="80">
        <v>19.960878076982361</v>
      </c>
      <c r="H112" s="80">
        <v>19.960878076982361</v>
      </c>
      <c r="I112" s="80">
        <v>19.960878076982361</v>
      </c>
    </row>
    <row r="113" spans="1:9">
      <c r="A113" s="94"/>
      <c r="B113" s="77" t="s">
        <v>13</v>
      </c>
      <c r="C113" s="99">
        <v>0.92790000000000006</v>
      </c>
      <c r="D113" s="99">
        <v>0</v>
      </c>
      <c r="E113" s="99">
        <v>0.77800000000000002</v>
      </c>
      <c r="F113" s="99">
        <v>0</v>
      </c>
      <c r="G113" s="99">
        <v>0</v>
      </c>
      <c r="H113" s="99">
        <v>0</v>
      </c>
      <c r="I113" s="99">
        <v>0</v>
      </c>
    </row>
    <row r="114" spans="1:9">
      <c r="A114" s="92" t="s">
        <v>45</v>
      </c>
      <c r="B114" s="76" t="s">
        <v>10</v>
      </c>
      <c r="C114" s="80">
        <v>82.840901849999995</v>
      </c>
      <c r="D114" s="80">
        <v>82.840882089999994</v>
      </c>
      <c r="E114" s="80">
        <v>82.840877640000002</v>
      </c>
      <c r="F114" s="80">
        <v>82.840902110000002</v>
      </c>
      <c r="G114" s="80">
        <v>82.81662495884224</v>
      </c>
      <c r="H114" s="80">
        <v>82.81662495884224</v>
      </c>
      <c r="I114" s="80">
        <v>82.816624958842226</v>
      </c>
    </row>
    <row r="115" spans="1:9">
      <c r="A115" s="93"/>
      <c r="B115" s="76" t="s">
        <v>11</v>
      </c>
      <c r="C115" s="80">
        <v>4.0016084E-2</v>
      </c>
      <c r="D115" s="80">
        <v>0</v>
      </c>
      <c r="E115" s="80">
        <v>2.1017405999999999E-2</v>
      </c>
      <c r="F115" s="80">
        <v>0</v>
      </c>
      <c r="G115" s="80">
        <v>0</v>
      </c>
      <c r="H115" s="80">
        <v>0</v>
      </c>
      <c r="I115" s="80">
        <v>0</v>
      </c>
    </row>
    <row r="116" spans="1:9">
      <c r="A116" s="93"/>
      <c r="B116" s="76" t="s">
        <v>12</v>
      </c>
      <c r="C116" s="80">
        <v>82.80088576</v>
      </c>
      <c r="D116" s="80">
        <v>82.840882089999994</v>
      </c>
      <c r="E116" s="80">
        <v>82.819860239999997</v>
      </c>
      <c r="F116" s="80">
        <v>82.840902110000002</v>
      </c>
      <c r="G116" s="80">
        <v>82.81662495884224</v>
      </c>
      <c r="H116" s="80">
        <v>82.81662495884224</v>
      </c>
      <c r="I116" s="80">
        <v>82.816624958842226</v>
      </c>
    </row>
    <row r="117" spans="1:9">
      <c r="A117" s="94"/>
      <c r="B117" s="77" t="s">
        <v>13</v>
      </c>
      <c r="C117" s="99">
        <v>5.0000000000000001E-4</v>
      </c>
      <c r="D117" s="99">
        <v>0</v>
      </c>
      <c r="E117" s="99">
        <v>2.9999999999999997E-4</v>
      </c>
      <c r="F117" s="99">
        <v>0</v>
      </c>
      <c r="G117" s="99">
        <v>0</v>
      </c>
      <c r="H117" s="99">
        <v>0</v>
      </c>
      <c r="I117" s="99">
        <v>0</v>
      </c>
    </row>
    <row r="118" spans="1:9">
      <c r="A118" s="92" t="s">
        <v>46</v>
      </c>
      <c r="B118" s="76" t="s">
        <v>10</v>
      </c>
      <c r="C118" s="80">
        <v>18.741979390000001</v>
      </c>
      <c r="D118" s="80">
        <v>18.741985769999999</v>
      </c>
      <c r="E118" s="80">
        <v>18.741981490000001</v>
      </c>
      <c r="F118" s="80">
        <v>18.74197903</v>
      </c>
      <c r="G118" s="80">
        <v>18.741978570028039</v>
      </c>
      <c r="H118" s="80">
        <v>18.74197861872975</v>
      </c>
      <c r="I118" s="80">
        <v>18.741978570028039</v>
      </c>
    </row>
    <row r="119" spans="1:9">
      <c r="A119" s="93"/>
      <c r="B119" s="76" t="s">
        <v>11</v>
      </c>
      <c r="C119" s="80">
        <v>18.741979390000001</v>
      </c>
      <c r="D119" s="80">
        <v>1.052140393</v>
      </c>
      <c r="E119" s="80">
        <v>16.476501580000001</v>
      </c>
      <c r="F119" s="80">
        <v>0.682343162</v>
      </c>
      <c r="G119" s="80">
        <v>15.073878717030739</v>
      </c>
      <c r="H119" s="80">
        <v>0</v>
      </c>
      <c r="I119" s="80">
        <v>15.073878717030739</v>
      </c>
    </row>
    <row r="120" spans="1:9">
      <c r="A120" s="93"/>
      <c r="B120" s="86" t="s">
        <v>12</v>
      </c>
      <c r="C120" s="88">
        <v>0</v>
      </c>
      <c r="D120" s="88">
        <v>17.689845380000001</v>
      </c>
      <c r="E120" s="88">
        <v>2.265479912</v>
      </c>
      <c r="F120" s="88">
        <v>18.05963586</v>
      </c>
      <c r="G120" s="88">
        <v>3.6680998529972979</v>
      </c>
      <c r="H120" s="88">
        <v>18.74197861872975</v>
      </c>
      <c r="I120" s="88">
        <v>3.6680998529972979</v>
      </c>
    </row>
    <row r="121" spans="1:9">
      <c r="A121" s="95"/>
      <c r="B121" s="85" t="s">
        <v>13</v>
      </c>
      <c r="C121" s="104">
        <v>1</v>
      </c>
      <c r="D121" s="104">
        <v>5.6099999999999997E-2</v>
      </c>
      <c r="E121" s="104">
        <v>0.87909999999999999</v>
      </c>
      <c r="F121" s="104">
        <v>3.6400000000000002E-2</v>
      </c>
      <c r="G121" s="104">
        <v>0.80430000000000001</v>
      </c>
      <c r="H121" s="104">
        <v>0</v>
      </c>
      <c r="I121" s="104">
        <v>0.80430000000000001</v>
      </c>
    </row>
    <row r="122" spans="1:9">
      <c r="B122" s="4"/>
    </row>
    <row r="123" spans="1:9">
      <c r="B123" s="4"/>
    </row>
    <row r="124" spans="1:9">
      <c r="A124" s="78" t="s">
        <v>47</v>
      </c>
      <c r="B124" s="4"/>
    </row>
    <row r="125" spans="1:9">
      <c r="A125" s="78" t="s">
        <v>48</v>
      </c>
      <c r="B125" s="4"/>
      <c r="G125" s="84"/>
      <c r="H125" s="84"/>
      <c r="I125" s="84"/>
    </row>
    <row r="126" spans="1:9" ht="15">
      <c r="A126" s="78" t="s">
        <v>49</v>
      </c>
    </row>
  </sheetData>
  <mergeCells count="30">
    <mergeCell ref="A42:A45"/>
    <mergeCell ref="A22:A25"/>
    <mergeCell ref="A26:A29"/>
    <mergeCell ref="A30:A33"/>
    <mergeCell ref="A34:A37"/>
    <mergeCell ref="A38:A41"/>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106:A109"/>
    <mergeCell ref="A110:A113"/>
    <mergeCell ref="A114:A117"/>
    <mergeCell ref="A118:A121"/>
    <mergeCell ref="A86:A89"/>
    <mergeCell ref="A90:A93"/>
    <mergeCell ref="A94:A97"/>
    <mergeCell ref="A98:A101"/>
    <mergeCell ref="A102:A105"/>
  </mergeCells>
  <conditionalFormatting sqref="C5:K5 C9:K9 C13:K13 C17:K17 C21:K21 C25:K25 C29:K29 C33:K33 C37:K37 C41:K41 C45:K45">
    <cfRule type="cellIs" dxfId="126" priority="116" operator="greaterThan">
      <formula>0.25</formula>
    </cfRule>
  </conditionalFormatting>
  <conditionalFormatting sqref="A2">
    <cfRule type="beginsWith" dxfId="125" priority="100" operator="beginsWith" text="13">
      <formula>LEFT(A2,LEN("13"))="13"</formula>
    </cfRule>
    <cfRule type="beginsWith" dxfId="124" priority="101" operator="beginsWith" text="12">
      <formula>LEFT(A2,LEN("12"))="12"</formula>
    </cfRule>
    <cfRule type="beginsWith" dxfId="123" priority="102" operator="beginsWith" text="11">
      <formula>LEFT(A2,LEN("11"))="11"</formula>
    </cfRule>
    <cfRule type="beginsWith" dxfId="122" priority="103" operator="beginsWith" text="10">
      <formula>LEFT(A2,LEN("10"))="10"</formula>
    </cfRule>
    <cfRule type="beginsWith" dxfId="121" priority="104" operator="beginsWith" text="09">
      <formula>LEFT(A2,LEN("09"))="09"</formula>
    </cfRule>
    <cfRule type="beginsWith" dxfId="120" priority="105" operator="beginsWith" text="08">
      <formula>LEFT(A2,LEN("08"))="08"</formula>
    </cfRule>
    <cfRule type="beginsWith" dxfId="119" priority="106" operator="beginsWith" text="07">
      <formula>LEFT(A2,LEN("07"))="07"</formula>
    </cfRule>
    <cfRule type="beginsWith" dxfId="118" priority="107" operator="beginsWith" text="06">
      <formula>LEFT(A2,LEN("06"))="06"</formula>
    </cfRule>
    <cfRule type="beginsWith" dxfId="117" priority="108" operator="beginsWith" text="05">
      <formula>LEFT(A2,LEN("05"))="05"</formula>
    </cfRule>
    <cfRule type="beginsWith" dxfId="116" priority="109" operator="beginsWith" text="04">
      <formula>LEFT(A2,LEN("04"))="04"</formula>
    </cfRule>
    <cfRule type="beginsWith" dxfId="115" priority="110" operator="beginsWith" text="03">
      <formula>LEFT(A2,LEN("03"))="03"</formula>
    </cfRule>
    <cfRule type="beginsWith" dxfId="114" priority="111" operator="beginsWith" text="02">
      <formula>LEFT(A2,LEN("02"))="02"</formula>
    </cfRule>
    <cfRule type="beginsWith" dxfId="113" priority="112" operator="beginsWith" text="01">
      <formula>LEFT(A2,LEN("01"))="01"</formula>
    </cfRule>
  </conditionalFormatting>
  <conditionalFormatting sqref="A6">
    <cfRule type="beginsWith" dxfId="112" priority="87" operator="beginsWith" text="13">
      <formula>LEFT(A6,LEN("13"))="13"</formula>
    </cfRule>
    <cfRule type="beginsWith" dxfId="111" priority="88" operator="beginsWith" text="12">
      <formula>LEFT(A6,LEN("12"))="12"</formula>
    </cfRule>
    <cfRule type="beginsWith" dxfId="110" priority="89" operator="beginsWith" text="11">
      <formula>LEFT(A6,LEN("11"))="11"</formula>
    </cfRule>
    <cfRule type="beginsWith" dxfId="109" priority="90" operator="beginsWith" text="10">
      <formula>LEFT(A6,LEN("10"))="10"</formula>
    </cfRule>
    <cfRule type="beginsWith" dxfId="108" priority="91" operator="beginsWith" text="09">
      <formula>LEFT(A6,LEN("09"))="09"</formula>
    </cfRule>
    <cfRule type="beginsWith" dxfId="107" priority="92" operator="beginsWith" text="08">
      <formula>LEFT(A6,LEN("08"))="08"</formula>
    </cfRule>
    <cfRule type="beginsWith" dxfId="106" priority="93" operator="beginsWith" text="07">
      <formula>LEFT(A6,LEN("07"))="07"</formula>
    </cfRule>
    <cfRule type="beginsWith" dxfId="105" priority="94" operator="beginsWith" text="06">
      <formula>LEFT(A6,LEN("06"))="06"</formula>
    </cfRule>
    <cfRule type="beginsWith" dxfId="104" priority="95" operator="beginsWith" text="05">
      <formula>LEFT(A6,LEN("05"))="05"</formula>
    </cfRule>
    <cfRule type="beginsWith" dxfId="103" priority="96" operator="beginsWith" text="04">
      <formula>LEFT(A6,LEN("04"))="04"</formula>
    </cfRule>
    <cfRule type="beginsWith" dxfId="102" priority="97" operator="beginsWith" text="03">
      <formula>LEFT(A6,LEN("03"))="03"</formula>
    </cfRule>
    <cfRule type="beginsWith" dxfId="101" priority="98" operator="beginsWith" text="02">
      <formula>LEFT(A6,LEN("02"))="02"</formula>
    </cfRule>
    <cfRule type="beginsWith" dxfId="100" priority="99" operator="beginsWith" text="01">
      <formula>LEFT(A6,LEN("01"))="01"</formula>
    </cfRule>
  </conditionalFormatting>
  <conditionalFormatting sqref="A10">
    <cfRule type="beginsWith" dxfId="99" priority="74" operator="beginsWith" text="13">
      <formula>LEFT(A10,LEN("13"))="13"</formula>
    </cfRule>
    <cfRule type="beginsWith" dxfId="98" priority="75" operator="beginsWith" text="12">
      <formula>LEFT(A10,LEN("12"))="12"</formula>
    </cfRule>
    <cfRule type="beginsWith" dxfId="97" priority="76" operator="beginsWith" text="11">
      <formula>LEFT(A10,LEN("11"))="11"</formula>
    </cfRule>
    <cfRule type="beginsWith" dxfId="96" priority="77" operator="beginsWith" text="10">
      <formula>LEFT(A10,LEN("10"))="10"</formula>
    </cfRule>
    <cfRule type="beginsWith" dxfId="95" priority="78" operator="beginsWith" text="09">
      <formula>LEFT(A10,LEN("09"))="09"</formula>
    </cfRule>
    <cfRule type="beginsWith" dxfId="94" priority="79" operator="beginsWith" text="08">
      <formula>LEFT(A10,LEN("08"))="08"</formula>
    </cfRule>
    <cfRule type="beginsWith" dxfId="93" priority="80" operator="beginsWith" text="07">
      <formula>LEFT(A10,LEN("07"))="07"</formula>
    </cfRule>
    <cfRule type="beginsWith" dxfId="92" priority="81" operator="beginsWith" text="06">
      <formula>LEFT(A10,LEN("06"))="06"</formula>
    </cfRule>
    <cfRule type="beginsWith" dxfId="91" priority="82" operator="beginsWith" text="05">
      <formula>LEFT(A10,LEN("05"))="05"</formula>
    </cfRule>
    <cfRule type="beginsWith" dxfId="90" priority="83" operator="beginsWith" text="04">
      <formula>LEFT(A10,LEN("04"))="04"</formula>
    </cfRule>
    <cfRule type="beginsWith" dxfId="89" priority="84" operator="beginsWith" text="03">
      <formula>LEFT(A10,LEN("03"))="03"</formula>
    </cfRule>
    <cfRule type="beginsWith" dxfId="88" priority="85" operator="beginsWith" text="02">
      <formula>LEFT(A10,LEN("02"))="02"</formula>
    </cfRule>
    <cfRule type="beginsWith" dxfId="87" priority="86" operator="beginsWith" text="01">
      <formula>LEFT(A10,LEN("01"))="01"</formula>
    </cfRule>
  </conditionalFormatting>
  <conditionalFormatting sqref="A14 A18 A22 A26 A30 A34 A38 A42 A46 A50 A54 A58 A62 A66 A70 A74 A78 A82 A86 A90 A94 A98 A102 A106 A110 A114 A118">
    <cfRule type="beginsWith" dxfId="86" priority="61" operator="beginsWith" text="13">
      <formula>LEFT(A14,LEN("13"))="13"</formula>
    </cfRule>
    <cfRule type="beginsWith" dxfId="85" priority="62" operator="beginsWith" text="12">
      <formula>LEFT(A14,LEN("12"))="12"</formula>
    </cfRule>
    <cfRule type="beginsWith" dxfId="84" priority="63" operator="beginsWith" text="11">
      <formula>LEFT(A14,LEN("11"))="11"</formula>
    </cfRule>
    <cfRule type="beginsWith" dxfId="83" priority="64" operator="beginsWith" text="10">
      <formula>LEFT(A14,LEN("10"))="10"</formula>
    </cfRule>
    <cfRule type="beginsWith" dxfId="82" priority="65" operator="beginsWith" text="09">
      <formula>LEFT(A14,LEN("09"))="09"</formula>
    </cfRule>
    <cfRule type="beginsWith" dxfId="81" priority="66" operator="beginsWith" text="08">
      <formula>LEFT(A14,LEN("08"))="08"</formula>
    </cfRule>
    <cfRule type="beginsWith" dxfId="80" priority="67" operator="beginsWith" text="07">
      <formula>LEFT(A14,LEN("07"))="07"</formula>
    </cfRule>
    <cfRule type="beginsWith" dxfId="79" priority="68" operator="beginsWith" text="06">
      <formula>LEFT(A14,LEN("06"))="06"</formula>
    </cfRule>
    <cfRule type="beginsWith" dxfId="78" priority="69" operator="beginsWith" text="05">
      <formula>LEFT(A14,LEN("05"))="05"</formula>
    </cfRule>
    <cfRule type="beginsWith" dxfId="77" priority="70" operator="beginsWith" text="04">
      <formula>LEFT(A14,LEN("04"))="04"</formula>
    </cfRule>
    <cfRule type="beginsWith" dxfId="76" priority="71" operator="beginsWith" text="03">
      <formula>LEFT(A14,LEN("03"))="03"</formula>
    </cfRule>
    <cfRule type="beginsWith" dxfId="75" priority="72" operator="beginsWith" text="02">
      <formula>LEFT(A14,LEN("02"))="02"</formula>
    </cfRule>
    <cfRule type="beginsWith" dxfId="74" priority="73" operator="beginsWith" text="01">
      <formula>LEFT(A14,LEN("01"))="01"</formula>
    </cfRule>
  </conditionalFormatting>
  <conditionalFormatting sqref="C49:I49">
    <cfRule type="cellIs" dxfId="73" priority="60" operator="greaterThan">
      <formula>0.25</formula>
    </cfRule>
  </conditionalFormatting>
  <conditionalFormatting sqref="C53:I53">
    <cfRule type="cellIs" dxfId="72" priority="59" operator="greaterThan">
      <formula>0.25</formula>
    </cfRule>
  </conditionalFormatting>
  <conditionalFormatting sqref="C57:I57">
    <cfRule type="cellIs" dxfId="71" priority="58" operator="greaterThan">
      <formula>0.25</formula>
    </cfRule>
  </conditionalFormatting>
  <conditionalFormatting sqref="C61:I61">
    <cfRule type="cellIs" dxfId="70" priority="57" operator="greaterThan">
      <formula>0.25</formula>
    </cfRule>
  </conditionalFormatting>
  <conditionalFormatting sqref="C65:I65">
    <cfRule type="cellIs" dxfId="69" priority="56" operator="greaterThan">
      <formula>0.25</formula>
    </cfRule>
  </conditionalFormatting>
  <conditionalFormatting sqref="C69:I69">
    <cfRule type="cellIs" dxfId="68" priority="55" operator="greaterThan">
      <formula>0.25</formula>
    </cfRule>
  </conditionalFormatting>
  <conditionalFormatting sqref="C73:I73">
    <cfRule type="cellIs" dxfId="67" priority="54" operator="greaterThan">
      <formula>0.25</formula>
    </cfRule>
  </conditionalFormatting>
  <conditionalFormatting sqref="C77:I77">
    <cfRule type="cellIs" dxfId="66" priority="53" operator="greaterThan">
      <formula>0.25</formula>
    </cfRule>
  </conditionalFormatting>
  <conditionalFormatting sqref="C81:I81">
    <cfRule type="cellIs" dxfId="65" priority="52" operator="greaterThan">
      <formula>0.25</formula>
    </cfRule>
  </conditionalFormatting>
  <conditionalFormatting sqref="C85:I85">
    <cfRule type="cellIs" dxfId="64" priority="51" operator="greaterThan">
      <formula>0.25</formula>
    </cfRule>
  </conditionalFormatting>
  <conditionalFormatting sqref="C89:I89">
    <cfRule type="cellIs" dxfId="63" priority="50" operator="greaterThan">
      <formula>0.25</formula>
    </cfRule>
  </conditionalFormatting>
  <conditionalFormatting sqref="C93:I93">
    <cfRule type="cellIs" dxfId="62" priority="49" operator="greaterThan">
      <formula>0.25</formula>
    </cfRule>
  </conditionalFormatting>
  <conditionalFormatting sqref="C97:I97">
    <cfRule type="cellIs" dxfId="61" priority="48" operator="greaterThan">
      <formula>0.25</formula>
    </cfRule>
  </conditionalFormatting>
  <conditionalFormatting sqref="C101:I101">
    <cfRule type="cellIs" dxfId="60" priority="47" operator="greaterThan">
      <formula>0.25</formula>
    </cfRule>
  </conditionalFormatting>
  <conditionalFormatting sqref="C105:I105">
    <cfRule type="cellIs" dxfId="59" priority="46" operator="greaterThan">
      <formula>0.25</formula>
    </cfRule>
  </conditionalFormatting>
  <conditionalFormatting sqref="C109:I109">
    <cfRule type="cellIs" dxfId="58" priority="45" operator="greaterThan">
      <formula>0.25</formula>
    </cfRule>
  </conditionalFormatting>
  <conditionalFormatting sqref="C113:I113">
    <cfRule type="cellIs" dxfId="57" priority="44" operator="greaterThan">
      <formula>0.25</formula>
    </cfRule>
  </conditionalFormatting>
  <conditionalFormatting sqref="C117:I117">
    <cfRule type="cellIs" dxfId="56" priority="43" operator="greaterThan">
      <formula>0.25</formula>
    </cfRule>
  </conditionalFormatting>
  <conditionalFormatting sqref="C121:I121">
    <cfRule type="cellIs" dxfId="55" priority="42" operator="greaterThan">
      <formula>0.25</formula>
    </cfRule>
  </conditionalFormatting>
  <conditionalFormatting sqref="G89:I89">
    <cfRule type="cellIs" dxfId="54" priority="39" operator="greaterThan">
      <formula>0.25</formula>
    </cfRule>
  </conditionalFormatting>
  <conditionalFormatting sqref="G93:I93">
    <cfRule type="cellIs" dxfId="53" priority="38" operator="greaterThan">
      <formula>0.25</formula>
    </cfRule>
  </conditionalFormatting>
  <conditionalFormatting sqref="G97:I97">
    <cfRule type="cellIs" dxfId="52" priority="37" operator="greaterThan">
      <formula>0.25</formula>
    </cfRule>
  </conditionalFormatting>
  <conditionalFormatting sqref="G101:I101">
    <cfRule type="cellIs" dxfId="51" priority="36" operator="greaterThan">
      <formula>0.25</formula>
    </cfRule>
  </conditionalFormatting>
  <conditionalFormatting sqref="G105:I105">
    <cfRule type="cellIs" dxfId="50" priority="35" operator="greaterThan">
      <formula>0.25</formula>
    </cfRule>
  </conditionalFormatting>
  <conditionalFormatting sqref="G109:I109">
    <cfRule type="cellIs" dxfId="49" priority="34" operator="greaterThan">
      <formula>0.25</formula>
    </cfRule>
  </conditionalFormatting>
  <conditionalFormatting sqref="G113:I113">
    <cfRule type="cellIs" dxfId="48" priority="33" operator="greaterThan">
      <formula>0.25</formula>
    </cfRule>
  </conditionalFormatting>
  <conditionalFormatting sqref="G117:I117">
    <cfRule type="cellIs" dxfId="47" priority="32" operator="greaterThan">
      <formula>0.25</formula>
    </cfRule>
  </conditionalFormatting>
  <conditionalFormatting sqref="G121:I121">
    <cfRule type="cellIs" dxfId="46" priority="31" operator="greaterThan">
      <formula>0.25</formula>
    </cfRule>
  </conditionalFormatting>
  <conditionalFormatting sqref="G125:I125">
    <cfRule type="cellIs" dxfId="45" priority="30" operator="greaterThan">
      <formula>0.25</formula>
    </cfRule>
  </conditionalFormatting>
  <conditionalFormatting sqref="C105:F105">
    <cfRule type="cellIs" dxfId="44" priority="29" operator="greaterThan">
      <formula>0.25</formula>
    </cfRule>
  </conditionalFormatting>
  <conditionalFormatting sqref="C109:F109">
    <cfRule type="cellIs" dxfId="43" priority="28" operator="greaterThan">
      <formula>0.25</formula>
    </cfRule>
  </conditionalFormatting>
  <conditionalFormatting sqref="C113:F113">
    <cfRule type="cellIs" dxfId="42" priority="27" operator="greaterThan">
      <formula>0.25</formula>
    </cfRule>
  </conditionalFormatting>
  <conditionalFormatting sqref="J85">
    <cfRule type="beginsWith" dxfId="41" priority="14" operator="beginsWith" text="13">
      <formula>LEFT(J85,LEN("13"))="13"</formula>
    </cfRule>
    <cfRule type="beginsWith" dxfId="40" priority="15" operator="beginsWith" text="12">
      <formula>LEFT(J85,LEN("12"))="12"</formula>
    </cfRule>
    <cfRule type="beginsWith" dxfId="39" priority="16" operator="beginsWith" text="11">
      <formula>LEFT(J85,LEN("11"))="11"</formula>
    </cfRule>
    <cfRule type="beginsWith" dxfId="38" priority="17" operator="beginsWith" text="10">
      <formula>LEFT(J85,LEN("10"))="10"</formula>
    </cfRule>
    <cfRule type="beginsWith" dxfId="37" priority="18" operator="beginsWith" text="09">
      <formula>LEFT(J85,LEN("09"))="09"</formula>
    </cfRule>
    <cfRule type="beginsWith" dxfId="36" priority="19" operator="beginsWith" text="08">
      <formula>LEFT(J85,LEN("08"))="08"</formula>
    </cfRule>
    <cfRule type="beginsWith" dxfId="35" priority="20" operator="beginsWith" text="07">
      <formula>LEFT(J85,LEN("07"))="07"</formula>
    </cfRule>
    <cfRule type="beginsWith" dxfId="34" priority="21" operator="beginsWith" text="06">
      <formula>LEFT(J85,LEN("06"))="06"</formula>
    </cfRule>
    <cfRule type="beginsWith" dxfId="33" priority="22" operator="beginsWith" text="05">
      <formula>LEFT(J85,LEN("05"))="05"</formula>
    </cfRule>
    <cfRule type="beginsWith" dxfId="32" priority="23" operator="beginsWith" text="04">
      <formula>LEFT(J85,LEN("04"))="04"</formula>
    </cfRule>
    <cfRule type="beginsWith" dxfId="31" priority="24" operator="beginsWith" text="03">
      <formula>LEFT(J85,LEN("03"))="03"</formula>
    </cfRule>
    <cfRule type="beginsWith" dxfId="30" priority="25" operator="beginsWith" text="02">
      <formula>LEFT(J85,LEN("02"))="02"</formula>
    </cfRule>
    <cfRule type="beginsWith" dxfId="29" priority="26" operator="beginsWith" text="01">
      <formula>LEFT(J85,LEN("01"))="01"</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80" zoomScaleNormal="80" workbookViewId="0">
      <pane xSplit="1" ySplit="1" topLeftCell="B2" activePane="bottomRight" state="frozen"/>
      <selection pane="bottomRight" activeCell="A115" sqref="A115"/>
      <selection pane="bottomLeft" activeCell="A2" sqref="A2"/>
      <selection pane="topRight" activeCell="B1" sqref="B1"/>
    </sheetView>
  </sheetViews>
  <sheetFormatPr defaultColWidth="11.42578125" defaultRowHeight="15" customHeight="1"/>
  <cols>
    <col min="1" max="1" width="28.85546875" style="71" customWidth="1"/>
    <col min="2" max="3" width="15.42578125" style="26" customWidth="1"/>
    <col min="4" max="4" width="18.5703125" style="26" customWidth="1"/>
    <col min="5" max="6" width="15.42578125" style="26" customWidth="1"/>
    <col min="7" max="8" width="15.85546875" style="26" customWidth="1"/>
    <col min="9" max="10" width="15.85546875" style="26" hidden="1" customWidth="1"/>
    <col min="11" max="11" width="21.7109375" style="26" hidden="1" customWidth="1"/>
    <col min="12" max="16" width="15.85546875" style="26" hidden="1" customWidth="1"/>
    <col min="17" max="17" width="11.42578125" style="26" hidden="1" customWidth="1"/>
    <col min="18" max="41" width="15.85546875" style="26" hidden="1" customWidth="1"/>
    <col min="42" max="43" width="16.28515625" style="32" customWidth="1"/>
    <col min="44" max="45" width="16.28515625" style="46" customWidth="1"/>
    <col min="46" max="46" width="16.28515625" style="32" customWidth="1"/>
    <col min="47" max="16384" width="11.42578125" style="26"/>
  </cols>
  <sheetData>
    <row r="1" spans="1:46" ht="29.1">
      <c r="A1" s="56" t="s">
        <v>0</v>
      </c>
      <c r="B1" s="24" t="s">
        <v>50</v>
      </c>
      <c r="C1" s="24" t="s">
        <v>51</v>
      </c>
      <c r="D1" s="52" t="s">
        <v>52</v>
      </c>
      <c r="E1" s="24" t="s">
        <v>53</v>
      </c>
      <c r="F1" s="54" t="s">
        <v>54</v>
      </c>
      <c r="G1" s="24" t="s">
        <v>55</v>
      </c>
      <c r="H1" s="24" t="s">
        <v>56</v>
      </c>
      <c r="I1" s="24"/>
      <c r="J1" s="55"/>
      <c r="K1" s="55"/>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13" t="s">
        <v>57</v>
      </c>
      <c r="AQ1" s="12" t="s">
        <v>58</v>
      </c>
      <c r="AR1" s="36" t="s">
        <v>59</v>
      </c>
      <c r="AS1" s="36" t="s">
        <v>60</v>
      </c>
      <c r="AT1" s="25" t="s">
        <v>61</v>
      </c>
    </row>
    <row r="2" spans="1:46" ht="14.45">
      <c r="A2" s="57" t="s">
        <v>9</v>
      </c>
      <c r="B2" s="17">
        <v>1</v>
      </c>
      <c r="C2" s="17">
        <v>1</v>
      </c>
      <c r="D2" s="17">
        <v>1</v>
      </c>
      <c r="E2" s="17">
        <v>1</v>
      </c>
      <c r="F2" s="17">
        <v>1</v>
      </c>
      <c r="G2" s="17">
        <v>1</v>
      </c>
      <c r="H2" s="17">
        <v>1</v>
      </c>
      <c r="I2" s="17"/>
      <c r="J2" s="18"/>
      <c r="K2" s="18"/>
      <c r="L2" s="18"/>
      <c r="M2" s="19"/>
      <c r="N2" s="18"/>
      <c r="O2" s="19"/>
      <c r="P2" s="19"/>
      <c r="Q2" s="19"/>
      <c r="R2" s="16"/>
      <c r="S2" s="16"/>
      <c r="T2" s="16"/>
      <c r="U2" s="16"/>
      <c r="V2" s="16"/>
      <c r="W2" s="16"/>
      <c r="X2" s="16"/>
      <c r="Y2" s="16"/>
      <c r="Z2" s="16"/>
      <c r="AA2" s="16"/>
      <c r="AB2" s="16"/>
      <c r="AC2" s="16"/>
      <c r="AD2" s="16"/>
      <c r="AE2" s="16"/>
      <c r="AF2" s="16"/>
      <c r="AG2" s="16"/>
      <c r="AH2" s="16"/>
      <c r="AI2" s="16"/>
      <c r="AJ2" s="16"/>
      <c r="AK2" s="16"/>
      <c r="AL2" s="16"/>
      <c r="AM2" s="16"/>
      <c r="AN2" s="16"/>
      <c r="AO2" s="16"/>
      <c r="AP2" s="13">
        <f>SUMIFS(B2:AO2,$B$106:$AO$106,"X",$B$103:$AO$103,"X")</f>
        <v>3</v>
      </c>
      <c r="AQ2" s="13">
        <f>SUMIFS(B2:AO2,$B$103:$AO$103,"X")</f>
        <v>7</v>
      </c>
      <c r="AR2" s="37">
        <v>10819.86417119699</v>
      </c>
      <c r="AS2" s="37">
        <f t="shared" ref="AS2:AS33" si="0">IFERROR(AR2/$AR$102,0)*100</f>
        <v>14.325258670516305</v>
      </c>
      <c r="AT2" s="6"/>
    </row>
    <row r="3" spans="1:46" ht="14.45">
      <c r="A3" s="58" t="s">
        <v>14</v>
      </c>
      <c r="B3" s="17">
        <v>1</v>
      </c>
      <c r="C3" s="17">
        <v>1</v>
      </c>
      <c r="D3" s="17">
        <v>1</v>
      </c>
      <c r="E3" s="17">
        <v>1</v>
      </c>
      <c r="F3" s="17">
        <v>1</v>
      </c>
      <c r="G3" s="17">
        <v>0</v>
      </c>
      <c r="H3" s="83">
        <v>1</v>
      </c>
      <c r="I3" s="17"/>
      <c r="J3" s="18"/>
      <c r="K3" s="18"/>
      <c r="L3" s="18"/>
      <c r="M3" s="19"/>
      <c r="N3" s="18"/>
      <c r="O3" s="19"/>
      <c r="P3" s="19"/>
      <c r="Q3" s="19"/>
      <c r="R3" s="16"/>
      <c r="S3" s="16"/>
      <c r="T3" s="16"/>
      <c r="U3" s="16"/>
      <c r="V3" s="16"/>
      <c r="W3" s="16"/>
      <c r="X3" s="16"/>
      <c r="Y3" s="16"/>
      <c r="Z3" s="16"/>
      <c r="AA3" s="16"/>
      <c r="AB3" s="16"/>
      <c r="AC3" s="16"/>
      <c r="AD3" s="16"/>
      <c r="AE3" s="16"/>
      <c r="AF3" s="16"/>
      <c r="AG3" s="16"/>
      <c r="AH3" s="16"/>
      <c r="AI3" s="16"/>
      <c r="AJ3" s="16"/>
      <c r="AK3" s="16"/>
      <c r="AL3" s="16"/>
      <c r="AM3" s="16"/>
      <c r="AN3" s="16"/>
      <c r="AO3" s="16"/>
      <c r="AP3" s="13">
        <f>SUMIF($B$106:$U$106,"X",B3:U3)</f>
        <v>2</v>
      </c>
      <c r="AQ3" s="13">
        <f t="shared" ref="AQ3:AQ66" si="1">SUMIFS(B3:AO3,$B$103:$AO$103,"X")</f>
        <v>6</v>
      </c>
      <c r="AR3" s="37">
        <v>1713.1747910326731</v>
      </c>
      <c r="AS3" s="37">
        <f t="shared" si="0"/>
        <v>2.2682051864090771</v>
      </c>
      <c r="AT3" s="27" t="s">
        <v>62</v>
      </c>
    </row>
    <row r="4" spans="1:46" ht="14.45">
      <c r="A4" s="59" t="s">
        <v>15</v>
      </c>
      <c r="B4" s="17">
        <v>1</v>
      </c>
      <c r="C4" s="17">
        <v>1</v>
      </c>
      <c r="D4" s="17">
        <v>1</v>
      </c>
      <c r="E4" s="17">
        <v>1</v>
      </c>
      <c r="F4" s="17">
        <v>1</v>
      </c>
      <c r="G4" s="17">
        <v>0</v>
      </c>
      <c r="H4" s="17">
        <v>1</v>
      </c>
      <c r="I4" s="17"/>
      <c r="J4" s="18"/>
      <c r="K4" s="18"/>
      <c r="L4" s="18"/>
      <c r="M4" s="19"/>
      <c r="N4" s="18"/>
      <c r="O4" s="19"/>
      <c r="P4" s="19"/>
      <c r="Q4" s="19"/>
      <c r="R4" s="16"/>
      <c r="S4" s="16"/>
      <c r="T4" s="16"/>
      <c r="U4" s="16"/>
      <c r="V4" s="16"/>
      <c r="W4" s="16"/>
      <c r="X4" s="16"/>
      <c r="Y4" s="16"/>
      <c r="Z4" s="16"/>
      <c r="AA4" s="16"/>
      <c r="AB4" s="16"/>
      <c r="AC4" s="16"/>
      <c r="AD4" s="16"/>
      <c r="AE4" s="16"/>
      <c r="AF4" s="16"/>
      <c r="AG4" s="16"/>
      <c r="AH4" s="16"/>
      <c r="AI4" s="16"/>
      <c r="AJ4" s="16"/>
      <c r="AK4" s="16"/>
      <c r="AL4" s="16"/>
      <c r="AM4" s="16"/>
      <c r="AN4" s="16"/>
      <c r="AO4" s="16"/>
      <c r="AP4" s="13">
        <f t="shared" ref="AP4:AP67" si="2">SUMIF($B$106:$U$106,"X",B4:U4)</f>
        <v>2</v>
      </c>
      <c r="AQ4" s="13">
        <f t="shared" si="1"/>
        <v>6</v>
      </c>
      <c r="AR4" s="37">
        <v>3412.2257367170082</v>
      </c>
      <c r="AS4" s="37">
        <f t="shared" si="0"/>
        <v>4.5177107168117576</v>
      </c>
      <c r="AT4" s="27"/>
    </row>
    <row r="5" spans="1:46" ht="14.45">
      <c r="A5" s="59" t="s">
        <v>16</v>
      </c>
      <c r="B5" s="17">
        <v>1</v>
      </c>
      <c r="C5" s="17">
        <v>1</v>
      </c>
      <c r="D5" s="17">
        <v>1</v>
      </c>
      <c r="E5" s="17">
        <v>0</v>
      </c>
      <c r="F5" s="17">
        <v>1</v>
      </c>
      <c r="G5" s="17">
        <v>0</v>
      </c>
      <c r="H5" s="17">
        <v>1</v>
      </c>
      <c r="I5" s="17"/>
      <c r="J5" s="18"/>
      <c r="K5" s="18"/>
      <c r="L5" s="18"/>
      <c r="M5" s="19"/>
      <c r="N5" s="18"/>
      <c r="O5" s="19"/>
      <c r="P5" s="19"/>
      <c r="Q5" s="19"/>
      <c r="R5" s="16"/>
      <c r="S5" s="16"/>
      <c r="T5" s="16"/>
      <c r="U5" s="16"/>
      <c r="V5" s="16"/>
      <c r="W5" s="16"/>
      <c r="X5" s="16"/>
      <c r="Y5" s="16"/>
      <c r="Z5" s="16"/>
      <c r="AA5" s="16"/>
      <c r="AB5" s="16"/>
      <c r="AC5" s="16"/>
      <c r="AD5" s="16"/>
      <c r="AE5" s="16"/>
      <c r="AF5" s="16"/>
      <c r="AG5" s="16"/>
      <c r="AH5" s="16"/>
      <c r="AI5" s="16"/>
      <c r="AJ5" s="16"/>
      <c r="AK5" s="16"/>
      <c r="AL5" s="16"/>
      <c r="AM5" s="16"/>
      <c r="AN5" s="16"/>
      <c r="AO5" s="16"/>
      <c r="AP5" s="13">
        <f t="shared" si="2"/>
        <v>2</v>
      </c>
      <c r="AQ5" s="13">
        <f t="shared" si="1"/>
        <v>5</v>
      </c>
      <c r="AR5" s="37">
        <v>8.2672280986891593</v>
      </c>
      <c r="AS5" s="37">
        <f t="shared" si="0"/>
        <v>1.0945625483649774E-2</v>
      </c>
      <c r="AT5" s="6"/>
    </row>
    <row r="6" spans="1:46" ht="14.45">
      <c r="A6" s="60" t="s">
        <v>17</v>
      </c>
      <c r="B6" s="17">
        <v>1</v>
      </c>
      <c r="C6" s="17">
        <v>1</v>
      </c>
      <c r="D6" s="17">
        <v>1</v>
      </c>
      <c r="E6" s="17">
        <v>1</v>
      </c>
      <c r="F6" s="17">
        <v>1</v>
      </c>
      <c r="G6" s="83">
        <v>1</v>
      </c>
      <c r="H6" s="17">
        <v>1</v>
      </c>
      <c r="I6" s="17"/>
      <c r="J6" s="18"/>
      <c r="K6" s="18"/>
      <c r="L6" s="18"/>
      <c r="M6" s="19"/>
      <c r="N6" s="18"/>
      <c r="O6" s="19"/>
      <c r="P6" s="19"/>
      <c r="Q6" s="19"/>
      <c r="R6" s="16"/>
      <c r="S6" s="16"/>
      <c r="T6" s="16"/>
      <c r="U6" s="16"/>
      <c r="V6" s="16"/>
      <c r="W6" s="16"/>
      <c r="X6" s="16"/>
      <c r="Y6" s="16"/>
      <c r="Z6" s="16"/>
      <c r="AA6" s="16"/>
      <c r="AB6" s="16"/>
      <c r="AC6" s="16"/>
      <c r="AD6" s="16"/>
      <c r="AE6" s="16"/>
      <c r="AF6" s="16"/>
      <c r="AG6" s="16"/>
      <c r="AH6" s="16"/>
      <c r="AI6" s="16"/>
      <c r="AJ6" s="16"/>
      <c r="AK6" s="16"/>
      <c r="AL6" s="16"/>
      <c r="AM6" s="16"/>
      <c r="AN6" s="16"/>
      <c r="AO6" s="16"/>
      <c r="AP6" s="13">
        <f t="shared" si="2"/>
        <v>3</v>
      </c>
      <c r="AQ6" s="13">
        <f t="shared" si="1"/>
        <v>7</v>
      </c>
      <c r="AR6" s="37">
        <v>18862.86809955848</v>
      </c>
      <c r="AS6" s="37">
        <f t="shared" si="0"/>
        <v>24.974016357186109</v>
      </c>
      <c r="AT6" s="27" t="s">
        <v>62</v>
      </c>
    </row>
    <row r="7" spans="1:46" ht="14.45">
      <c r="A7" s="60" t="s">
        <v>18</v>
      </c>
      <c r="B7" s="17">
        <v>1</v>
      </c>
      <c r="C7" s="17">
        <v>1</v>
      </c>
      <c r="D7" s="17">
        <v>1</v>
      </c>
      <c r="E7" s="17">
        <v>1</v>
      </c>
      <c r="F7" s="17">
        <v>1</v>
      </c>
      <c r="G7" s="17">
        <v>0</v>
      </c>
      <c r="H7" s="17">
        <v>1</v>
      </c>
      <c r="I7" s="17"/>
      <c r="J7" s="18"/>
      <c r="K7" s="18"/>
      <c r="L7" s="18"/>
      <c r="M7" s="19"/>
      <c r="N7" s="18"/>
      <c r="O7" s="19"/>
      <c r="P7" s="19"/>
      <c r="Q7" s="19"/>
      <c r="R7" s="16"/>
      <c r="S7" s="16"/>
      <c r="T7" s="16"/>
      <c r="U7" s="16"/>
      <c r="V7" s="16"/>
      <c r="W7" s="16"/>
      <c r="X7" s="16"/>
      <c r="Y7" s="16"/>
      <c r="Z7" s="16"/>
      <c r="AA7" s="16"/>
      <c r="AB7" s="16"/>
      <c r="AC7" s="16"/>
      <c r="AD7" s="16"/>
      <c r="AE7" s="16"/>
      <c r="AF7" s="16"/>
      <c r="AG7" s="16"/>
      <c r="AH7" s="16"/>
      <c r="AI7" s="16"/>
      <c r="AJ7" s="16"/>
      <c r="AK7" s="16"/>
      <c r="AL7" s="16"/>
      <c r="AM7" s="16"/>
      <c r="AN7" s="16"/>
      <c r="AO7" s="16"/>
      <c r="AP7" s="13">
        <f t="shared" si="2"/>
        <v>2</v>
      </c>
      <c r="AQ7" s="13">
        <f t="shared" si="1"/>
        <v>6</v>
      </c>
      <c r="AR7" s="37">
        <v>77.335333621730214</v>
      </c>
      <c r="AS7" s="37">
        <f t="shared" si="0"/>
        <v>0.10239025564212807</v>
      </c>
      <c r="AT7" s="27"/>
    </row>
    <row r="8" spans="1:46" ht="14.45">
      <c r="A8" s="60" t="s">
        <v>20</v>
      </c>
      <c r="B8" s="17">
        <v>1</v>
      </c>
      <c r="C8" s="17">
        <v>1</v>
      </c>
      <c r="D8" s="17">
        <v>1</v>
      </c>
      <c r="E8" s="17">
        <v>1</v>
      </c>
      <c r="F8" s="17">
        <v>1</v>
      </c>
      <c r="G8" s="17">
        <v>1</v>
      </c>
      <c r="H8" s="17">
        <v>1</v>
      </c>
      <c r="I8" s="17"/>
      <c r="J8" s="18"/>
      <c r="K8" s="18"/>
      <c r="L8" s="18"/>
      <c r="M8" s="19"/>
      <c r="N8" s="18"/>
      <c r="O8" s="19"/>
      <c r="P8" s="19"/>
      <c r="Q8" s="19"/>
      <c r="R8" s="16"/>
      <c r="S8" s="16"/>
      <c r="T8" s="16"/>
      <c r="U8" s="16"/>
      <c r="V8" s="16"/>
      <c r="W8" s="16"/>
      <c r="X8" s="16"/>
      <c r="Y8" s="16"/>
      <c r="Z8" s="16"/>
      <c r="AA8" s="16"/>
      <c r="AB8" s="16"/>
      <c r="AC8" s="16"/>
      <c r="AD8" s="16"/>
      <c r="AE8" s="16"/>
      <c r="AF8" s="16"/>
      <c r="AG8" s="16"/>
      <c r="AH8" s="16"/>
      <c r="AI8" s="16"/>
      <c r="AJ8" s="16"/>
      <c r="AK8" s="16"/>
      <c r="AL8" s="16"/>
      <c r="AM8" s="16"/>
      <c r="AN8" s="16"/>
      <c r="AO8" s="16"/>
      <c r="AP8" s="13">
        <f t="shared" si="2"/>
        <v>3</v>
      </c>
      <c r="AQ8" s="13">
        <f t="shared" si="1"/>
        <v>7</v>
      </c>
      <c r="AR8" s="37">
        <v>8037.2504982402479</v>
      </c>
      <c r="AS8" s="37">
        <f t="shared" si="0"/>
        <v>10.641140273602</v>
      </c>
      <c r="AT8" s="27"/>
    </row>
    <row r="9" spans="1:46" ht="14.45">
      <c r="A9" s="60" t="s">
        <v>21</v>
      </c>
      <c r="B9" s="17">
        <v>1</v>
      </c>
      <c r="C9" s="17">
        <v>1</v>
      </c>
      <c r="D9" s="17">
        <v>1</v>
      </c>
      <c r="E9" s="17">
        <v>1</v>
      </c>
      <c r="F9" s="17">
        <v>1</v>
      </c>
      <c r="G9" s="17">
        <v>0</v>
      </c>
      <c r="H9" s="17">
        <v>1</v>
      </c>
      <c r="I9" s="17"/>
      <c r="J9" s="18"/>
      <c r="K9" s="18"/>
      <c r="L9" s="18"/>
      <c r="M9" s="19"/>
      <c r="N9" s="18"/>
      <c r="O9" s="19"/>
      <c r="P9" s="19"/>
      <c r="Q9" s="19"/>
      <c r="R9" s="16"/>
      <c r="S9" s="16"/>
      <c r="T9" s="16"/>
      <c r="U9" s="16"/>
      <c r="V9" s="16"/>
      <c r="W9" s="16"/>
      <c r="X9" s="16"/>
      <c r="Y9" s="16"/>
      <c r="Z9" s="16"/>
      <c r="AA9" s="16"/>
      <c r="AB9" s="16"/>
      <c r="AC9" s="16"/>
      <c r="AD9" s="16"/>
      <c r="AE9" s="16"/>
      <c r="AF9" s="16"/>
      <c r="AG9" s="16"/>
      <c r="AH9" s="16"/>
      <c r="AI9" s="16"/>
      <c r="AJ9" s="16"/>
      <c r="AK9" s="16"/>
      <c r="AL9" s="16"/>
      <c r="AM9" s="16"/>
      <c r="AN9" s="16"/>
      <c r="AO9" s="16"/>
      <c r="AP9" s="13">
        <f t="shared" si="2"/>
        <v>2</v>
      </c>
      <c r="AQ9" s="13">
        <f t="shared" si="1"/>
        <v>6</v>
      </c>
      <c r="AR9" s="37">
        <v>3392.2170269268349</v>
      </c>
      <c r="AS9" s="37">
        <f t="shared" si="0"/>
        <v>4.4912196316306199</v>
      </c>
      <c r="AT9" s="6"/>
    </row>
    <row r="10" spans="1:46">
      <c r="A10" s="60" t="s">
        <v>22</v>
      </c>
      <c r="B10" s="17">
        <v>1</v>
      </c>
      <c r="C10" s="17">
        <v>1</v>
      </c>
      <c r="D10" s="17">
        <v>1</v>
      </c>
      <c r="E10" s="17">
        <v>1</v>
      </c>
      <c r="F10" s="17">
        <v>1</v>
      </c>
      <c r="G10" s="83">
        <v>1</v>
      </c>
      <c r="H10" s="17">
        <v>1</v>
      </c>
      <c r="I10" s="17"/>
      <c r="J10" s="18"/>
      <c r="K10" s="18"/>
      <c r="L10" s="18"/>
      <c r="M10" s="19"/>
      <c r="N10" s="18"/>
      <c r="O10" s="19"/>
      <c r="P10" s="19"/>
      <c r="Q10" s="19"/>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3">
        <f t="shared" si="2"/>
        <v>3</v>
      </c>
      <c r="AQ10" s="13">
        <f t="shared" si="1"/>
        <v>7</v>
      </c>
      <c r="AR10" s="37">
        <v>10393.904557354899</v>
      </c>
      <c r="AS10" s="37">
        <f t="shared" si="0"/>
        <v>13.761297648923728</v>
      </c>
      <c r="AT10" s="6" t="s">
        <v>62</v>
      </c>
    </row>
    <row r="11" spans="1:46" ht="14.45">
      <c r="A11" s="61" t="s">
        <v>23</v>
      </c>
      <c r="B11" s="17">
        <v>1</v>
      </c>
      <c r="C11" s="17">
        <v>1</v>
      </c>
      <c r="D11" s="17">
        <v>1</v>
      </c>
      <c r="E11" s="17">
        <v>1</v>
      </c>
      <c r="F11" s="17">
        <v>1</v>
      </c>
      <c r="G11" s="17">
        <v>0</v>
      </c>
      <c r="H11" s="17">
        <v>1</v>
      </c>
      <c r="I11" s="17"/>
      <c r="J11" s="18"/>
      <c r="K11" s="18"/>
      <c r="L11" s="18"/>
      <c r="M11" s="19"/>
      <c r="N11" s="18"/>
      <c r="O11" s="19"/>
      <c r="P11" s="19"/>
      <c r="Q11" s="19"/>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3">
        <f t="shared" si="2"/>
        <v>2</v>
      </c>
      <c r="AQ11" s="13">
        <f t="shared" si="1"/>
        <v>6</v>
      </c>
      <c r="AR11" s="37">
        <v>1195.3995731638661</v>
      </c>
      <c r="AS11" s="37">
        <f t="shared" si="0"/>
        <v>1.5826823543481423</v>
      </c>
      <c r="AT11" s="27"/>
    </row>
    <row r="12" spans="1:46" ht="14.45">
      <c r="A12" s="61" t="s">
        <v>24</v>
      </c>
      <c r="B12" s="17">
        <v>1</v>
      </c>
      <c r="C12" s="17">
        <v>1</v>
      </c>
      <c r="D12" s="17">
        <v>1</v>
      </c>
      <c r="E12" s="17">
        <v>1</v>
      </c>
      <c r="F12" s="17">
        <v>1</v>
      </c>
      <c r="G12" s="17">
        <v>0</v>
      </c>
      <c r="H12" s="17">
        <v>1</v>
      </c>
      <c r="I12" s="17"/>
      <c r="J12" s="18"/>
      <c r="K12" s="18"/>
      <c r="L12" s="18"/>
      <c r="M12" s="19"/>
      <c r="N12" s="18"/>
      <c r="O12" s="19"/>
      <c r="P12" s="19"/>
      <c r="Q12" s="19"/>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3">
        <f t="shared" si="2"/>
        <v>2</v>
      </c>
      <c r="AQ12" s="13">
        <f t="shared" si="1"/>
        <v>6</v>
      </c>
      <c r="AR12" s="37">
        <v>2011.360030578235</v>
      </c>
      <c r="AS12" s="37">
        <f t="shared" si="0"/>
        <v>2.6629957882718247</v>
      </c>
      <c r="AT12" s="27"/>
    </row>
    <row r="13" spans="1:46">
      <c r="A13" s="61" t="s">
        <v>25</v>
      </c>
      <c r="B13" s="17">
        <v>1</v>
      </c>
      <c r="C13" s="17">
        <v>1</v>
      </c>
      <c r="D13" s="17">
        <v>1</v>
      </c>
      <c r="E13" s="17">
        <v>1</v>
      </c>
      <c r="F13" s="17">
        <v>0</v>
      </c>
      <c r="G13" s="17">
        <v>0</v>
      </c>
      <c r="H13" s="83">
        <v>1</v>
      </c>
      <c r="I13" s="17"/>
      <c r="J13" s="18"/>
      <c r="K13" s="18"/>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3">
        <f t="shared" si="2"/>
        <v>1</v>
      </c>
      <c r="AQ13" s="13">
        <f t="shared" si="1"/>
        <v>5</v>
      </c>
      <c r="AR13" s="37">
        <v>10125.859325678381</v>
      </c>
      <c r="AS13" s="37">
        <f t="shared" si="0"/>
        <v>13.406411744774729</v>
      </c>
      <c r="AT13" s="6" t="s">
        <v>62</v>
      </c>
    </row>
    <row r="14" spans="1:46" ht="14.45">
      <c r="A14" s="61" t="s">
        <v>26</v>
      </c>
      <c r="B14" s="17">
        <v>1</v>
      </c>
      <c r="C14" s="17">
        <v>1</v>
      </c>
      <c r="D14" s="17">
        <v>1</v>
      </c>
      <c r="E14" s="17">
        <v>1</v>
      </c>
      <c r="F14" s="17">
        <v>1</v>
      </c>
      <c r="G14" s="17">
        <v>0</v>
      </c>
      <c r="H14" s="17">
        <v>1</v>
      </c>
      <c r="I14" s="17"/>
      <c r="J14" s="18"/>
      <c r="K14" s="18"/>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3">
        <f t="shared" si="2"/>
        <v>2</v>
      </c>
      <c r="AQ14" s="13">
        <f t="shared" si="1"/>
        <v>6</v>
      </c>
      <c r="AR14" s="37">
        <v>2959.0611348380912</v>
      </c>
      <c r="AS14" s="37">
        <f t="shared" si="0"/>
        <v>3.9177308982556016</v>
      </c>
      <c r="AT14" s="27"/>
    </row>
    <row r="15" spans="1:46" ht="14.45">
      <c r="A15" s="61" t="s">
        <v>27</v>
      </c>
      <c r="B15" s="17">
        <v>1</v>
      </c>
      <c r="C15" s="17">
        <v>1</v>
      </c>
      <c r="D15" s="17">
        <v>1</v>
      </c>
      <c r="E15" s="17">
        <v>1</v>
      </c>
      <c r="F15" s="17">
        <v>0</v>
      </c>
      <c r="G15" s="17">
        <v>0</v>
      </c>
      <c r="H15" s="83">
        <v>1</v>
      </c>
      <c r="I15" s="17"/>
      <c r="J15" s="18"/>
      <c r="K15" s="18"/>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3">
        <f t="shared" si="2"/>
        <v>1</v>
      </c>
      <c r="AQ15" s="13">
        <f t="shared" si="1"/>
        <v>5</v>
      </c>
      <c r="AR15" s="37">
        <v>22.801261306009891</v>
      </c>
      <c r="AS15" s="37">
        <f t="shared" si="0"/>
        <v>3.0188361060219389E-2</v>
      </c>
      <c r="AT15" s="27" t="s">
        <v>62</v>
      </c>
    </row>
    <row r="16" spans="1:46" ht="14.45">
      <c r="A16" s="61" t="s">
        <v>29</v>
      </c>
      <c r="B16" s="17">
        <v>1</v>
      </c>
      <c r="C16" s="17">
        <v>1</v>
      </c>
      <c r="D16" s="17">
        <v>1</v>
      </c>
      <c r="E16" s="17">
        <v>1</v>
      </c>
      <c r="F16" s="17">
        <v>1</v>
      </c>
      <c r="G16" s="17">
        <v>0</v>
      </c>
      <c r="H16" s="17">
        <v>1</v>
      </c>
      <c r="I16" s="17"/>
      <c r="J16" s="18"/>
      <c r="K16" s="18"/>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3">
        <f t="shared" si="2"/>
        <v>2</v>
      </c>
      <c r="AQ16" s="13">
        <f t="shared" si="1"/>
        <v>6</v>
      </c>
      <c r="AR16" s="37">
        <v>759.44142987671137</v>
      </c>
      <c r="AS16" s="37">
        <f t="shared" si="0"/>
        <v>1.0054835029308049</v>
      </c>
      <c r="AT16" s="6"/>
    </row>
    <row r="17" spans="1:46" ht="14.45">
      <c r="A17" s="61" t="s">
        <v>30</v>
      </c>
      <c r="B17" s="17">
        <v>1</v>
      </c>
      <c r="C17" s="17">
        <v>1</v>
      </c>
      <c r="D17" s="17">
        <v>1</v>
      </c>
      <c r="E17" s="17">
        <v>1</v>
      </c>
      <c r="F17" s="17">
        <v>1</v>
      </c>
      <c r="G17" s="17">
        <v>1</v>
      </c>
      <c r="H17" s="17">
        <v>1</v>
      </c>
      <c r="I17" s="17"/>
      <c r="J17" s="18"/>
      <c r="K17" s="18"/>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3">
        <f t="shared" si="2"/>
        <v>3</v>
      </c>
      <c r="AQ17" s="13">
        <f t="shared" si="1"/>
        <v>7</v>
      </c>
      <c r="AR17" s="37">
        <v>815.62953131423683</v>
      </c>
      <c r="AS17" s="37">
        <f t="shared" si="0"/>
        <v>1.0798752951531574</v>
      </c>
      <c r="AT17" s="27"/>
    </row>
    <row r="18" spans="1:46" ht="14.45">
      <c r="A18" s="61" t="s">
        <v>31</v>
      </c>
      <c r="B18" s="17">
        <v>1</v>
      </c>
      <c r="C18" s="17">
        <v>1</v>
      </c>
      <c r="D18" s="17">
        <v>1</v>
      </c>
      <c r="E18" s="17">
        <v>1</v>
      </c>
      <c r="F18" s="17">
        <v>1</v>
      </c>
      <c r="G18" s="17">
        <v>0</v>
      </c>
      <c r="H18" s="17">
        <v>1</v>
      </c>
      <c r="I18" s="17"/>
      <c r="J18" s="18"/>
      <c r="K18" s="18"/>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3">
        <f t="shared" si="2"/>
        <v>2</v>
      </c>
      <c r="AQ18" s="13">
        <f t="shared" si="1"/>
        <v>6</v>
      </c>
      <c r="AR18" s="37">
        <v>4.8485698861820383</v>
      </c>
      <c r="AS18" s="37">
        <f t="shared" si="0"/>
        <v>6.4193983124604739E-3</v>
      </c>
      <c r="AT18" s="27"/>
    </row>
    <row r="19" spans="1:46" ht="14.45">
      <c r="A19" s="61" t="s">
        <v>32</v>
      </c>
      <c r="B19" s="17">
        <v>1</v>
      </c>
      <c r="C19" s="17">
        <v>0</v>
      </c>
      <c r="D19" s="17">
        <v>1</v>
      </c>
      <c r="E19" s="17">
        <v>0</v>
      </c>
      <c r="F19" s="83">
        <v>1</v>
      </c>
      <c r="G19" s="17">
        <v>0</v>
      </c>
      <c r="H19" s="17">
        <v>0</v>
      </c>
      <c r="I19" s="17"/>
      <c r="J19" s="18"/>
      <c r="K19" s="18"/>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3">
        <f t="shared" si="2"/>
        <v>1</v>
      </c>
      <c r="AQ19" s="13">
        <f t="shared" si="1"/>
        <v>3</v>
      </c>
      <c r="AR19" s="37">
        <v>13.474216281035551</v>
      </c>
      <c r="AS19" s="37">
        <f t="shared" si="0"/>
        <v>1.7839561620574644E-2</v>
      </c>
      <c r="AT19" s="27" t="s">
        <v>62</v>
      </c>
    </row>
    <row r="20" spans="1:46" ht="14.45">
      <c r="A20" s="61" t="s">
        <v>33</v>
      </c>
      <c r="B20" s="17">
        <v>1</v>
      </c>
      <c r="C20" s="17">
        <v>0</v>
      </c>
      <c r="D20" s="17">
        <v>1</v>
      </c>
      <c r="E20" s="17">
        <v>0</v>
      </c>
      <c r="F20" s="17">
        <v>0</v>
      </c>
      <c r="G20" s="17">
        <v>0</v>
      </c>
      <c r="H20" s="17">
        <v>0</v>
      </c>
      <c r="I20" s="17"/>
      <c r="J20" s="18"/>
      <c r="K20" s="18"/>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3">
        <f t="shared" si="2"/>
        <v>0</v>
      </c>
      <c r="AQ20" s="13">
        <f t="shared" si="1"/>
        <v>2</v>
      </c>
      <c r="AR20" s="37">
        <v>22.809095126991771</v>
      </c>
      <c r="AS20" s="37">
        <f t="shared" si="0"/>
        <v>3.019873286435374E-2</v>
      </c>
      <c r="AT20" s="27"/>
    </row>
    <row r="21" spans="1:46" ht="14.45">
      <c r="A21" s="61" t="s">
        <v>34</v>
      </c>
      <c r="B21" s="17">
        <v>1</v>
      </c>
      <c r="C21" s="17">
        <v>0</v>
      </c>
      <c r="D21" s="17">
        <v>1</v>
      </c>
      <c r="E21" s="17">
        <v>0</v>
      </c>
      <c r="F21" s="17">
        <v>0</v>
      </c>
      <c r="G21" s="17">
        <v>0</v>
      </c>
      <c r="H21" s="17">
        <v>0</v>
      </c>
      <c r="I21" s="17"/>
      <c r="J21" s="18"/>
      <c r="K21" s="18"/>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3">
        <f t="shared" si="2"/>
        <v>0</v>
      </c>
      <c r="AQ21" s="13">
        <f t="shared" si="1"/>
        <v>2</v>
      </c>
      <c r="AR21" s="37">
        <v>63.141289551212289</v>
      </c>
      <c r="AS21" s="37">
        <f t="shared" si="0"/>
        <v>8.3597658094354696E-2</v>
      </c>
      <c r="AT21" s="27"/>
    </row>
    <row r="22" spans="1:46">
      <c r="A22" s="72" t="s">
        <v>35</v>
      </c>
      <c r="B22" s="17">
        <v>1</v>
      </c>
      <c r="C22" s="17">
        <v>0</v>
      </c>
      <c r="D22" s="17">
        <v>1</v>
      </c>
      <c r="E22" s="17">
        <v>0</v>
      </c>
      <c r="F22" s="87">
        <v>1</v>
      </c>
      <c r="G22" s="87">
        <v>0</v>
      </c>
      <c r="H22" s="19">
        <v>0</v>
      </c>
      <c r="I22" s="17"/>
      <c r="J22" s="18"/>
      <c r="K22" s="18"/>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3">
        <f t="shared" si="2"/>
        <v>1</v>
      </c>
      <c r="AQ22" s="13">
        <f t="shared" si="1"/>
        <v>3</v>
      </c>
      <c r="AR22" s="37">
        <v>3.0027335724857722</v>
      </c>
      <c r="AS22" s="37">
        <f t="shared" si="0"/>
        <v>3.9755522309614637E-3</v>
      </c>
      <c r="AT22" s="27"/>
    </row>
    <row r="23" spans="1:46" ht="14.45">
      <c r="A23" s="61" t="s">
        <v>38</v>
      </c>
      <c r="B23" s="17">
        <v>1</v>
      </c>
      <c r="C23" s="17">
        <v>1</v>
      </c>
      <c r="D23" s="17">
        <v>1</v>
      </c>
      <c r="E23" s="17">
        <v>1</v>
      </c>
      <c r="F23" s="17">
        <v>1</v>
      </c>
      <c r="G23" s="17">
        <v>0</v>
      </c>
      <c r="H23" s="17">
        <v>1</v>
      </c>
      <c r="I23" s="17"/>
      <c r="J23" s="18"/>
      <c r="K23" s="18"/>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3">
        <f t="shared" si="2"/>
        <v>2</v>
      </c>
      <c r="AQ23" s="13">
        <f t="shared" si="1"/>
        <v>6</v>
      </c>
      <c r="AR23" s="37">
        <v>475.1798074518469</v>
      </c>
      <c r="AS23" s="37">
        <f t="shared" si="0"/>
        <v>0.62912745937001713</v>
      </c>
      <c r="AT23" s="27"/>
    </row>
    <row r="24" spans="1:46" ht="14.45">
      <c r="A24" s="61" t="s">
        <v>39</v>
      </c>
      <c r="B24" s="17">
        <v>1</v>
      </c>
      <c r="C24" s="17">
        <v>1</v>
      </c>
      <c r="D24" s="17">
        <v>1</v>
      </c>
      <c r="E24" s="17">
        <v>1</v>
      </c>
      <c r="F24" s="17">
        <v>1</v>
      </c>
      <c r="G24" s="17">
        <v>0</v>
      </c>
      <c r="H24" s="17">
        <v>1</v>
      </c>
      <c r="I24" s="17"/>
      <c r="J24" s="18"/>
      <c r="K24" s="18"/>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3">
        <f t="shared" si="2"/>
        <v>2</v>
      </c>
      <c r="AQ24" s="13">
        <f t="shared" si="1"/>
        <v>6</v>
      </c>
      <c r="AR24" s="37">
        <v>120.0003353240631</v>
      </c>
      <c r="AS24" s="37">
        <f t="shared" si="0"/>
        <v>0.15887776564164796</v>
      </c>
      <c r="AT24" s="27"/>
    </row>
    <row r="25" spans="1:46" ht="14.45">
      <c r="A25" s="61" t="s">
        <v>40</v>
      </c>
      <c r="B25" s="17">
        <v>1</v>
      </c>
      <c r="C25" s="17">
        <v>1</v>
      </c>
      <c r="D25" s="17">
        <v>1</v>
      </c>
      <c r="E25" s="17">
        <v>1</v>
      </c>
      <c r="F25" s="17">
        <v>1</v>
      </c>
      <c r="G25" s="17">
        <v>0</v>
      </c>
      <c r="H25" s="17">
        <v>1</v>
      </c>
      <c r="I25" s="17"/>
      <c r="J25" s="18"/>
      <c r="K25" s="18"/>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3">
        <f t="shared" si="2"/>
        <v>2</v>
      </c>
      <c r="AQ25" s="13">
        <f t="shared" si="1"/>
        <v>6</v>
      </c>
      <c r="AR25" s="37">
        <v>55.687197788012611</v>
      </c>
      <c r="AS25" s="37">
        <f t="shared" si="0"/>
        <v>7.3728606970232563E-2</v>
      </c>
      <c r="AT25" s="27"/>
    </row>
    <row r="26" spans="1:46" ht="14.45">
      <c r="A26" s="61" t="s">
        <v>41</v>
      </c>
      <c r="B26" s="17">
        <v>1</v>
      </c>
      <c r="C26" s="17">
        <v>0</v>
      </c>
      <c r="D26" s="17">
        <v>1</v>
      </c>
      <c r="E26" s="17">
        <v>0</v>
      </c>
      <c r="F26" s="17">
        <v>1</v>
      </c>
      <c r="G26" s="83">
        <v>1</v>
      </c>
      <c r="H26" s="17">
        <v>1</v>
      </c>
      <c r="I26" s="17"/>
      <c r="J26" s="18"/>
      <c r="K26" s="18"/>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3">
        <f t="shared" si="2"/>
        <v>3</v>
      </c>
      <c r="AQ26" s="13">
        <f t="shared" si="1"/>
        <v>5</v>
      </c>
      <c r="AR26" s="37">
        <v>12.812394697336829</v>
      </c>
      <c r="AS26" s="37">
        <f t="shared" si="0"/>
        <v>1.6963324615173671E-2</v>
      </c>
      <c r="AT26" s="27" t="s">
        <v>62</v>
      </c>
    </row>
    <row r="27" spans="1:46" ht="14.45">
      <c r="A27" s="61" t="s">
        <v>42</v>
      </c>
      <c r="B27" s="17">
        <v>1</v>
      </c>
      <c r="C27" s="17">
        <v>0</v>
      </c>
      <c r="D27" s="17">
        <v>1</v>
      </c>
      <c r="E27" s="17">
        <v>0</v>
      </c>
      <c r="F27" s="17">
        <v>0</v>
      </c>
      <c r="G27" s="17">
        <v>0</v>
      </c>
      <c r="H27" s="17">
        <v>0</v>
      </c>
      <c r="I27" s="17"/>
      <c r="J27" s="18"/>
      <c r="K27" s="18"/>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3">
        <f t="shared" si="2"/>
        <v>0</v>
      </c>
      <c r="AQ27" s="13">
        <f t="shared" si="1"/>
        <v>2</v>
      </c>
      <c r="AR27" s="37">
        <v>15.23623549301846</v>
      </c>
      <c r="AS27" s="37">
        <f t="shared" si="0"/>
        <v>2.0172435730146949E-2</v>
      </c>
      <c r="AT27" s="27"/>
    </row>
    <row r="28" spans="1:46">
      <c r="A28" s="61" t="s">
        <v>43</v>
      </c>
      <c r="B28" s="17">
        <v>1</v>
      </c>
      <c r="C28" s="17">
        <v>0</v>
      </c>
      <c r="D28" s="83">
        <v>1</v>
      </c>
      <c r="E28" s="17">
        <v>0</v>
      </c>
      <c r="F28" s="17">
        <v>0</v>
      </c>
      <c r="G28" s="17">
        <v>0</v>
      </c>
      <c r="H28" s="17">
        <v>0</v>
      </c>
      <c r="I28" s="17"/>
      <c r="J28" s="18"/>
      <c r="K28" s="18"/>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3">
        <f t="shared" si="2"/>
        <v>0</v>
      </c>
      <c r="AQ28" s="13">
        <f t="shared" si="1"/>
        <v>2</v>
      </c>
      <c r="AR28" s="37">
        <v>15.578819007374021</v>
      </c>
      <c r="AS28" s="37">
        <f t="shared" si="0"/>
        <v>2.0626008656918268E-2</v>
      </c>
      <c r="AT28" s="27" t="s">
        <v>62</v>
      </c>
    </row>
    <row r="29" spans="1:46">
      <c r="A29" s="61" t="s">
        <v>44</v>
      </c>
      <c r="B29" s="17">
        <v>1</v>
      </c>
      <c r="C29" s="17">
        <v>0</v>
      </c>
      <c r="D29" s="17">
        <v>1</v>
      </c>
      <c r="E29" s="17">
        <v>0</v>
      </c>
      <c r="F29" s="17">
        <v>0</v>
      </c>
      <c r="G29" s="17">
        <v>0</v>
      </c>
      <c r="H29" s="17">
        <v>0</v>
      </c>
      <c r="I29" s="17"/>
      <c r="J29" s="18"/>
      <c r="K29" s="18"/>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3">
        <f t="shared" si="2"/>
        <v>0</v>
      </c>
      <c r="AQ29" s="13">
        <f t="shared" si="1"/>
        <v>2</v>
      </c>
      <c r="AR29" s="37">
        <v>19.960870221545498</v>
      </c>
      <c r="AS29" s="37">
        <f t="shared" si="0"/>
        <v>2.6427746660022226E-2</v>
      </c>
      <c r="AT29" s="27"/>
    </row>
    <row r="30" spans="1:46">
      <c r="A30" s="61" t="s">
        <v>45</v>
      </c>
      <c r="B30" s="83">
        <v>1</v>
      </c>
      <c r="C30" s="17">
        <v>0</v>
      </c>
      <c r="D30" s="83">
        <v>1</v>
      </c>
      <c r="E30" s="17">
        <v>0</v>
      </c>
      <c r="F30" s="17">
        <v>0</v>
      </c>
      <c r="G30" s="17">
        <v>0</v>
      </c>
      <c r="H30" s="17">
        <v>0</v>
      </c>
      <c r="I30" s="17"/>
      <c r="J30" s="18"/>
      <c r="K30" s="18"/>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3">
        <f t="shared" si="2"/>
        <v>0</v>
      </c>
      <c r="AQ30" s="13">
        <f t="shared" si="1"/>
        <v>2</v>
      </c>
      <c r="AR30" s="37">
        <v>82.840877644861393</v>
      </c>
      <c r="AS30" s="37">
        <f t="shared" si="0"/>
        <v>0.10967947304868485</v>
      </c>
      <c r="AT30" s="27" t="s">
        <v>62</v>
      </c>
    </row>
    <row r="31" spans="1:46">
      <c r="A31" s="61" t="s">
        <v>46</v>
      </c>
      <c r="B31" s="17">
        <v>1</v>
      </c>
      <c r="C31" s="83">
        <v>0</v>
      </c>
      <c r="D31" s="17">
        <v>1</v>
      </c>
      <c r="E31" s="17">
        <v>0</v>
      </c>
      <c r="F31" s="17">
        <v>0</v>
      </c>
      <c r="G31" s="17">
        <v>0</v>
      </c>
      <c r="H31" s="17">
        <v>1</v>
      </c>
      <c r="I31" s="17"/>
      <c r="J31" s="18"/>
      <c r="K31" s="18"/>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3">
        <f t="shared" si="2"/>
        <v>1</v>
      </c>
      <c r="AQ31" s="13">
        <f t="shared" si="1"/>
        <v>3</v>
      </c>
      <c r="AR31" s="37">
        <v>18.74198149026839</v>
      </c>
      <c r="AS31" s="37">
        <f t="shared" si="0"/>
        <v>2.4813965184594482E-2</v>
      </c>
      <c r="AT31" s="27" t="s">
        <v>62</v>
      </c>
    </row>
    <row r="32" spans="1:46" ht="14.45" hidden="1">
      <c r="A32" s="61"/>
      <c r="B32" s="17"/>
      <c r="C32" s="17"/>
      <c r="D32" s="17"/>
      <c r="E32" s="17"/>
      <c r="F32" s="17"/>
      <c r="G32" s="17"/>
      <c r="H32" s="17"/>
      <c r="I32" s="17"/>
      <c r="J32" s="18"/>
      <c r="K32" s="18"/>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3">
        <f t="shared" si="2"/>
        <v>0</v>
      </c>
      <c r="AQ32" s="13">
        <f t="shared" si="1"/>
        <v>0</v>
      </c>
      <c r="AR32" s="37"/>
      <c r="AS32" s="37">
        <f t="shared" si="0"/>
        <v>0</v>
      </c>
      <c r="AT32" s="27"/>
    </row>
    <row r="33" spans="1:46" ht="14.45" hidden="1">
      <c r="A33" s="61"/>
      <c r="B33" s="17"/>
      <c r="C33" s="17"/>
      <c r="D33" s="17"/>
      <c r="E33" s="17"/>
      <c r="F33" s="17"/>
      <c r="G33" s="17"/>
      <c r="H33" s="17"/>
      <c r="I33" s="17"/>
      <c r="J33" s="18"/>
      <c r="K33" s="18"/>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3">
        <f t="shared" si="2"/>
        <v>0</v>
      </c>
      <c r="AQ33" s="13">
        <f t="shared" si="1"/>
        <v>0</v>
      </c>
      <c r="AR33" s="37"/>
      <c r="AS33" s="37">
        <f t="shared" si="0"/>
        <v>0</v>
      </c>
      <c r="AT33" s="27"/>
    </row>
    <row r="34" spans="1:46" ht="14.45" hidden="1">
      <c r="A34" s="61"/>
      <c r="B34" s="17"/>
      <c r="C34" s="17"/>
      <c r="D34" s="17"/>
      <c r="E34" s="17"/>
      <c r="F34" s="17"/>
      <c r="G34" s="17"/>
      <c r="H34" s="17"/>
      <c r="I34" s="17"/>
      <c r="J34" s="18"/>
      <c r="K34" s="18"/>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3">
        <f t="shared" si="2"/>
        <v>0</v>
      </c>
      <c r="AQ34" s="13">
        <f t="shared" si="1"/>
        <v>0</v>
      </c>
      <c r="AR34" s="37"/>
      <c r="AS34" s="37">
        <f t="shared" ref="AS34:AS65" si="3">IFERROR(AR34/$AR$102,0)*100</f>
        <v>0</v>
      </c>
      <c r="AT34" s="27"/>
    </row>
    <row r="35" spans="1:46" ht="14.45" hidden="1">
      <c r="A35" s="61"/>
      <c r="B35" s="17"/>
      <c r="C35" s="17"/>
      <c r="D35" s="17"/>
      <c r="E35" s="17"/>
      <c r="F35" s="17"/>
      <c r="G35" s="17"/>
      <c r="H35" s="17"/>
      <c r="I35" s="17"/>
      <c r="J35" s="18"/>
      <c r="K35" s="18"/>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3">
        <f t="shared" si="2"/>
        <v>0</v>
      </c>
      <c r="AQ35" s="13">
        <f t="shared" si="1"/>
        <v>0</v>
      </c>
      <c r="AR35" s="37"/>
      <c r="AS35" s="37">
        <f t="shared" si="3"/>
        <v>0</v>
      </c>
      <c r="AT35" s="27"/>
    </row>
    <row r="36" spans="1:46" ht="14.45" hidden="1">
      <c r="A36" s="61"/>
      <c r="B36" s="17"/>
      <c r="C36" s="17"/>
      <c r="D36" s="17"/>
      <c r="E36" s="17"/>
      <c r="F36" s="17"/>
      <c r="G36" s="17"/>
      <c r="H36" s="17"/>
      <c r="I36" s="17"/>
      <c r="J36" s="18"/>
      <c r="K36" s="18"/>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3">
        <f t="shared" si="2"/>
        <v>0</v>
      </c>
      <c r="AQ36" s="13">
        <f t="shared" si="1"/>
        <v>0</v>
      </c>
      <c r="AR36" s="37"/>
      <c r="AS36" s="37">
        <f t="shared" si="3"/>
        <v>0</v>
      </c>
      <c r="AT36" s="27"/>
    </row>
    <row r="37" spans="1:46" ht="14.45" hidden="1">
      <c r="A37" s="61"/>
      <c r="B37" s="17"/>
      <c r="C37" s="17"/>
      <c r="D37" s="17"/>
      <c r="E37" s="17"/>
      <c r="F37" s="17"/>
      <c r="G37" s="17"/>
      <c r="H37" s="17"/>
      <c r="I37" s="17"/>
      <c r="J37" s="18"/>
      <c r="K37" s="18"/>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3">
        <f t="shared" si="2"/>
        <v>0</v>
      </c>
      <c r="AQ37" s="13">
        <f t="shared" si="1"/>
        <v>0</v>
      </c>
      <c r="AR37" s="37"/>
      <c r="AS37" s="37">
        <f t="shared" si="3"/>
        <v>0</v>
      </c>
      <c r="AT37" s="27"/>
    </row>
    <row r="38" spans="1:46" ht="14.45" hidden="1">
      <c r="A38" s="61"/>
      <c r="B38" s="17"/>
      <c r="C38" s="17"/>
      <c r="D38" s="17"/>
      <c r="E38" s="17"/>
      <c r="F38" s="17"/>
      <c r="G38" s="17"/>
      <c r="H38" s="17"/>
      <c r="I38" s="17"/>
      <c r="J38" s="18"/>
      <c r="K38" s="18"/>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3">
        <f t="shared" si="2"/>
        <v>0</v>
      </c>
      <c r="AQ38" s="13">
        <f t="shared" si="1"/>
        <v>0</v>
      </c>
      <c r="AR38" s="37"/>
      <c r="AS38" s="37">
        <f t="shared" si="3"/>
        <v>0</v>
      </c>
      <c r="AT38" s="27"/>
    </row>
    <row r="39" spans="1:46" ht="14.45" hidden="1">
      <c r="A39" s="61"/>
      <c r="B39" s="17"/>
      <c r="C39" s="17"/>
      <c r="D39" s="17"/>
      <c r="E39" s="17"/>
      <c r="F39" s="17"/>
      <c r="G39" s="17"/>
      <c r="H39" s="17"/>
      <c r="I39" s="17"/>
      <c r="J39" s="18"/>
      <c r="K39" s="18"/>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3">
        <f t="shared" si="2"/>
        <v>0</v>
      </c>
      <c r="AQ39" s="13">
        <f t="shared" si="1"/>
        <v>0</v>
      </c>
      <c r="AR39" s="37"/>
      <c r="AS39" s="37">
        <f t="shared" si="3"/>
        <v>0</v>
      </c>
      <c r="AT39" s="27"/>
    </row>
    <row r="40" spans="1:46" ht="14.45" hidden="1">
      <c r="A40" s="61"/>
      <c r="B40" s="17"/>
      <c r="C40" s="17"/>
      <c r="D40" s="17"/>
      <c r="E40" s="17"/>
      <c r="F40" s="17"/>
      <c r="G40" s="17"/>
      <c r="H40" s="17"/>
      <c r="I40" s="17"/>
      <c r="J40" s="18"/>
      <c r="K40" s="18"/>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3">
        <f t="shared" si="2"/>
        <v>0</v>
      </c>
      <c r="AQ40" s="13">
        <f t="shared" si="1"/>
        <v>0</v>
      </c>
      <c r="AR40" s="37"/>
      <c r="AS40" s="37">
        <f t="shared" si="3"/>
        <v>0</v>
      </c>
      <c r="AT40" s="27"/>
    </row>
    <row r="41" spans="1:46" ht="14.45" hidden="1">
      <c r="A41" s="61"/>
      <c r="B41" s="14"/>
      <c r="C41" s="14"/>
      <c r="D41" s="14"/>
      <c r="E41" s="14"/>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3">
        <f t="shared" si="2"/>
        <v>0</v>
      </c>
      <c r="AQ41" s="13">
        <f t="shared" si="1"/>
        <v>0</v>
      </c>
      <c r="AR41" s="37"/>
      <c r="AS41" s="37">
        <f t="shared" si="3"/>
        <v>0</v>
      </c>
      <c r="AT41" s="27"/>
    </row>
    <row r="42" spans="1:46" ht="14.45" hidden="1">
      <c r="A42" s="61"/>
      <c r="B42" s="14"/>
      <c r="C42" s="14"/>
      <c r="D42" s="14"/>
      <c r="E42" s="14"/>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3">
        <f t="shared" si="2"/>
        <v>0</v>
      </c>
      <c r="AQ42" s="13">
        <f t="shared" si="1"/>
        <v>0</v>
      </c>
      <c r="AR42" s="37"/>
      <c r="AS42" s="37">
        <f t="shared" si="3"/>
        <v>0</v>
      </c>
      <c r="AT42" s="27"/>
    </row>
    <row r="43" spans="1:46" ht="14.45" hidden="1">
      <c r="A43" s="61"/>
      <c r="B43" s="14"/>
      <c r="C43" s="14"/>
      <c r="D43" s="14"/>
      <c r="E43" s="14"/>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3">
        <f t="shared" si="2"/>
        <v>0</v>
      </c>
      <c r="AQ43" s="13">
        <f t="shared" si="1"/>
        <v>0</v>
      </c>
      <c r="AR43" s="37"/>
      <c r="AS43" s="37">
        <f t="shared" si="3"/>
        <v>0</v>
      </c>
      <c r="AT43" s="27"/>
    </row>
    <row r="44" spans="1:46" ht="14.45" hidden="1">
      <c r="A44" s="61"/>
      <c r="B44" s="14"/>
      <c r="C44" s="14"/>
      <c r="D44" s="14"/>
      <c r="E44" s="14"/>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3">
        <f t="shared" si="2"/>
        <v>0</v>
      </c>
      <c r="AQ44" s="13">
        <f t="shared" si="1"/>
        <v>0</v>
      </c>
      <c r="AR44" s="37"/>
      <c r="AS44" s="37">
        <f t="shared" si="3"/>
        <v>0</v>
      </c>
      <c r="AT44" s="27"/>
    </row>
    <row r="45" spans="1:46" ht="14.45" hidden="1">
      <c r="A45" s="62"/>
      <c r="B45" s="14"/>
      <c r="C45" s="14"/>
      <c r="D45" s="14"/>
      <c r="E45" s="14"/>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3">
        <f t="shared" si="2"/>
        <v>0</v>
      </c>
      <c r="AQ45" s="13">
        <f t="shared" si="1"/>
        <v>0</v>
      </c>
      <c r="AR45" s="37"/>
      <c r="AS45" s="37">
        <f t="shared" si="3"/>
        <v>0</v>
      </c>
      <c r="AT45" s="27"/>
    </row>
    <row r="46" spans="1:46" ht="14.45" hidden="1">
      <c r="A46" s="62"/>
      <c r="B46" s="14"/>
      <c r="C46" s="14"/>
      <c r="D46" s="14"/>
      <c r="E46" s="14"/>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3">
        <f t="shared" si="2"/>
        <v>0</v>
      </c>
      <c r="AQ46" s="13">
        <f t="shared" si="1"/>
        <v>0</v>
      </c>
      <c r="AR46" s="37"/>
      <c r="AS46" s="37">
        <f t="shared" si="3"/>
        <v>0</v>
      </c>
      <c r="AT46" s="27"/>
    </row>
    <row r="47" spans="1:46" ht="14.45" hidden="1">
      <c r="A47" s="62"/>
      <c r="B47" s="14"/>
      <c r="C47" s="14"/>
      <c r="D47" s="14"/>
      <c r="E47" s="14"/>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3">
        <f t="shared" si="2"/>
        <v>0</v>
      </c>
      <c r="AQ47" s="13">
        <f t="shared" si="1"/>
        <v>0</v>
      </c>
      <c r="AR47" s="37"/>
      <c r="AS47" s="37">
        <f t="shared" si="3"/>
        <v>0</v>
      </c>
      <c r="AT47" s="27"/>
    </row>
    <row r="48" spans="1:46" ht="14.45" hidden="1">
      <c r="A48" s="62"/>
      <c r="B48" s="14"/>
      <c r="C48" s="14"/>
      <c r="D48" s="14"/>
      <c r="E48" s="14"/>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3">
        <f t="shared" si="2"/>
        <v>0</v>
      </c>
      <c r="AQ48" s="13">
        <f t="shared" si="1"/>
        <v>0</v>
      </c>
      <c r="AR48" s="37"/>
      <c r="AS48" s="37">
        <f t="shared" si="3"/>
        <v>0</v>
      </c>
      <c r="AT48" s="27"/>
    </row>
    <row r="49" spans="1:46" ht="14.45" hidden="1">
      <c r="A49" s="62"/>
      <c r="B49" s="14"/>
      <c r="C49" s="14"/>
      <c r="D49" s="14"/>
      <c r="E49" s="14"/>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3">
        <f t="shared" si="2"/>
        <v>0</v>
      </c>
      <c r="AQ49" s="13">
        <f t="shared" si="1"/>
        <v>0</v>
      </c>
      <c r="AR49" s="37"/>
      <c r="AS49" s="37">
        <f t="shared" si="3"/>
        <v>0</v>
      </c>
      <c r="AT49" s="27"/>
    </row>
    <row r="50" spans="1:46" ht="14.45" hidden="1">
      <c r="A50" s="62"/>
      <c r="B50" s="14"/>
      <c r="C50" s="14"/>
      <c r="D50" s="14"/>
      <c r="E50" s="14"/>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3">
        <f t="shared" si="2"/>
        <v>0</v>
      </c>
      <c r="AQ50" s="13">
        <f t="shared" si="1"/>
        <v>0</v>
      </c>
      <c r="AR50" s="37"/>
      <c r="AS50" s="37">
        <f t="shared" si="3"/>
        <v>0</v>
      </c>
      <c r="AT50" s="27"/>
    </row>
    <row r="51" spans="1:46" ht="14.45" hidden="1">
      <c r="A51" s="62"/>
      <c r="B51" s="14"/>
      <c r="C51" s="14"/>
      <c r="D51" s="14"/>
      <c r="E51" s="14"/>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3">
        <f t="shared" si="2"/>
        <v>0</v>
      </c>
      <c r="AQ51" s="13">
        <f t="shared" si="1"/>
        <v>0</v>
      </c>
      <c r="AR51" s="37"/>
      <c r="AS51" s="37">
        <f t="shared" si="3"/>
        <v>0</v>
      </c>
      <c r="AT51" s="27"/>
    </row>
    <row r="52" spans="1:46" ht="14.45" hidden="1">
      <c r="A52" s="62"/>
      <c r="B52" s="14"/>
      <c r="C52" s="14"/>
      <c r="D52" s="14"/>
      <c r="E52" s="14"/>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3">
        <f t="shared" si="2"/>
        <v>0</v>
      </c>
      <c r="AQ52" s="13">
        <f t="shared" si="1"/>
        <v>0</v>
      </c>
      <c r="AR52" s="37"/>
      <c r="AS52" s="37">
        <f t="shared" si="3"/>
        <v>0</v>
      </c>
      <c r="AT52" s="27"/>
    </row>
    <row r="53" spans="1:46" ht="14.45" hidden="1">
      <c r="A53" s="62"/>
      <c r="B53" s="14"/>
      <c r="C53" s="14"/>
      <c r="D53" s="14"/>
      <c r="E53" s="14"/>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3">
        <f t="shared" si="2"/>
        <v>0</v>
      </c>
      <c r="AQ53" s="13">
        <f t="shared" si="1"/>
        <v>0</v>
      </c>
      <c r="AR53" s="37"/>
      <c r="AS53" s="37">
        <f t="shared" si="3"/>
        <v>0</v>
      </c>
      <c r="AT53" s="27"/>
    </row>
    <row r="54" spans="1:46" ht="14.45" hidden="1">
      <c r="A54" s="62"/>
      <c r="B54" s="14"/>
      <c r="C54" s="14"/>
      <c r="D54" s="14"/>
      <c r="E54" s="14"/>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3">
        <f t="shared" si="2"/>
        <v>0</v>
      </c>
      <c r="AQ54" s="13">
        <f t="shared" si="1"/>
        <v>0</v>
      </c>
      <c r="AR54" s="37"/>
      <c r="AS54" s="37">
        <f t="shared" si="3"/>
        <v>0</v>
      </c>
      <c r="AT54" s="27"/>
    </row>
    <row r="55" spans="1:46" ht="14.45" hidden="1">
      <c r="A55" s="62"/>
      <c r="B55" s="14"/>
      <c r="C55" s="14"/>
      <c r="D55" s="14"/>
      <c r="E55" s="14"/>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3">
        <f t="shared" si="2"/>
        <v>0</v>
      </c>
      <c r="AQ55" s="13">
        <f t="shared" si="1"/>
        <v>0</v>
      </c>
      <c r="AR55" s="37"/>
      <c r="AS55" s="37">
        <f t="shared" si="3"/>
        <v>0</v>
      </c>
      <c r="AT55" s="27"/>
    </row>
    <row r="56" spans="1:46" ht="14.45" hidden="1">
      <c r="A56" s="62"/>
      <c r="B56" s="14"/>
      <c r="C56" s="14"/>
      <c r="D56" s="14"/>
      <c r="E56" s="14"/>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3">
        <f t="shared" si="2"/>
        <v>0</v>
      </c>
      <c r="AQ56" s="13">
        <f t="shared" si="1"/>
        <v>0</v>
      </c>
      <c r="AR56" s="37"/>
      <c r="AS56" s="37">
        <f t="shared" si="3"/>
        <v>0</v>
      </c>
      <c r="AT56" s="27"/>
    </row>
    <row r="57" spans="1:46" ht="14.45" hidden="1">
      <c r="A57" s="62"/>
      <c r="B57" s="14"/>
      <c r="C57" s="14"/>
      <c r="D57" s="14"/>
      <c r="E57" s="14"/>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3">
        <f t="shared" si="2"/>
        <v>0</v>
      </c>
      <c r="AQ57" s="13">
        <f t="shared" si="1"/>
        <v>0</v>
      </c>
      <c r="AR57" s="37"/>
      <c r="AS57" s="37">
        <f t="shared" si="3"/>
        <v>0</v>
      </c>
      <c r="AT57" s="27"/>
    </row>
    <row r="58" spans="1:46" ht="14.45" hidden="1">
      <c r="A58" s="62"/>
      <c r="B58" s="14"/>
      <c r="C58" s="14"/>
      <c r="D58" s="14"/>
      <c r="E58" s="14"/>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3">
        <f t="shared" si="2"/>
        <v>0</v>
      </c>
      <c r="AQ58" s="13">
        <f t="shared" si="1"/>
        <v>0</v>
      </c>
      <c r="AR58" s="37"/>
      <c r="AS58" s="37">
        <f t="shared" si="3"/>
        <v>0</v>
      </c>
      <c r="AT58" s="27"/>
    </row>
    <row r="59" spans="1:46" ht="14.45" hidden="1">
      <c r="A59" s="62"/>
      <c r="B59" s="14"/>
      <c r="C59" s="14"/>
      <c r="D59" s="14"/>
      <c r="E59" s="14"/>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3">
        <f t="shared" si="2"/>
        <v>0</v>
      </c>
      <c r="AQ59" s="13">
        <f t="shared" si="1"/>
        <v>0</v>
      </c>
      <c r="AR59" s="37"/>
      <c r="AS59" s="37">
        <f t="shared" si="3"/>
        <v>0</v>
      </c>
      <c r="AT59" s="27"/>
    </row>
    <row r="60" spans="1:46" ht="14.45" hidden="1">
      <c r="A60" s="62"/>
      <c r="B60" s="14"/>
      <c r="C60" s="14"/>
      <c r="D60" s="14"/>
      <c r="E60" s="14"/>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3">
        <f t="shared" si="2"/>
        <v>0</v>
      </c>
      <c r="AQ60" s="13">
        <f t="shared" si="1"/>
        <v>0</v>
      </c>
      <c r="AR60" s="37"/>
      <c r="AS60" s="37">
        <f t="shared" si="3"/>
        <v>0</v>
      </c>
      <c r="AT60" s="27"/>
    </row>
    <row r="61" spans="1:46" ht="14.45" hidden="1">
      <c r="A61" s="62"/>
      <c r="B61" s="14"/>
      <c r="C61" s="14"/>
      <c r="D61" s="14"/>
      <c r="E61" s="14"/>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3">
        <f t="shared" si="2"/>
        <v>0</v>
      </c>
      <c r="AQ61" s="13">
        <f t="shared" si="1"/>
        <v>0</v>
      </c>
      <c r="AR61" s="37"/>
      <c r="AS61" s="37">
        <f t="shared" si="3"/>
        <v>0</v>
      </c>
      <c r="AT61" s="27"/>
    </row>
    <row r="62" spans="1:46" ht="14.45" hidden="1">
      <c r="A62" s="62"/>
      <c r="B62" s="14"/>
      <c r="C62" s="14"/>
      <c r="D62" s="14"/>
      <c r="E62" s="14"/>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3">
        <f t="shared" si="2"/>
        <v>0</v>
      </c>
      <c r="AQ62" s="13">
        <f t="shared" si="1"/>
        <v>0</v>
      </c>
      <c r="AR62" s="37"/>
      <c r="AS62" s="37">
        <f t="shared" si="3"/>
        <v>0</v>
      </c>
      <c r="AT62" s="27"/>
    </row>
    <row r="63" spans="1:46" ht="14.45" hidden="1">
      <c r="A63" s="62"/>
      <c r="B63" s="14"/>
      <c r="C63" s="14"/>
      <c r="D63" s="14"/>
      <c r="E63" s="14"/>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3">
        <f t="shared" si="2"/>
        <v>0</v>
      </c>
      <c r="AQ63" s="13">
        <f t="shared" si="1"/>
        <v>0</v>
      </c>
      <c r="AR63" s="37"/>
      <c r="AS63" s="37">
        <f t="shared" si="3"/>
        <v>0</v>
      </c>
      <c r="AT63" s="27"/>
    </row>
    <row r="64" spans="1:46" ht="14.45" hidden="1">
      <c r="A64" s="62"/>
      <c r="B64" s="14"/>
      <c r="C64" s="14"/>
      <c r="D64" s="14"/>
      <c r="E64" s="14"/>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3">
        <f t="shared" si="2"/>
        <v>0</v>
      </c>
      <c r="AQ64" s="13">
        <f t="shared" si="1"/>
        <v>0</v>
      </c>
      <c r="AR64" s="37"/>
      <c r="AS64" s="37">
        <f t="shared" si="3"/>
        <v>0</v>
      </c>
      <c r="AT64" s="27"/>
    </row>
    <row r="65" spans="1:46" ht="14.45" hidden="1">
      <c r="A65" s="62"/>
      <c r="B65" s="14"/>
      <c r="C65" s="14"/>
      <c r="D65" s="14"/>
      <c r="E65" s="14"/>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3">
        <f t="shared" si="2"/>
        <v>0</v>
      </c>
      <c r="AQ65" s="13">
        <f t="shared" si="1"/>
        <v>0</v>
      </c>
      <c r="AR65" s="37"/>
      <c r="AS65" s="37">
        <f t="shared" si="3"/>
        <v>0</v>
      </c>
      <c r="AT65" s="27"/>
    </row>
    <row r="66" spans="1:46" ht="14.45" hidden="1">
      <c r="A66" s="62"/>
      <c r="B66" s="14"/>
      <c r="C66" s="14"/>
      <c r="D66" s="14"/>
      <c r="E66" s="14"/>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3">
        <f t="shared" si="2"/>
        <v>0</v>
      </c>
      <c r="AQ66" s="13">
        <f t="shared" si="1"/>
        <v>0</v>
      </c>
      <c r="AR66" s="37"/>
      <c r="AS66" s="37">
        <f t="shared" ref="AS66:AS97" si="4">IFERROR(AR66/$AR$102,0)*100</f>
        <v>0</v>
      </c>
      <c r="AT66" s="27"/>
    </row>
    <row r="67" spans="1:46" ht="14.45" hidden="1">
      <c r="A67" s="62"/>
      <c r="B67" s="14"/>
      <c r="C67" s="14"/>
      <c r="D67" s="14"/>
      <c r="E67" s="14"/>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3">
        <f t="shared" si="2"/>
        <v>0</v>
      </c>
      <c r="AQ67" s="13">
        <f t="shared" ref="AQ67:AQ102" si="5">SUMIFS(B67:AO67,$B$103:$AO$103,"X")</f>
        <v>0</v>
      </c>
      <c r="AR67" s="37"/>
      <c r="AS67" s="37">
        <f t="shared" si="4"/>
        <v>0</v>
      </c>
      <c r="AT67" s="27"/>
    </row>
    <row r="68" spans="1:46" ht="14.45" hidden="1">
      <c r="A68" s="62"/>
      <c r="B68" s="14"/>
      <c r="C68" s="14"/>
      <c r="D68" s="14"/>
      <c r="E68" s="14"/>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3">
        <f t="shared" ref="AP68:AP102" si="6">SUMIF($B$106:$U$106,"X",B68:U68)</f>
        <v>0</v>
      </c>
      <c r="AQ68" s="13">
        <f t="shared" si="5"/>
        <v>0</v>
      </c>
      <c r="AR68" s="37"/>
      <c r="AS68" s="37">
        <f t="shared" si="4"/>
        <v>0</v>
      </c>
      <c r="AT68" s="27"/>
    </row>
    <row r="69" spans="1:46" ht="14.45" hidden="1">
      <c r="A69" s="62"/>
      <c r="B69" s="14"/>
      <c r="C69" s="14"/>
      <c r="D69" s="14"/>
      <c r="E69" s="14"/>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3">
        <f t="shared" si="6"/>
        <v>0</v>
      </c>
      <c r="AQ69" s="13">
        <f t="shared" si="5"/>
        <v>0</v>
      </c>
      <c r="AR69" s="37"/>
      <c r="AS69" s="37">
        <f t="shared" si="4"/>
        <v>0</v>
      </c>
      <c r="AT69" s="27"/>
    </row>
    <row r="70" spans="1:46" ht="14.45" hidden="1">
      <c r="A70" s="62"/>
      <c r="B70" s="14"/>
      <c r="C70" s="14"/>
      <c r="D70" s="14"/>
      <c r="E70" s="14"/>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3">
        <f t="shared" si="6"/>
        <v>0</v>
      </c>
      <c r="AQ70" s="13">
        <f t="shared" si="5"/>
        <v>0</v>
      </c>
      <c r="AR70" s="37"/>
      <c r="AS70" s="37">
        <f t="shared" si="4"/>
        <v>0</v>
      </c>
      <c r="AT70" s="27"/>
    </row>
    <row r="71" spans="1:46" ht="14.45" hidden="1">
      <c r="A71" s="62"/>
      <c r="B71" s="14"/>
      <c r="C71" s="14"/>
      <c r="D71" s="14"/>
      <c r="E71" s="14"/>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3">
        <f t="shared" si="6"/>
        <v>0</v>
      </c>
      <c r="AQ71" s="13">
        <f t="shared" si="5"/>
        <v>0</v>
      </c>
      <c r="AR71" s="37"/>
      <c r="AS71" s="37">
        <f t="shared" si="4"/>
        <v>0</v>
      </c>
      <c r="AT71" s="27"/>
    </row>
    <row r="72" spans="1:46" ht="14.45" hidden="1">
      <c r="A72" s="62"/>
      <c r="B72" s="14"/>
      <c r="C72" s="14"/>
      <c r="D72" s="14"/>
      <c r="E72" s="14"/>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3">
        <f t="shared" si="6"/>
        <v>0</v>
      </c>
      <c r="AQ72" s="13">
        <f t="shared" si="5"/>
        <v>0</v>
      </c>
      <c r="AR72" s="37"/>
      <c r="AS72" s="37">
        <f t="shared" si="4"/>
        <v>0</v>
      </c>
      <c r="AT72" s="27"/>
    </row>
    <row r="73" spans="1:46" ht="14.45" hidden="1">
      <c r="A73" s="62"/>
      <c r="B73" s="14"/>
      <c r="C73" s="14"/>
      <c r="D73" s="14"/>
      <c r="E73" s="14"/>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3">
        <f t="shared" si="6"/>
        <v>0</v>
      </c>
      <c r="AQ73" s="13">
        <f t="shared" si="5"/>
        <v>0</v>
      </c>
      <c r="AR73" s="37"/>
      <c r="AS73" s="37">
        <f t="shared" si="4"/>
        <v>0</v>
      </c>
      <c r="AT73" s="27"/>
    </row>
    <row r="74" spans="1:46" ht="14.45" hidden="1">
      <c r="A74" s="62"/>
      <c r="B74" s="14"/>
      <c r="C74" s="14"/>
      <c r="D74" s="14"/>
      <c r="E74" s="14"/>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3">
        <f t="shared" si="6"/>
        <v>0</v>
      </c>
      <c r="AQ74" s="13">
        <f t="shared" si="5"/>
        <v>0</v>
      </c>
      <c r="AR74" s="37"/>
      <c r="AS74" s="37">
        <f t="shared" si="4"/>
        <v>0</v>
      </c>
      <c r="AT74" s="27"/>
    </row>
    <row r="75" spans="1:46" ht="14.45" hidden="1">
      <c r="A75" s="62"/>
      <c r="B75" s="14"/>
      <c r="C75" s="14"/>
      <c r="D75" s="14"/>
      <c r="E75" s="14"/>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3">
        <f t="shared" si="6"/>
        <v>0</v>
      </c>
      <c r="AQ75" s="13">
        <f t="shared" si="5"/>
        <v>0</v>
      </c>
      <c r="AR75" s="37"/>
      <c r="AS75" s="37">
        <f t="shared" si="4"/>
        <v>0</v>
      </c>
      <c r="AT75" s="27"/>
    </row>
    <row r="76" spans="1:46" ht="14.45" hidden="1">
      <c r="A76" s="62"/>
      <c r="B76" s="14"/>
      <c r="C76" s="14"/>
      <c r="D76" s="14"/>
      <c r="E76" s="14"/>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3">
        <f t="shared" si="6"/>
        <v>0</v>
      </c>
      <c r="AQ76" s="13">
        <f t="shared" si="5"/>
        <v>0</v>
      </c>
      <c r="AR76" s="37"/>
      <c r="AS76" s="37">
        <f t="shared" si="4"/>
        <v>0</v>
      </c>
      <c r="AT76" s="27"/>
    </row>
    <row r="77" spans="1:46" ht="14.45" hidden="1">
      <c r="A77" s="62"/>
      <c r="B77" s="14"/>
      <c r="C77" s="14"/>
      <c r="D77" s="14"/>
      <c r="E77" s="14"/>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3">
        <f t="shared" si="6"/>
        <v>0</v>
      </c>
      <c r="AQ77" s="13">
        <f t="shared" si="5"/>
        <v>0</v>
      </c>
      <c r="AR77" s="37"/>
      <c r="AS77" s="37">
        <f t="shared" si="4"/>
        <v>0</v>
      </c>
      <c r="AT77" s="27"/>
    </row>
    <row r="78" spans="1:46" ht="14.45" hidden="1">
      <c r="A78" s="62"/>
      <c r="B78" s="14"/>
      <c r="C78" s="14"/>
      <c r="D78" s="14"/>
      <c r="E78" s="14"/>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3">
        <f t="shared" si="6"/>
        <v>0</v>
      </c>
      <c r="AQ78" s="13">
        <f t="shared" si="5"/>
        <v>0</v>
      </c>
      <c r="AR78" s="37"/>
      <c r="AS78" s="37">
        <f t="shared" si="4"/>
        <v>0</v>
      </c>
      <c r="AT78" s="27"/>
    </row>
    <row r="79" spans="1:46" ht="14.45" hidden="1">
      <c r="A79" s="62"/>
      <c r="B79" s="14"/>
      <c r="C79" s="14"/>
      <c r="D79" s="14"/>
      <c r="E79" s="14"/>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3">
        <f t="shared" si="6"/>
        <v>0</v>
      </c>
      <c r="AQ79" s="13">
        <f t="shared" si="5"/>
        <v>0</v>
      </c>
      <c r="AR79" s="37"/>
      <c r="AS79" s="37">
        <f t="shared" si="4"/>
        <v>0</v>
      </c>
      <c r="AT79" s="27"/>
    </row>
    <row r="80" spans="1:46" ht="14.45" hidden="1">
      <c r="A80" s="62"/>
      <c r="B80" s="14"/>
      <c r="C80" s="14"/>
      <c r="D80" s="14"/>
      <c r="E80" s="14"/>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3">
        <f t="shared" si="6"/>
        <v>0</v>
      </c>
      <c r="AQ80" s="13">
        <f t="shared" si="5"/>
        <v>0</v>
      </c>
      <c r="AR80" s="37"/>
      <c r="AS80" s="37">
        <f t="shared" si="4"/>
        <v>0</v>
      </c>
      <c r="AT80" s="27"/>
    </row>
    <row r="81" spans="1:46" ht="14.45" hidden="1">
      <c r="A81" s="62"/>
      <c r="B81" s="14"/>
      <c r="C81" s="14"/>
      <c r="D81" s="14"/>
      <c r="E81" s="14"/>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3">
        <f t="shared" si="6"/>
        <v>0</v>
      </c>
      <c r="AQ81" s="13">
        <f t="shared" si="5"/>
        <v>0</v>
      </c>
      <c r="AR81" s="37"/>
      <c r="AS81" s="37">
        <f t="shared" si="4"/>
        <v>0</v>
      </c>
      <c r="AT81" s="27"/>
    </row>
    <row r="82" spans="1:46" ht="14.45" hidden="1">
      <c r="A82" s="62"/>
      <c r="B82" s="14"/>
      <c r="C82" s="14"/>
      <c r="D82" s="14"/>
      <c r="E82" s="14"/>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3">
        <f t="shared" si="6"/>
        <v>0</v>
      </c>
      <c r="AQ82" s="13">
        <f t="shared" si="5"/>
        <v>0</v>
      </c>
      <c r="AR82" s="37"/>
      <c r="AS82" s="37">
        <f t="shared" si="4"/>
        <v>0</v>
      </c>
      <c r="AT82" s="27"/>
    </row>
    <row r="83" spans="1:46" ht="14.45" hidden="1">
      <c r="A83" s="62"/>
      <c r="B83" s="14"/>
      <c r="C83" s="14"/>
      <c r="D83" s="14"/>
      <c r="E83" s="14"/>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3">
        <f t="shared" si="6"/>
        <v>0</v>
      </c>
      <c r="AQ83" s="13">
        <f t="shared" si="5"/>
        <v>0</v>
      </c>
      <c r="AR83" s="37"/>
      <c r="AS83" s="37">
        <f t="shared" si="4"/>
        <v>0</v>
      </c>
      <c r="AT83" s="27"/>
    </row>
    <row r="84" spans="1:46" ht="14.45" hidden="1">
      <c r="A84" s="62"/>
      <c r="B84" s="14"/>
      <c r="C84" s="14"/>
      <c r="D84" s="14"/>
      <c r="E84" s="14"/>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3">
        <f t="shared" si="6"/>
        <v>0</v>
      </c>
      <c r="AQ84" s="13">
        <f t="shared" si="5"/>
        <v>0</v>
      </c>
      <c r="AR84" s="37"/>
      <c r="AS84" s="37">
        <f t="shared" si="4"/>
        <v>0</v>
      </c>
      <c r="AT84" s="27"/>
    </row>
    <row r="85" spans="1:46" ht="14.45" hidden="1">
      <c r="A85" s="62"/>
      <c r="B85" s="14"/>
      <c r="C85" s="14"/>
      <c r="D85" s="14"/>
      <c r="E85" s="14"/>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3">
        <f t="shared" si="6"/>
        <v>0</v>
      </c>
      <c r="AQ85" s="13">
        <f t="shared" si="5"/>
        <v>0</v>
      </c>
      <c r="AR85" s="37"/>
      <c r="AS85" s="37">
        <f t="shared" si="4"/>
        <v>0</v>
      </c>
      <c r="AT85" s="27"/>
    </row>
    <row r="86" spans="1:46" ht="14.45" hidden="1">
      <c r="A86" s="62"/>
      <c r="B86" s="14"/>
      <c r="C86" s="14"/>
      <c r="D86" s="14"/>
      <c r="E86" s="14"/>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3">
        <f t="shared" si="6"/>
        <v>0</v>
      </c>
      <c r="AQ86" s="13">
        <f t="shared" si="5"/>
        <v>0</v>
      </c>
      <c r="AR86" s="37"/>
      <c r="AS86" s="37">
        <f t="shared" si="4"/>
        <v>0</v>
      </c>
      <c r="AT86" s="27"/>
    </row>
    <row r="87" spans="1:46" ht="14.45" hidden="1">
      <c r="A87" s="62"/>
      <c r="B87" s="14"/>
      <c r="C87" s="14"/>
      <c r="D87" s="14"/>
      <c r="E87" s="14"/>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3">
        <f t="shared" si="6"/>
        <v>0</v>
      </c>
      <c r="AQ87" s="13">
        <f t="shared" si="5"/>
        <v>0</v>
      </c>
      <c r="AR87" s="37"/>
      <c r="AS87" s="37">
        <f t="shared" si="4"/>
        <v>0</v>
      </c>
      <c r="AT87" s="27"/>
    </row>
    <row r="88" spans="1:46" ht="14.45" hidden="1">
      <c r="A88" s="62"/>
      <c r="B88" s="14"/>
      <c r="C88" s="14"/>
      <c r="D88" s="14"/>
      <c r="E88" s="14"/>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3">
        <f t="shared" si="6"/>
        <v>0</v>
      </c>
      <c r="AQ88" s="13">
        <f t="shared" si="5"/>
        <v>0</v>
      </c>
      <c r="AR88" s="37"/>
      <c r="AS88" s="37">
        <f t="shared" si="4"/>
        <v>0</v>
      </c>
      <c r="AT88" s="27"/>
    </row>
    <row r="89" spans="1:46" ht="14.45" hidden="1">
      <c r="A89" s="62"/>
      <c r="B89" s="14"/>
      <c r="C89" s="14"/>
      <c r="D89" s="14"/>
      <c r="E89" s="14"/>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3">
        <f t="shared" si="6"/>
        <v>0</v>
      </c>
      <c r="AQ89" s="13">
        <f t="shared" si="5"/>
        <v>0</v>
      </c>
      <c r="AR89" s="37"/>
      <c r="AS89" s="37">
        <f t="shared" si="4"/>
        <v>0</v>
      </c>
      <c r="AT89" s="27"/>
    </row>
    <row r="90" spans="1:46" ht="14.45" hidden="1">
      <c r="A90" s="62"/>
      <c r="B90" s="14"/>
      <c r="C90" s="14"/>
      <c r="D90" s="14"/>
      <c r="E90" s="14"/>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3">
        <f t="shared" si="6"/>
        <v>0</v>
      </c>
      <c r="AQ90" s="13">
        <f t="shared" si="5"/>
        <v>0</v>
      </c>
      <c r="AR90" s="37"/>
      <c r="AS90" s="37">
        <f t="shared" si="4"/>
        <v>0</v>
      </c>
      <c r="AT90" s="27"/>
    </row>
    <row r="91" spans="1:46" ht="14.45" hidden="1">
      <c r="A91" s="62"/>
      <c r="B91" s="14"/>
      <c r="C91" s="14"/>
      <c r="D91" s="14"/>
      <c r="E91" s="14"/>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3">
        <f t="shared" si="6"/>
        <v>0</v>
      </c>
      <c r="AQ91" s="13">
        <f t="shared" si="5"/>
        <v>0</v>
      </c>
      <c r="AR91" s="37"/>
      <c r="AS91" s="37">
        <f t="shared" si="4"/>
        <v>0</v>
      </c>
      <c r="AT91" s="27"/>
    </row>
    <row r="92" spans="1:46" ht="14.45" hidden="1">
      <c r="A92" s="62"/>
      <c r="B92" s="14"/>
      <c r="C92" s="14"/>
      <c r="D92" s="14"/>
      <c r="E92" s="14"/>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3">
        <f t="shared" si="6"/>
        <v>0</v>
      </c>
      <c r="AQ92" s="13">
        <f t="shared" si="5"/>
        <v>0</v>
      </c>
      <c r="AR92" s="37"/>
      <c r="AS92" s="37">
        <f t="shared" si="4"/>
        <v>0</v>
      </c>
      <c r="AT92" s="27"/>
    </row>
    <row r="93" spans="1:46" ht="14.45" hidden="1">
      <c r="A93" s="62"/>
      <c r="B93" s="14"/>
      <c r="C93" s="14"/>
      <c r="D93" s="14"/>
      <c r="E93" s="14"/>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3">
        <f t="shared" si="6"/>
        <v>0</v>
      </c>
      <c r="AQ93" s="13">
        <f t="shared" si="5"/>
        <v>0</v>
      </c>
      <c r="AR93" s="37"/>
      <c r="AS93" s="37">
        <f t="shared" si="4"/>
        <v>0</v>
      </c>
      <c r="AT93" s="27"/>
    </row>
    <row r="94" spans="1:46" ht="14.45" hidden="1">
      <c r="A94" s="62"/>
      <c r="B94" s="14"/>
      <c r="C94" s="14"/>
      <c r="D94" s="14"/>
      <c r="E94" s="14"/>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3">
        <f t="shared" si="6"/>
        <v>0</v>
      </c>
      <c r="AQ94" s="13">
        <f t="shared" si="5"/>
        <v>0</v>
      </c>
      <c r="AR94" s="37"/>
      <c r="AS94" s="37">
        <f t="shared" si="4"/>
        <v>0</v>
      </c>
      <c r="AT94" s="27"/>
    </row>
    <row r="95" spans="1:46" ht="14.45" hidden="1">
      <c r="A95" s="62"/>
      <c r="B95" s="14"/>
      <c r="C95" s="14"/>
      <c r="D95" s="14"/>
      <c r="E95" s="14"/>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3">
        <f t="shared" si="6"/>
        <v>0</v>
      </c>
      <c r="AQ95" s="13">
        <f t="shared" si="5"/>
        <v>0</v>
      </c>
      <c r="AR95" s="37"/>
      <c r="AS95" s="37">
        <f t="shared" si="4"/>
        <v>0</v>
      </c>
      <c r="AT95" s="27"/>
    </row>
    <row r="96" spans="1:46" ht="14.45" hidden="1">
      <c r="A96" s="62"/>
      <c r="B96" s="14"/>
      <c r="C96" s="14"/>
      <c r="D96" s="14"/>
      <c r="E96" s="14"/>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3">
        <f t="shared" si="6"/>
        <v>0</v>
      </c>
      <c r="AQ96" s="13">
        <f t="shared" si="5"/>
        <v>0</v>
      </c>
      <c r="AR96" s="37"/>
      <c r="AS96" s="37">
        <f t="shared" si="4"/>
        <v>0</v>
      </c>
      <c r="AT96" s="27"/>
    </row>
    <row r="97" spans="1:47" ht="14.45" hidden="1">
      <c r="A97" s="62"/>
      <c r="B97" s="14"/>
      <c r="C97" s="14"/>
      <c r="D97" s="14"/>
      <c r="E97" s="14"/>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3">
        <f t="shared" si="6"/>
        <v>0</v>
      </c>
      <c r="AQ97" s="13">
        <f t="shared" si="5"/>
        <v>0</v>
      </c>
      <c r="AR97" s="37"/>
      <c r="AS97" s="37">
        <f t="shared" si="4"/>
        <v>0</v>
      </c>
      <c r="AT97" s="27"/>
    </row>
    <row r="98" spans="1:47" ht="14.45" hidden="1">
      <c r="A98" s="62"/>
      <c r="B98" s="14"/>
      <c r="C98" s="14"/>
      <c r="D98" s="14"/>
      <c r="E98" s="14"/>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3">
        <f t="shared" si="6"/>
        <v>0</v>
      </c>
      <c r="AQ98" s="13">
        <f t="shared" si="5"/>
        <v>0</v>
      </c>
      <c r="AR98" s="37"/>
      <c r="AS98" s="37">
        <f t="shared" ref="AS98:AS101" si="7">IFERROR(AR98/$AR$102,0)*100</f>
        <v>0</v>
      </c>
      <c r="AT98" s="27"/>
    </row>
    <row r="99" spans="1:47" ht="14.45" hidden="1">
      <c r="A99" s="62"/>
      <c r="B99" s="14"/>
      <c r="C99" s="14"/>
      <c r="D99" s="14"/>
      <c r="E99" s="14"/>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3">
        <f t="shared" si="6"/>
        <v>0</v>
      </c>
      <c r="AQ99" s="13">
        <f t="shared" si="5"/>
        <v>0</v>
      </c>
      <c r="AR99" s="37"/>
      <c r="AS99" s="37">
        <f t="shared" si="7"/>
        <v>0</v>
      </c>
      <c r="AT99" s="27"/>
    </row>
    <row r="100" spans="1:47" ht="14.45" hidden="1">
      <c r="A100" s="62"/>
      <c r="B100" s="14"/>
      <c r="C100" s="14"/>
      <c r="D100" s="14"/>
      <c r="E100" s="14"/>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3">
        <f t="shared" si="6"/>
        <v>0</v>
      </c>
      <c r="AQ100" s="13">
        <f t="shared" si="5"/>
        <v>0</v>
      </c>
      <c r="AR100" s="37"/>
      <c r="AS100" s="37">
        <f t="shared" si="7"/>
        <v>0</v>
      </c>
      <c r="AT100" s="27"/>
    </row>
    <row r="101" spans="1:47" ht="14.45" hidden="1">
      <c r="A101" s="62"/>
      <c r="B101" s="14"/>
      <c r="C101" s="14"/>
      <c r="D101" s="14"/>
      <c r="E101" s="14"/>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3">
        <f t="shared" si="6"/>
        <v>0</v>
      </c>
      <c r="AQ101" s="13">
        <f t="shared" si="5"/>
        <v>0</v>
      </c>
      <c r="AR101" s="37"/>
      <c r="AS101" s="37">
        <f t="shared" si="7"/>
        <v>0</v>
      </c>
      <c r="AT101" s="27"/>
    </row>
    <row r="102" spans="1:47" ht="14.45">
      <c r="A102" s="63" t="s">
        <v>63</v>
      </c>
      <c r="B102" s="15">
        <f>SUM(B2:B101)</f>
        <v>30</v>
      </c>
      <c r="C102" s="15">
        <f t="shared" ref="C102:AO102" si="8">SUM(C2:C101)</f>
        <v>20</v>
      </c>
      <c r="D102" s="15">
        <f t="shared" si="8"/>
        <v>30</v>
      </c>
      <c r="E102" s="15">
        <f t="shared" si="8"/>
        <v>19</v>
      </c>
      <c r="F102" s="15">
        <f t="shared" si="8"/>
        <v>21</v>
      </c>
      <c r="G102" s="15">
        <f t="shared" si="8"/>
        <v>6</v>
      </c>
      <c r="H102" s="15">
        <f t="shared" si="8"/>
        <v>22</v>
      </c>
      <c r="I102" s="15">
        <f t="shared" si="8"/>
        <v>0</v>
      </c>
      <c r="J102" s="15">
        <f t="shared" si="8"/>
        <v>0</v>
      </c>
      <c r="K102" s="15">
        <f t="shared" si="8"/>
        <v>0</v>
      </c>
      <c r="L102" s="15">
        <f t="shared" si="8"/>
        <v>0</v>
      </c>
      <c r="M102" s="15">
        <f t="shared" si="8"/>
        <v>0</v>
      </c>
      <c r="N102" s="15">
        <f t="shared" si="8"/>
        <v>0</v>
      </c>
      <c r="O102" s="15">
        <f t="shared" si="8"/>
        <v>0</v>
      </c>
      <c r="P102" s="15">
        <f t="shared" si="8"/>
        <v>0</v>
      </c>
      <c r="Q102" s="15">
        <f t="shared" si="8"/>
        <v>0</v>
      </c>
      <c r="R102" s="15">
        <f t="shared" si="8"/>
        <v>0</v>
      </c>
      <c r="S102" s="15">
        <f t="shared" si="8"/>
        <v>0</v>
      </c>
      <c r="T102" s="15">
        <f t="shared" si="8"/>
        <v>0</v>
      </c>
      <c r="U102" s="15">
        <f t="shared" si="8"/>
        <v>0</v>
      </c>
      <c r="V102" s="15">
        <f t="shared" si="8"/>
        <v>0</v>
      </c>
      <c r="W102" s="15">
        <f t="shared" si="8"/>
        <v>0</v>
      </c>
      <c r="X102" s="15">
        <f t="shared" si="8"/>
        <v>0</v>
      </c>
      <c r="Y102" s="15">
        <f t="shared" si="8"/>
        <v>0</v>
      </c>
      <c r="Z102" s="15">
        <f t="shared" si="8"/>
        <v>0</v>
      </c>
      <c r="AA102" s="15">
        <f t="shared" si="8"/>
        <v>0</v>
      </c>
      <c r="AB102" s="15">
        <f t="shared" si="8"/>
        <v>0</v>
      </c>
      <c r="AC102" s="15">
        <f t="shared" si="8"/>
        <v>0</v>
      </c>
      <c r="AD102" s="15">
        <f t="shared" si="8"/>
        <v>0</v>
      </c>
      <c r="AE102" s="15">
        <f t="shared" si="8"/>
        <v>0</v>
      </c>
      <c r="AF102" s="15">
        <f t="shared" si="8"/>
        <v>0</v>
      </c>
      <c r="AG102" s="15">
        <f t="shared" si="8"/>
        <v>0</v>
      </c>
      <c r="AH102" s="15">
        <f t="shared" si="8"/>
        <v>0</v>
      </c>
      <c r="AI102" s="15">
        <f t="shared" si="8"/>
        <v>0</v>
      </c>
      <c r="AJ102" s="15">
        <f t="shared" si="8"/>
        <v>0</v>
      </c>
      <c r="AK102" s="15">
        <f t="shared" si="8"/>
        <v>0</v>
      </c>
      <c r="AL102" s="15">
        <f t="shared" si="8"/>
        <v>0</v>
      </c>
      <c r="AM102" s="15">
        <f t="shared" si="8"/>
        <v>0</v>
      </c>
      <c r="AN102" s="15">
        <f t="shared" si="8"/>
        <v>0</v>
      </c>
      <c r="AO102" s="15">
        <f t="shared" si="8"/>
        <v>0</v>
      </c>
      <c r="AP102" s="13">
        <f t="shared" si="6"/>
        <v>49</v>
      </c>
      <c r="AQ102" s="13">
        <f t="shared" si="5"/>
        <v>148</v>
      </c>
      <c r="AR102" s="38">
        <f>SUM(AR2:AR101)</f>
        <v>75529.974153039322</v>
      </c>
      <c r="AS102" s="38">
        <f>SUM(AS2:AS101)</f>
        <v>99.999999999999972</v>
      </c>
      <c r="AT102" s="27"/>
    </row>
    <row r="103" spans="1:47" ht="14.45">
      <c r="A103" s="64" t="s">
        <v>64</v>
      </c>
      <c r="B103" s="47" t="s">
        <v>62</v>
      </c>
      <c r="C103" s="47" t="s">
        <v>62</v>
      </c>
      <c r="D103" s="47" t="s">
        <v>62</v>
      </c>
      <c r="E103" s="47" t="s">
        <v>62</v>
      </c>
      <c r="F103" s="47" t="s">
        <v>62</v>
      </c>
      <c r="G103" s="47" t="s">
        <v>62</v>
      </c>
      <c r="H103" s="47" t="s">
        <v>62</v>
      </c>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8"/>
      <c r="AQ103" s="8"/>
      <c r="AR103" s="39"/>
      <c r="AS103" s="39"/>
      <c r="AT103" s="28"/>
      <c r="AU103" s="28"/>
    </row>
    <row r="104" spans="1:47" ht="14.45">
      <c r="A104" s="65" t="s">
        <v>65</v>
      </c>
      <c r="B104" s="6"/>
      <c r="C104" s="6"/>
      <c r="D104" s="6"/>
      <c r="E104" s="6" t="s">
        <v>62</v>
      </c>
      <c r="F104" s="6"/>
      <c r="G104" s="6" t="s">
        <v>62</v>
      </c>
      <c r="H104" s="6" t="s">
        <v>62</v>
      </c>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8"/>
      <c r="AQ104" s="8"/>
      <c r="AR104" s="39"/>
      <c r="AS104" s="39"/>
      <c r="AT104" s="28"/>
      <c r="AU104" s="28"/>
    </row>
    <row r="105" spans="1:47" ht="14.45">
      <c r="A105" s="65" t="s">
        <v>66</v>
      </c>
      <c r="B105" s="6" t="s">
        <v>62</v>
      </c>
      <c r="C105" s="6" t="s">
        <v>62</v>
      </c>
      <c r="D105" s="6" t="s">
        <v>62</v>
      </c>
      <c r="E105" s="6" t="s">
        <v>62</v>
      </c>
      <c r="F105" s="6" t="s">
        <v>62</v>
      </c>
      <c r="G105" s="48" t="s">
        <v>62</v>
      </c>
      <c r="H105" s="48" t="s">
        <v>62</v>
      </c>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8"/>
      <c r="AQ105" s="8"/>
      <c r="AR105" s="40"/>
      <c r="AS105" s="40"/>
      <c r="AT105" s="28"/>
      <c r="AU105" s="28"/>
    </row>
    <row r="106" spans="1:47" ht="14.45">
      <c r="A106" s="65" t="s">
        <v>67</v>
      </c>
      <c r="B106" s="6"/>
      <c r="C106" s="6"/>
      <c r="D106" s="6"/>
      <c r="E106" s="6"/>
      <c r="F106" s="6" t="s">
        <v>62</v>
      </c>
      <c r="G106" s="48" t="s">
        <v>62</v>
      </c>
      <c r="H106" s="48" t="s">
        <v>62</v>
      </c>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8"/>
      <c r="AQ106" s="8"/>
      <c r="AR106" s="40"/>
      <c r="AS106" s="40"/>
      <c r="AT106" s="28"/>
      <c r="AU106" s="28"/>
    </row>
    <row r="107" spans="1:47">
      <c r="A107" s="65" t="s">
        <v>68</v>
      </c>
      <c r="B107" s="6" t="s">
        <v>62</v>
      </c>
      <c r="C107" s="6" t="s">
        <v>62</v>
      </c>
      <c r="D107" s="6" t="s">
        <v>62</v>
      </c>
      <c r="E107" s="6"/>
      <c r="F107" s="6" t="s">
        <v>62</v>
      </c>
      <c r="G107" s="48" t="s">
        <v>62</v>
      </c>
      <c r="H107" s="48" t="s">
        <v>62</v>
      </c>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8"/>
      <c r="AQ107" s="8"/>
      <c r="AR107" s="40"/>
      <c r="AS107" s="40"/>
      <c r="AT107" s="28"/>
      <c r="AU107" s="28"/>
    </row>
    <row r="108" spans="1:47" ht="14.45">
      <c r="A108" s="65" t="s">
        <v>69</v>
      </c>
      <c r="B108" s="53" t="s">
        <v>62</v>
      </c>
      <c r="C108" s="6"/>
      <c r="D108" s="6" t="s">
        <v>62</v>
      </c>
      <c r="E108" s="6" t="s">
        <v>62</v>
      </c>
      <c r="F108" s="6"/>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8"/>
      <c r="AQ108" s="8"/>
      <c r="AR108" s="40"/>
      <c r="AS108" s="40"/>
      <c r="AT108" s="28"/>
      <c r="AU108" s="28"/>
    </row>
    <row r="109" spans="1:47" ht="14.45">
      <c r="A109" s="66" t="s">
        <v>70</v>
      </c>
      <c r="B109" s="49"/>
      <c r="C109" s="49"/>
      <c r="D109" s="49"/>
      <c r="E109" s="49"/>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8"/>
      <c r="AQ109" s="9"/>
      <c r="AR109" s="40"/>
      <c r="AS109" s="40"/>
      <c r="AT109" s="28"/>
      <c r="AU109" s="28"/>
    </row>
    <row r="110" spans="1:47" ht="14.45">
      <c r="A110" s="67"/>
      <c r="B110" s="7"/>
      <c r="C110" s="7"/>
      <c r="D110" s="7"/>
      <c r="E110" s="7"/>
      <c r="F110" s="7"/>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9"/>
      <c r="AR110" s="40"/>
      <c r="AS110" s="40"/>
      <c r="AT110" s="28"/>
      <c r="AU110" s="28"/>
    </row>
    <row r="111" spans="1:47" ht="14.45">
      <c r="A111" s="67" t="s">
        <v>71</v>
      </c>
      <c r="B111" s="29"/>
      <c r="C111" s="29"/>
      <c r="D111" s="29"/>
      <c r="E111" s="29"/>
      <c r="F111" s="29"/>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10"/>
      <c r="AQ111" s="31"/>
      <c r="AR111" s="41"/>
      <c r="AS111" s="41"/>
    </row>
    <row r="112" spans="1:47" ht="14.45">
      <c r="A112" s="68" t="s">
        <v>72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0"/>
      <c r="AQ112" s="33"/>
      <c r="AR112" s="42"/>
      <c r="AS112" s="42"/>
    </row>
    <row r="113" spans="1:45" ht="14.45">
      <c r="A113" s="69" t="s">
        <v>73</v>
      </c>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10"/>
      <c r="AQ113" s="33"/>
      <c r="AR113" s="43"/>
      <c r="AS113" s="43"/>
    </row>
    <row r="114" spans="1:45" ht="14.45">
      <c r="A114" s="70" t="s">
        <v>74</v>
      </c>
      <c r="B114" s="97" t="s">
        <v>75</v>
      </c>
      <c r="C114" s="98"/>
      <c r="D114" s="98"/>
      <c r="E114" s="98"/>
      <c r="F114" s="98"/>
      <c r="G114" s="98"/>
      <c r="H114" s="98"/>
      <c r="I114" s="98"/>
      <c r="J114" s="98"/>
      <c r="K114" s="98"/>
      <c r="L114" s="98"/>
      <c r="M114" s="98"/>
      <c r="N114" s="98"/>
      <c r="O114" s="98"/>
      <c r="P114" s="98"/>
      <c r="Q114" s="98"/>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10"/>
      <c r="AQ114" s="9"/>
      <c r="AR114" s="44"/>
      <c r="AS114" s="44"/>
    </row>
    <row r="115" spans="1:45">
      <c r="A115" s="9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0"/>
      <c r="AR115" s="45"/>
      <c r="AS115" s="45"/>
    </row>
    <row r="219" spans="12:12" ht="15" customHeight="1">
      <c r="L219" s="26" t="s">
        <v>76</v>
      </c>
    </row>
  </sheetData>
  <mergeCells count="1">
    <mergeCell ref="B114:Q114"/>
  </mergeCells>
  <phoneticPr fontId="6" type="noConversion"/>
  <conditionalFormatting sqref="A1 A111:F111 B112:F112 A113:F113 B114 A115:F1048576 A11:A110">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 A4: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R2:AO12 AT5 AT9:AT10 AT13 AT16 L13:AO40 F41: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B8" sqref="B8"/>
    </sheetView>
  </sheetViews>
  <sheetFormatPr defaultColWidth="11.42578125" defaultRowHeight="14.45"/>
  <cols>
    <col min="1" max="3" width="28.42578125" style="23" customWidth="1"/>
  </cols>
  <sheetData>
    <row r="1" spans="1:3">
      <c r="A1" s="51" t="s">
        <v>77</v>
      </c>
      <c r="B1" s="51" t="s">
        <v>78</v>
      </c>
      <c r="C1" s="51" t="s">
        <v>79</v>
      </c>
    </row>
    <row r="2" spans="1:3">
      <c r="A2" s="22">
        <v>1</v>
      </c>
      <c r="B2" s="22" t="s">
        <v>50</v>
      </c>
      <c r="C2" s="22" t="s">
        <v>9</v>
      </c>
    </row>
    <row r="3" spans="1:3">
      <c r="A3" s="22">
        <f>IF(B3="","",A2+1)</f>
        <v>2</v>
      </c>
      <c r="B3" s="22" t="s">
        <v>51</v>
      </c>
      <c r="C3" s="22" t="s">
        <v>9</v>
      </c>
    </row>
    <row r="4" spans="1:3">
      <c r="A4" s="22">
        <f t="shared" ref="A4:A67" si="0">IF(B4="","",A3+1)</f>
        <v>3</v>
      </c>
      <c r="B4" s="22" t="s">
        <v>52</v>
      </c>
      <c r="C4" s="22" t="s">
        <v>9</v>
      </c>
    </row>
    <row r="5" spans="1:3">
      <c r="A5" s="22">
        <f t="shared" si="0"/>
        <v>4</v>
      </c>
      <c r="B5" s="22" t="s">
        <v>53</v>
      </c>
      <c r="C5" s="22" t="s">
        <v>9</v>
      </c>
    </row>
    <row r="6" spans="1:3">
      <c r="A6" s="22">
        <f t="shared" si="0"/>
        <v>5</v>
      </c>
      <c r="B6" s="22" t="s">
        <v>54</v>
      </c>
      <c r="C6" s="22" t="s">
        <v>9</v>
      </c>
    </row>
    <row r="7" spans="1:3">
      <c r="A7" s="22">
        <f t="shared" si="0"/>
        <v>6</v>
      </c>
      <c r="B7" s="22" t="s">
        <v>55</v>
      </c>
      <c r="C7" s="22" t="s">
        <v>9</v>
      </c>
    </row>
    <row r="8" spans="1:3">
      <c r="A8" s="22">
        <f t="shared" si="0"/>
        <v>7</v>
      </c>
      <c r="B8" s="22" t="s">
        <v>56</v>
      </c>
      <c r="C8" s="22" t="s">
        <v>9</v>
      </c>
    </row>
    <row r="9" spans="1:3">
      <c r="A9" s="22" t="str">
        <f t="shared" si="0"/>
        <v/>
      </c>
      <c r="B9" s="22"/>
      <c r="C9" s="22"/>
    </row>
    <row r="10" spans="1:3">
      <c r="A10" s="22" t="str">
        <f t="shared" si="0"/>
        <v/>
      </c>
      <c r="B10" s="22"/>
      <c r="C10" s="22"/>
    </row>
    <row r="11" spans="1:3">
      <c r="A11" s="22" t="str">
        <f t="shared" si="0"/>
        <v/>
      </c>
      <c r="B11" s="22"/>
      <c r="C11" s="22"/>
    </row>
    <row r="12" spans="1:3">
      <c r="A12" s="22" t="str">
        <f t="shared" si="0"/>
        <v/>
      </c>
      <c r="B12" s="22"/>
      <c r="C12" s="22"/>
    </row>
    <row r="13" spans="1:3">
      <c r="A13" s="22" t="str">
        <f t="shared" si="0"/>
        <v/>
      </c>
      <c r="B13" s="22"/>
      <c r="C13" s="22"/>
    </row>
    <row r="14" spans="1:3">
      <c r="A14" s="22" t="str">
        <f t="shared" si="0"/>
        <v/>
      </c>
      <c r="B14" s="22"/>
      <c r="C14" s="22"/>
    </row>
    <row r="15" spans="1:3">
      <c r="A15" s="22" t="str">
        <f t="shared" si="0"/>
        <v/>
      </c>
      <c r="B15" s="22"/>
      <c r="C15" s="22"/>
    </row>
    <row r="16" spans="1:3">
      <c r="A16" s="22" t="str">
        <f t="shared" si="0"/>
        <v/>
      </c>
      <c r="B16" s="22"/>
      <c r="C16" s="22"/>
    </row>
    <row r="17" spans="1:3">
      <c r="A17" s="22" t="str">
        <f t="shared" si="0"/>
        <v/>
      </c>
      <c r="B17" s="22"/>
      <c r="C17" s="22"/>
    </row>
    <row r="18" spans="1:3">
      <c r="A18" s="22" t="str">
        <f>IF(B18="","",A17+1)</f>
        <v/>
      </c>
      <c r="B18" s="22"/>
      <c r="C18" s="22"/>
    </row>
    <row r="19" spans="1:3">
      <c r="A19" s="22" t="str">
        <f>IF(B19="","",A18+1)</f>
        <v/>
      </c>
      <c r="B19" s="22"/>
      <c r="C19" s="22"/>
    </row>
    <row r="20" spans="1:3">
      <c r="A20" s="22" t="str">
        <f>IF(B20="","",A19+1)</f>
        <v/>
      </c>
      <c r="B20" s="22"/>
      <c r="C20" s="22"/>
    </row>
    <row r="21" spans="1:3">
      <c r="A21" s="22" t="str">
        <f>IF(B21="","",A20+1)</f>
        <v/>
      </c>
      <c r="B21" s="22"/>
      <c r="C21" s="22"/>
    </row>
    <row r="22" spans="1:3">
      <c r="A22" s="23" t="str">
        <f t="shared" si="0"/>
        <v/>
      </c>
    </row>
    <row r="23" spans="1:3">
      <c r="A23" s="23" t="str">
        <f t="shared" si="0"/>
        <v/>
      </c>
    </row>
    <row r="24" spans="1:3">
      <c r="A24" s="23" t="str">
        <f t="shared" si="0"/>
        <v/>
      </c>
    </row>
    <row r="25" spans="1:3">
      <c r="A25" s="23" t="str">
        <f t="shared" si="0"/>
        <v/>
      </c>
    </row>
    <row r="26" spans="1:3">
      <c r="A26" s="23" t="str">
        <f t="shared" si="0"/>
        <v/>
      </c>
    </row>
    <row r="27" spans="1:3">
      <c r="A27" s="23" t="str">
        <f t="shared" si="0"/>
        <v/>
      </c>
    </row>
    <row r="28" spans="1:3">
      <c r="A28" s="23" t="str">
        <f t="shared" si="0"/>
        <v/>
      </c>
    </row>
    <row r="29" spans="1:3">
      <c r="A29" s="23" t="str">
        <f t="shared" si="0"/>
        <v/>
      </c>
    </row>
    <row r="30" spans="1:3">
      <c r="A30" s="23" t="str">
        <f t="shared" si="0"/>
        <v/>
      </c>
    </row>
    <row r="31" spans="1:3">
      <c r="A31" s="23" t="str">
        <f t="shared" si="0"/>
        <v/>
      </c>
    </row>
    <row r="32" spans="1:3">
      <c r="A32" s="23" t="str">
        <f t="shared" si="0"/>
        <v/>
      </c>
    </row>
    <row r="33" spans="1:1">
      <c r="A33" s="23" t="str">
        <f t="shared" si="0"/>
        <v/>
      </c>
    </row>
    <row r="34" spans="1:1">
      <c r="A34" s="23" t="str">
        <f t="shared" si="0"/>
        <v/>
      </c>
    </row>
    <row r="35" spans="1:1">
      <c r="A35" s="23" t="str">
        <f t="shared" si="0"/>
        <v/>
      </c>
    </row>
    <row r="36" spans="1:1">
      <c r="A36" s="23" t="str">
        <f t="shared" si="0"/>
        <v/>
      </c>
    </row>
    <row r="37" spans="1:1">
      <c r="A37" s="23" t="str">
        <f t="shared" si="0"/>
        <v/>
      </c>
    </row>
    <row r="38" spans="1:1">
      <c r="A38" s="23" t="str">
        <f t="shared" si="0"/>
        <v/>
      </c>
    </row>
    <row r="39" spans="1:1">
      <c r="A39" s="23" t="str">
        <f t="shared" si="0"/>
        <v/>
      </c>
    </row>
    <row r="40" spans="1:1">
      <c r="A40" s="23" t="str">
        <f t="shared" si="0"/>
        <v/>
      </c>
    </row>
    <row r="41" spans="1:1">
      <c r="A41" s="23" t="str">
        <f t="shared" si="0"/>
        <v/>
      </c>
    </row>
    <row r="42" spans="1:1">
      <c r="A42" s="23" t="str">
        <f t="shared" si="0"/>
        <v/>
      </c>
    </row>
    <row r="43" spans="1:1">
      <c r="A43" s="23" t="str">
        <f t="shared" si="0"/>
        <v/>
      </c>
    </row>
    <row r="44" spans="1:1">
      <c r="A44" s="23" t="str">
        <f t="shared" si="0"/>
        <v/>
      </c>
    </row>
    <row r="45" spans="1:1">
      <c r="A45" s="23" t="str">
        <f t="shared" si="0"/>
        <v/>
      </c>
    </row>
    <row r="46" spans="1:1">
      <c r="A46" s="23" t="str">
        <f t="shared" si="0"/>
        <v/>
      </c>
    </row>
    <row r="47" spans="1:1">
      <c r="A47" s="23" t="str">
        <f t="shared" si="0"/>
        <v/>
      </c>
    </row>
    <row r="48" spans="1:1">
      <c r="A48" s="23" t="str">
        <f t="shared" si="0"/>
        <v/>
      </c>
    </row>
    <row r="49" spans="1:1">
      <c r="A49" s="23" t="str">
        <f t="shared" si="0"/>
        <v/>
      </c>
    </row>
    <row r="50" spans="1:1">
      <c r="A50" s="23" t="str">
        <f t="shared" si="0"/>
        <v/>
      </c>
    </row>
    <row r="51" spans="1:1">
      <c r="A51" s="23" t="str">
        <f t="shared" si="0"/>
        <v/>
      </c>
    </row>
    <row r="52" spans="1:1">
      <c r="A52" s="23" t="str">
        <f t="shared" si="0"/>
        <v/>
      </c>
    </row>
    <row r="53" spans="1:1">
      <c r="A53" s="23" t="str">
        <f t="shared" si="0"/>
        <v/>
      </c>
    </row>
    <row r="54" spans="1:1">
      <c r="A54" s="23" t="str">
        <f t="shared" si="0"/>
        <v/>
      </c>
    </row>
    <row r="55" spans="1:1">
      <c r="A55" s="23" t="str">
        <f t="shared" si="0"/>
        <v/>
      </c>
    </row>
    <row r="56" spans="1:1">
      <c r="A56" s="23" t="str">
        <f t="shared" si="0"/>
        <v/>
      </c>
    </row>
    <row r="57" spans="1:1">
      <c r="A57" s="23" t="str">
        <f t="shared" si="0"/>
        <v/>
      </c>
    </row>
    <row r="58" spans="1:1">
      <c r="A58" s="23" t="str">
        <f t="shared" si="0"/>
        <v/>
      </c>
    </row>
    <row r="59" spans="1:1">
      <c r="A59" s="23" t="str">
        <f t="shared" si="0"/>
        <v/>
      </c>
    </row>
    <row r="60" spans="1:1">
      <c r="A60" s="23" t="str">
        <f t="shared" si="0"/>
        <v/>
      </c>
    </row>
    <row r="61" spans="1:1">
      <c r="A61" s="23" t="str">
        <f t="shared" si="0"/>
        <v/>
      </c>
    </row>
    <row r="62" spans="1:1">
      <c r="A62" s="23" t="str">
        <f t="shared" si="0"/>
        <v/>
      </c>
    </row>
    <row r="63" spans="1:1">
      <c r="A63" s="23" t="str">
        <f t="shared" si="0"/>
        <v/>
      </c>
    </row>
    <row r="64" spans="1:1">
      <c r="A64" s="23" t="str">
        <f t="shared" si="0"/>
        <v/>
      </c>
    </row>
    <row r="65" spans="1:1">
      <c r="A65" s="23" t="str">
        <f t="shared" si="0"/>
        <v/>
      </c>
    </row>
    <row r="66" spans="1:1">
      <c r="A66" s="23" t="str">
        <f t="shared" si="0"/>
        <v/>
      </c>
    </row>
    <row r="67" spans="1:1">
      <c r="A67" s="23" t="str">
        <f t="shared" si="0"/>
        <v/>
      </c>
    </row>
    <row r="68" spans="1:1">
      <c r="A68" s="23" t="str">
        <f t="shared" ref="A68:A100" si="1">IF(B68="","",A67+1)</f>
        <v/>
      </c>
    </row>
    <row r="69" spans="1:1">
      <c r="A69" s="23" t="str">
        <f t="shared" si="1"/>
        <v/>
      </c>
    </row>
    <row r="70" spans="1:1">
      <c r="A70" s="23" t="str">
        <f t="shared" si="1"/>
        <v/>
      </c>
    </row>
    <row r="71" spans="1:1">
      <c r="A71" s="23" t="str">
        <f t="shared" si="1"/>
        <v/>
      </c>
    </row>
    <row r="72" spans="1:1">
      <c r="A72" s="23" t="str">
        <f t="shared" si="1"/>
        <v/>
      </c>
    </row>
    <row r="73" spans="1:1">
      <c r="A73" s="23" t="str">
        <f t="shared" si="1"/>
        <v/>
      </c>
    </row>
    <row r="74" spans="1:1">
      <c r="A74" s="23" t="str">
        <f t="shared" si="1"/>
        <v/>
      </c>
    </row>
    <row r="75" spans="1:1">
      <c r="A75" s="23" t="str">
        <f t="shared" si="1"/>
        <v/>
      </c>
    </row>
    <row r="76" spans="1:1">
      <c r="A76" s="23" t="str">
        <f t="shared" si="1"/>
        <v/>
      </c>
    </row>
    <row r="77" spans="1:1">
      <c r="A77" s="23" t="str">
        <f t="shared" si="1"/>
        <v/>
      </c>
    </row>
    <row r="78" spans="1:1">
      <c r="A78" s="23" t="str">
        <f t="shared" si="1"/>
        <v/>
      </c>
    </row>
    <row r="79" spans="1:1">
      <c r="A79" s="23" t="str">
        <f t="shared" si="1"/>
        <v/>
      </c>
    </row>
    <row r="80" spans="1:1">
      <c r="A80" s="23" t="str">
        <f t="shared" si="1"/>
        <v/>
      </c>
    </row>
    <row r="81" spans="1:1">
      <c r="A81" s="23" t="str">
        <f t="shared" si="1"/>
        <v/>
      </c>
    </row>
    <row r="82" spans="1:1">
      <c r="A82" s="23" t="str">
        <f t="shared" si="1"/>
        <v/>
      </c>
    </row>
    <row r="83" spans="1:1">
      <c r="A83" s="23" t="str">
        <f t="shared" si="1"/>
        <v/>
      </c>
    </row>
    <row r="84" spans="1:1">
      <c r="A84" s="23" t="str">
        <f t="shared" si="1"/>
        <v/>
      </c>
    </row>
    <row r="85" spans="1:1">
      <c r="A85" s="23" t="str">
        <f t="shared" si="1"/>
        <v/>
      </c>
    </row>
    <row r="86" spans="1:1">
      <c r="A86" s="23" t="str">
        <f t="shared" si="1"/>
        <v/>
      </c>
    </row>
    <row r="87" spans="1:1">
      <c r="A87" s="23" t="str">
        <f t="shared" si="1"/>
        <v/>
      </c>
    </row>
    <row r="88" spans="1:1">
      <c r="A88" s="23" t="str">
        <f t="shared" si="1"/>
        <v/>
      </c>
    </row>
    <row r="89" spans="1:1">
      <c r="A89" s="23" t="str">
        <f t="shared" si="1"/>
        <v/>
      </c>
    </row>
    <row r="90" spans="1:1">
      <c r="A90" s="23" t="str">
        <f t="shared" si="1"/>
        <v/>
      </c>
    </row>
    <row r="91" spans="1:1">
      <c r="A91" s="23" t="str">
        <f t="shared" si="1"/>
        <v/>
      </c>
    </row>
    <row r="92" spans="1:1">
      <c r="A92" s="23" t="str">
        <f t="shared" si="1"/>
        <v/>
      </c>
    </row>
    <row r="93" spans="1:1">
      <c r="A93" s="23" t="str">
        <f t="shared" si="1"/>
        <v/>
      </c>
    </row>
    <row r="94" spans="1:1">
      <c r="A94" s="23" t="str">
        <f t="shared" si="1"/>
        <v/>
      </c>
    </row>
    <row r="95" spans="1:1">
      <c r="A95" s="23" t="str">
        <f t="shared" si="1"/>
        <v/>
      </c>
    </row>
    <row r="96" spans="1:1">
      <c r="A96" s="23" t="str">
        <f t="shared" si="1"/>
        <v/>
      </c>
    </row>
    <row r="97" spans="1:1">
      <c r="A97" s="23" t="str">
        <f t="shared" si="1"/>
        <v/>
      </c>
    </row>
    <row r="98" spans="1:1">
      <c r="A98" s="23" t="str">
        <f t="shared" si="1"/>
        <v/>
      </c>
    </row>
    <row r="99" spans="1:1">
      <c r="A99" s="23" t="str">
        <f t="shared" si="1"/>
        <v/>
      </c>
    </row>
    <row r="100" spans="1:1">
      <c r="A100" s="23"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election activeCell="C12" sqref="C12"/>
    </sheetView>
  </sheetViews>
  <sheetFormatPr defaultColWidth="8.85546875" defaultRowHeight="14.45"/>
  <cols>
    <col min="1" max="2" width="33" style="1" customWidth="1"/>
    <col min="3" max="3" width="42.140625" bestFit="1" customWidth="1"/>
  </cols>
  <sheetData>
    <row r="1" spans="1:3">
      <c r="A1" s="11" t="str" cm="1">
        <f t="array" ref="A1:A500">[2]Diccionario!$A$1:$A$500</f>
        <v>Tipo</v>
      </c>
      <c r="B1" s="11" t="str" cm="1">
        <f t="array" ref="B1:B500">[2]Diccionario!$B$1:$B$500</f>
        <v>Linea</v>
      </c>
      <c r="C1" s="11"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arroz_secano_manual</v>
      </c>
      <c r="C18" t="str">
        <v>arroz secano manual</v>
      </c>
    </row>
    <row r="19" spans="1:3">
      <c r="A19" s="1" t="str">
        <v>agricola</v>
      </c>
      <c r="B19" s="1" t="str">
        <v>arveja</v>
      </c>
      <c r="C19" t="str">
        <v>arveja</v>
      </c>
    </row>
    <row r="20" spans="1:3">
      <c r="A20" s="1" t="str">
        <v>agricola</v>
      </c>
      <c r="B20" s="1" t="str">
        <v>asai</v>
      </c>
      <c r="C20" t="str">
        <v>açaí</v>
      </c>
    </row>
    <row r="21" spans="1:3">
      <c r="A21" s="1" t="str">
        <v>agricola</v>
      </c>
      <c r="B21" s="1" t="str">
        <v>asai_platano</v>
      </c>
      <c r="C21" t="str">
        <v>açaí en asocio con plátano</v>
      </c>
    </row>
    <row r="22" spans="1:3">
      <c r="A22" s="1" t="str">
        <v>agricola</v>
      </c>
      <c r="B22" s="1" t="str">
        <v>asai_cacao</v>
      </c>
      <c r="C22" t="str">
        <v>açaí en asocio con cacao</v>
      </c>
    </row>
    <row r="23" spans="1:3">
      <c r="A23" s="1" t="str">
        <v>pecuaria</v>
      </c>
      <c r="B23" s="1" t="str">
        <v>avicultura_engorde</v>
      </c>
      <c r="C23" t="str">
        <v>avicultura de engorde</v>
      </c>
    </row>
    <row r="24" spans="1:3">
      <c r="A24" s="1" t="str">
        <v>pecuaria</v>
      </c>
      <c r="B24" s="1" t="str">
        <v>avicultura_postura</v>
      </c>
      <c r="C24" t="str">
        <v>avicultura de postura</v>
      </c>
    </row>
    <row r="25" spans="1:3">
      <c r="A25" s="1" t="str">
        <v>agricola</v>
      </c>
      <c r="B25" s="1" t="str">
        <v>banano</v>
      </c>
      <c r="C25" t="str">
        <v>banano</v>
      </c>
    </row>
    <row r="26" spans="1:3">
      <c r="A26" s="1" t="str">
        <v>agricola</v>
      </c>
      <c r="B26" s="1" t="str">
        <v>batata</v>
      </c>
      <c r="C26" t="str">
        <v>batata</v>
      </c>
    </row>
    <row r="27" spans="1:3">
      <c r="A27" s="1" t="str">
        <v>agricola</v>
      </c>
      <c r="B27" s="1" t="str">
        <v>berenjena</v>
      </c>
      <c r="C27" t="str">
        <v>berenjena</v>
      </c>
    </row>
    <row r="28" spans="1:3">
      <c r="A28" s="1" t="str">
        <v>agricola</v>
      </c>
      <c r="B28" s="1" t="str">
        <v>bijao</v>
      </c>
      <c r="C28" t="str">
        <v>bijao</v>
      </c>
    </row>
    <row r="29" spans="1:3">
      <c r="A29" s="1" t="str">
        <v>agricola</v>
      </c>
      <c r="B29" s="1" t="str">
        <v>brocoli</v>
      </c>
      <c r="C29" t="str">
        <v>brócoli</v>
      </c>
    </row>
    <row r="30" spans="1:3">
      <c r="A30" s="1" t="str">
        <v>pecuaria</v>
      </c>
      <c r="B30" s="1" t="str">
        <v>bufalos</v>
      </c>
      <c r="C30" t="str">
        <v>búfalos</v>
      </c>
    </row>
    <row r="31" spans="1:3">
      <c r="A31" s="1" t="str">
        <v>agricola</v>
      </c>
      <c r="B31" s="1" t="str">
        <v>cacao</v>
      </c>
      <c r="C31" t="str">
        <v>cacao</v>
      </c>
    </row>
    <row r="32" spans="1:3">
      <c r="A32" s="1" t="str">
        <v>agricola</v>
      </c>
      <c r="B32" s="1" t="str">
        <v>cacao_aguacate_criollo</v>
      </c>
      <c r="C32" t="str">
        <v>cacao en asocio con aguacate criollo</v>
      </c>
    </row>
    <row r="33" spans="1:3">
      <c r="A33" s="1" t="str">
        <v>agricola</v>
      </c>
      <c r="B33" s="1" t="str">
        <v>cacao_aguacate_papelillo</v>
      </c>
      <c r="C33" t="str">
        <v>cacao en asocio con aguacate papelillo</v>
      </c>
    </row>
    <row r="34" spans="1:3">
      <c r="A34" s="1" t="str">
        <v>agricola</v>
      </c>
      <c r="B34" s="1" t="str">
        <v>cacao_banano</v>
      </c>
      <c r="C34" t="str">
        <v>cacao en asocio con banano</v>
      </c>
    </row>
    <row r="35" spans="1:3">
      <c r="A35" s="1" t="str">
        <v>agricola</v>
      </c>
      <c r="B35" s="1" t="str">
        <v>cacao_banano_aguacate</v>
      </c>
      <c r="C35" t="str">
        <v>cacao en asocio con banano y aguacate</v>
      </c>
    </row>
    <row r="36" spans="1:3">
      <c r="A36" s="1" t="str">
        <v>agricola</v>
      </c>
      <c r="B36" s="1" t="str">
        <v>cacao_banano_aguacate_mandarina_naranja</v>
      </c>
      <c r="C36" t="str">
        <v>cacao en asocio con banano,aguacate, mandarina y naranja</v>
      </c>
    </row>
    <row r="37" spans="1:3">
      <c r="A37" s="1" t="str">
        <v>agricola</v>
      </c>
      <c r="B37" s="1" t="str">
        <v>cacao_platano</v>
      </c>
      <c r="C37" t="str">
        <v>cacao en asocio con plátano</v>
      </c>
    </row>
    <row r="38" spans="1:3">
      <c r="A38" s="1" t="str">
        <v>agricola</v>
      </c>
      <c r="B38" s="1" t="str">
        <v>cacao_platano_limon</v>
      </c>
      <c r="C38" t="str">
        <v>cacao plátano limón</v>
      </c>
    </row>
    <row r="39" spans="1:3">
      <c r="A39" s="1" t="str">
        <v>agricola</v>
      </c>
      <c r="B39" s="1" t="str">
        <v>cacao_sombrio</v>
      </c>
      <c r="C39" t="str">
        <v>cacao sombrío</v>
      </c>
    </row>
    <row r="40" spans="1:3">
      <c r="A40" s="1" t="str">
        <v>agricola</v>
      </c>
      <c r="B40" s="1" t="str">
        <v>cachaco</v>
      </c>
      <c r="C40" t="str">
        <v>cachaco</v>
      </c>
    </row>
    <row r="41" spans="1:3">
      <c r="A41" s="1" t="str">
        <v>agricola</v>
      </c>
      <c r="B41" s="1" t="str">
        <v>cafe</v>
      </c>
      <c r="C41" t="str">
        <v>café</v>
      </c>
    </row>
    <row r="42" spans="1:3">
      <c r="A42" s="1" t="str">
        <v>agricola</v>
      </c>
      <c r="B42" s="1" t="str">
        <v>cafe_aguacate</v>
      </c>
      <c r="C42" t="str">
        <v>café en asocio con aguacate</v>
      </c>
    </row>
    <row r="43" spans="1:3">
      <c r="A43" s="1" t="str">
        <v>agricola</v>
      </c>
      <c r="B43" s="1" t="str">
        <v>cafe_frijol_arbustivo</v>
      </c>
      <c r="C43" t="str">
        <v>café en asocio con frijol arbustivo</v>
      </c>
    </row>
    <row r="44" spans="1:3">
      <c r="A44" s="1" t="str">
        <v>agricola</v>
      </c>
      <c r="B44" s="1" t="str">
        <v>cafe_maiz</v>
      </c>
      <c r="C44" t="str">
        <v>café en asocio con maíz</v>
      </c>
    </row>
    <row r="45" spans="1:3">
      <c r="A45" s="1" t="str">
        <v>agricola</v>
      </c>
      <c r="B45" s="1" t="str">
        <v>cafe_platano</v>
      </c>
      <c r="C45" t="str">
        <v>café en asocio con plátano</v>
      </c>
    </row>
    <row r="46" spans="1:3">
      <c r="A46" s="1" t="str">
        <v>agricola</v>
      </c>
      <c r="B46" s="1" t="str">
        <v>cafe_platano_frutales_forestal</v>
      </c>
      <c r="C46" t="str">
        <v>café en asocio con plátano, frutales y sistema forestal</v>
      </c>
    </row>
    <row r="47" spans="1:3">
      <c r="A47" s="1" t="str">
        <v>agricola</v>
      </c>
      <c r="B47" s="1" t="str">
        <v>cafe_sombrio</v>
      </c>
      <c r="C47" t="str">
        <v>Café sombrío</v>
      </c>
    </row>
    <row r="48" spans="1:3">
      <c r="A48" s="1" t="str">
        <v>agricola</v>
      </c>
      <c r="B48" s="1" t="str">
        <v>calabacin</v>
      </c>
      <c r="C48" t="str">
        <v>calabacín</v>
      </c>
    </row>
    <row r="49" spans="1:3">
      <c r="A49" s="1" t="str">
        <v>agricola</v>
      </c>
      <c r="B49" s="1" t="str">
        <v>calendula</v>
      </c>
      <c r="C49" t="str">
        <v>caléndula</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chontaduro</v>
      </c>
      <c r="C58" t="str">
        <v>chontaduro</v>
      </c>
    </row>
    <row r="59" spans="1:3">
      <c r="A59" s="1" t="str">
        <v>agricola</v>
      </c>
      <c r="B59" s="1" t="str">
        <v>cilantro</v>
      </c>
      <c r="C59" t="str">
        <v>cilantro</v>
      </c>
    </row>
    <row r="60" spans="1:3">
      <c r="A60" s="1" t="str">
        <v>agricola</v>
      </c>
      <c r="B60" s="1" t="str">
        <v>cilantro_cimarron</v>
      </c>
      <c r="C60" t="str">
        <v>cilantro cimarron</v>
      </c>
    </row>
    <row r="61" spans="1:3">
      <c r="A61" s="1" t="str">
        <v>agricola</v>
      </c>
      <c r="B61" s="1" t="str">
        <v>cilantro_repollo</v>
      </c>
      <c r="C61" t="str">
        <v>cilantro_repollo</v>
      </c>
    </row>
    <row r="62" spans="1:3">
      <c r="A62" s="1" t="str">
        <v>agricola</v>
      </c>
      <c r="B62" s="1" t="str">
        <v>ciruela</v>
      </c>
      <c r="C62" t="str">
        <v>ciruela</v>
      </c>
    </row>
    <row r="63" spans="1:3">
      <c r="A63" s="1" t="str">
        <v>agricola</v>
      </c>
      <c r="B63" s="1" t="str">
        <v>ciruela_castilla</v>
      </c>
      <c r="C63" t="str">
        <v>ciruela castilla</v>
      </c>
    </row>
    <row r="64" spans="1:3">
      <c r="A64" s="1" t="str">
        <v>agricola</v>
      </c>
      <c r="B64" s="1" t="str">
        <v>ciruela_costena</v>
      </c>
      <c r="C64" t="str">
        <v>ciruela costeña</v>
      </c>
    </row>
    <row r="65" spans="1:3">
      <c r="A65" s="1" t="str">
        <v>agricola</v>
      </c>
      <c r="B65" s="1" t="str">
        <v>citricos</v>
      </c>
      <c r="C65" t="str">
        <v>cítricos</v>
      </c>
    </row>
    <row r="66" spans="1:3">
      <c r="A66" s="1" t="str">
        <v>agricola</v>
      </c>
      <c r="B66" s="1" t="str">
        <v>coco</v>
      </c>
      <c r="C66" t="str">
        <v>coco</v>
      </c>
    </row>
    <row r="67" spans="1:3">
      <c r="A67" s="1" t="str">
        <v>pecuaria</v>
      </c>
      <c r="B67" s="1" t="str">
        <v>codornices</v>
      </c>
      <c r="C67" t="str">
        <v>codornices</v>
      </c>
    </row>
    <row r="68" spans="1:3">
      <c r="A68" s="1" t="str">
        <v>agricola</v>
      </c>
      <c r="B68" s="1" t="str">
        <v>coliflor</v>
      </c>
      <c r="C68" t="str">
        <v>coliflor</v>
      </c>
    </row>
    <row r="69" spans="1:3">
      <c r="A69" s="1" t="str">
        <v>pecuaria</v>
      </c>
      <c r="B69" s="1" t="str">
        <v>cunicultura</v>
      </c>
      <c r="C69" t="str">
        <v>cunicultura</v>
      </c>
    </row>
    <row r="70" spans="1:3">
      <c r="A70" s="1" t="str">
        <v>pecuaria</v>
      </c>
      <c r="B70" s="1" t="str">
        <v>cuyicultura</v>
      </c>
      <c r="C70" t="str">
        <v>cuyicultura</v>
      </c>
    </row>
    <row r="71" spans="1:3">
      <c r="A71" s="1" t="str">
        <v>agricola</v>
      </c>
      <c r="B71" s="1" t="str">
        <v>esparrago</v>
      </c>
      <c r="C71" t="str">
        <v>espárrago</v>
      </c>
    </row>
    <row r="72" spans="1:3">
      <c r="A72" s="1" t="str">
        <v>agricola</v>
      </c>
      <c r="B72" s="1" t="str">
        <v>espinaca</v>
      </c>
      <c r="C72" t="str">
        <v>espinaca</v>
      </c>
    </row>
    <row r="73" spans="1:3">
      <c r="A73" s="1" t="str">
        <v>agricola</v>
      </c>
      <c r="B73" s="1" t="str">
        <v>fique</v>
      </c>
      <c r="C73" t="str">
        <v>fique</v>
      </c>
    </row>
    <row r="74" spans="1:3">
      <c r="A74" s="1" t="str">
        <v>agricola</v>
      </c>
      <c r="B74" s="1" t="str">
        <v>fresa</v>
      </c>
      <c r="C74" t="str">
        <v>fresa</v>
      </c>
    </row>
    <row r="75" spans="1:3">
      <c r="A75" s="1" t="str">
        <v>agricola</v>
      </c>
      <c r="B75" s="1" t="str">
        <v>frijol</v>
      </c>
      <c r="C75" t="str">
        <v>frijol</v>
      </c>
    </row>
    <row r="76" spans="1:3">
      <c r="A76" s="1" t="str">
        <v>agricola</v>
      </c>
      <c r="B76" s="1" t="str">
        <v>frijol_arbustivo</v>
      </c>
      <c r="C76" t="str">
        <v>frjiol arbustivo</v>
      </c>
    </row>
    <row r="77" spans="1:3">
      <c r="A77" s="1" t="str">
        <v>agricola</v>
      </c>
      <c r="B77" s="1" t="str">
        <v>frijol_cabeza_negra</v>
      </c>
      <c r="C77" t="str">
        <v>frijol cabeza negra</v>
      </c>
    </row>
    <row r="78" spans="1:3">
      <c r="A78" s="1" t="str">
        <v>agricola</v>
      </c>
      <c r="B78" s="1" t="str">
        <v>frijol_caraota</v>
      </c>
      <c r="C78" t="str">
        <v>frijol caraota</v>
      </c>
    </row>
    <row r="79" spans="1:3">
      <c r="A79" s="1" t="str">
        <v>agricola</v>
      </c>
      <c r="B79" s="1" t="str">
        <v>frijol_caupi</v>
      </c>
      <c r="C79" t="str">
        <v>frijol caupí</v>
      </c>
    </row>
    <row r="80" spans="1:3">
      <c r="A80" s="1" t="str">
        <v>agricola</v>
      </c>
      <c r="B80" s="1" t="str">
        <v>frijol_rosado</v>
      </c>
      <c r="C80" t="str">
        <v>frijol rosado</v>
      </c>
    </row>
    <row r="81" spans="1:3">
      <c r="A81" s="1" t="str">
        <v>agricola</v>
      </c>
      <c r="B81" s="1" t="str">
        <v>frijol_voluble</v>
      </c>
      <c r="C81" t="str">
        <v>frijol voluble</v>
      </c>
    </row>
    <row r="82" spans="1:3">
      <c r="A82" s="1" t="str">
        <v>agricola</v>
      </c>
      <c r="B82" s="1" t="str">
        <v>frijol_zaragoza</v>
      </c>
      <c r="C82" t="str">
        <v>frijol zaragoza</v>
      </c>
    </row>
    <row r="83" spans="1:3">
      <c r="A83" s="1" t="str">
        <v>pecuaria</v>
      </c>
      <c r="B83" s="1" t="str">
        <v>ganaderia_carne</v>
      </c>
      <c r="C83" t="str">
        <v>ganadería de carne</v>
      </c>
    </row>
    <row r="84" spans="1:3">
      <c r="A84" s="1" t="str">
        <v>pecuaria</v>
      </c>
      <c r="B84" s="1" t="str">
        <v>ganaderia_cria</v>
      </c>
      <c r="C84" t="str">
        <v>ganadería de cría</v>
      </c>
    </row>
    <row r="85" spans="1:3">
      <c r="A85" s="1" t="str">
        <v>pecuaria</v>
      </c>
      <c r="B85" s="1" t="str">
        <v>ganaderia_dp</v>
      </c>
      <c r="C85" t="str">
        <v>ganadería doble propósito</v>
      </c>
    </row>
    <row r="86" spans="1:3">
      <c r="A86" s="1" t="str">
        <v>pecuaria</v>
      </c>
      <c r="B86" s="1" t="str">
        <v>ganaderia_leche</v>
      </c>
      <c r="C86" t="str">
        <v>ganadería de leche</v>
      </c>
    </row>
    <row r="87" spans="1:3">
      <c r="A87" s="1" t="str">
        <v>agricola</v>
      </c>
      <c r="B87" s="1" t="str">
        <v>granadilla</v>
      </c>
      <c r="C87" t="str">
        <v>granadilla</v>
      </c>
    </row>
    <row r="88" spans="1:3">
      <c r="A88" s="1" t="str">
        <v>agricola</v>
      </c>
      <c r="B88" s="1" t="str">
        <v>guandul</v>
      </c>
      <c r="C88" t="str">
        <v>guandul</v>
      </c>
    </row>
    <row r="89" spans="1:3">
      <c r="A89" s="1" t="str">
        <v>agricola</v>
      </c>
      <c r="B89" s="1" t="str">
        <v>guayaba</v>
      </c>
      <c r="C89" t="str">
        <v>guayaba</v>
      </c>
    </row>
    <row r="90" spans="1:3">
      <c r="A90" s="1" t="str">
        <v>agricola</v>
      </c>
      <c r="B90" s="1" t="str">
        <v>gulupa</v>
      </c>
      <c r="C90" t="str">
        <v>gulupa</v>
      </c>
    </row>
    <row r="91" spans="1:3">
      <c r="A91" s="1" t="str">
        <v>agricola</v>
      </c>
      <c r="B91" s="1" t="str">
        <v>hierbabuena</v>
      </c>
      <c r="C91" t="str">
        <v>hierbabuena</v>
      </c>
    </row>
    <row r="92" spans="1:3">
      <c r="A92" s="1" t="str">
        <v>agricola</v>
      </c>
      <c r="B92" s="1" t="str">
        <v>hortalizas</v>
      </c>
      <c r="C92" t="str">
        <v>hortalizas</v>
      </c>
    </row>
    <row r="93" spans="1:3">
      <c r="A93" s="1" t="str">
        <v>agricola</v>
      </c>
      <c r="B93" s="1" t="str">
        <v>hortensias</v>
      </c>
      <c r="C93" t="str">
        <v>Hortensias</v>
      </c>
    </row>
    <row r="94" spans="1:3">
      <c r="A94" s="1" t="str">
        <v>agricola</v>
      </c>
      <c r="B94" s="1" t="str">
        <v xml:space="preserve">lechuga </v>
      </c>
      <c r="C94" t="str">
        <v>lechuga</v>
      </c>
    </row>
    <row r="95" spans="1:3">
      <c r="A95" s="1" t="str">
        <v>agricola</v>
      </c>
      <c r="B95" s="1" t="str">
        <v>lechuga_gourmet</v>
      </c>
      <c r="C95" t="str">
        <v>lechuga gourmet</v>
      </c>
    </row>
    <row r="96" spans="1:3">
      <c r="A96" s="1" t="str">
        <v>agricola</v>
      </c>
      <c r="B96" s="1" t="str">
        <v>lechuga_hidroponica</v>
      </c>
      <c r="C96" t="str">
        <v>lechuga hidroponica</v>
      </c>
    </row>
    <row r="97" spans="1:3">
      <c r="A97" s="1" t="str">
        <v>agricola</v>
      </c>
      <c r="B97" s="1" t="str">
        <v>limon</v>
      </c>
      <c r="C97" t="str">
        <v>limón</v>
      </c>
    </row>
    <row r="98" spans="1:3">
      <c r="A98" s="1" t="str">
        <v>agricola</v>
      </c>
      <c r="B98" s="1" t="str">
        <v>limon_castilla</v>
      </c>
      <c r="C98" t="str">
        <v>limón de castilla</v>
      </c>
    </row>
    <row r="99" spans="1:3">
      <c r="A99" s="1" t="str">
        <v>agricola</v>
      </c>
      <c r="B99" s="1" t="str">
        <v>limon_castilla_limon_mandarino</v>
      </c>
      <c r="C99" t="str">
        <v>limón de castilla y limón mandarino</v>
      </c>
    </row>
    <row r="100" spans="1:3">
      <c r="A100" s="1" t="str">
        <v>agricola</v>
      </c>
      <c r="B100" s="1" t="str">
        <v>limon_criollo</v>
      </c>
      <c r="C100" t="str">
        <v>limón criollo</v>
      </c>
    </row>
    <row r="101" spans="1:3">
      <c r="A101" s="1" t="str">
        <v>agricola</v>
      </c>
      <c r="B101" s="1" t="str">
        <v>limon_mandarina</v>
      </c>
      <c r="C101" t="str">
        <v xml:space="preserve">limón en asocio con mandarina </v>
      </c>
    </row>
    <row r="102" spans="1:3">
      <c r="A102" s="1" t="str">
        <v>agricola</v>
      </c>
      <c r="B102" s="1" t="str">
        <v>limon_mandarino</v>
      </c>
      <c r="C102" t="str">
        <v>limón mandarino</v>
      </c>
    </row>
    <row r="103" spans="1:3">
      <c r="A103" s="1" t="str">
        <v>agricola</v>
      </c>
      <c r="B103" s="1" t="str">
        <v>limon_tahiti</v>
      </c>
      <c r="C103" t="str">
        <v>limón Tahití</v>
      </c>
    </row>
    <row r="104" spans="1:3">
      <c r="A104" s="1" t="str">
        <v>agricola</v>
      </c>
      <c r="B104" s="1" t="str">
        <v>lulo</v>
      </c>
      <c r="C104" t="str">
        <v>lulo</v>
      </c>
    </row>
    <row r="105" spans="1:3">
      <c r="A105" s="1" t="str">
        <v>agricola</v>
      </c>
      <c r="B105" s="1" t="str">
        <v>maiz</v>
      </c>
      <c r="C105" t="str">
        <v>maíz</v>
      </c>
    </row>
    <row r="106" spans="1:3">
      <c r="A106" s="1" t="str">
        <v>agricola</v>
      </c>
      <c r="B106" s="1" t="str">
        <v>maiz amarillo</v>
      </c>
      <c r="C106" t="str">
        <v>maíz amarillo</v>
      </c>
    </row>
    <row r="107" spans="1:3">
      <c r="A107" s="1" t="str">
        <v>agricola</v>
      </c>
      <c r="B107" s="1" t="str">
        <v>maiz puya</v>
      </c>
      <c r="C107" t="str">
        <v>maíz puya</v>
      </c>
    </row>
    <row r="108" spans="1:3">
      <c r="A108" s="1" t="str">
        <v>agricola</v>
      </c>
      <c r="B108" s="1" t="str">
        <v>maiz_amarillo</v>
      </c>
      <c r="C108" t="str">
        <v xml:space="preserve">Maíz amarillo </v>
      </c>
    </row>
    <row r="109" spans="1:3">
      <c r="A109" s="1" t="str">
        <v>agricola</v>
      </c>
      <c r="B109" s="1" t="str">
        <v>maiz_amarillo_tradicional</v>
      </c>
      <c r="C109" t="str">
        <v>maíz amarillo  tradicional</v>
      </c>
    </row>
    <row r="110" spans="1:3">
      <c r="A110" s="1" t="str">
        <v>agricola</v>
      </c>
      <c r="B110" s="1" t="str">
        <v>maiz_amarillo_tecnificado</v>
      </c>
      <c r="C110" t="str">
        <v>maíz amarillo  tecnificado</v>
      </c>
    </row>
    <row r="111" spans="1:3">
      <c r="A111" s="1" t="str">
        <v>agricola</v>
      </c>
      <c r="B111" s="1" t="str">
        <v>maiz_blanco</v>
      </c>
      <c r="C111" t="str">
        <v>Maíz blanco tradicional</v>
      </c>
    </row>
    <row r="112" spans="1:3">
      <c r="A112" s="1" t="str">
        <v>agricola</v>
      </c>
      <c r="B112" s="1" t="str">
        <v>maiz_blanco_tradicional</v>
      </c>
      <c r="C112" t="str">
        <v>maíz blanco tradicional</v>
      </c>
    </row>
    <row r="113" spans="1:3">
      <c r="A113" s="1" t="str">
        <v>agricola</v>
      </c>
      <c r="B113" s="1" t="str">
        <v>maiz_blanco_tecnificado</v>
      </c>
      <c r="C113" t="str">
        <v>maíz blanco tecnificado</v>
      </c>
    </row>
    <row r="114" spans="1:3">
      <c r="A114" s="1" t="str">
        <v>agricola</v>
      </c>
      <c r="B114" s="1" t="str">
        <v>maiz_puya</v>
      </c>
      <c r="C114" t="str">
        <v>maíz puya</v>
      </c>
    </row>
    <row r="115" spans="1:3">
      <c r="A115" s="1" t="str">
        <v>agricola</v>
      </c>
      <c r="B115" s="1" t="str">
        <v>maiz_tecnificado</v>
      </c>
      <c r="C115" t="str">
        <v>maíz tecnificado</v>
      </c>
    </row>
    <row r="116" spans="1:3">
      <c r="A116" s="1" t="str">
        <v>agricola</v>
      </c>
      <c r="B116" s="1" t="str">
        <v>maiz_tradicional</v>
      </c>
      <c r="C116" t="str">
        <v>maíz tradicional</v>
      </c>
    </row>
    <row r="117" spans="1:3">
      <c r="A117" s="1" t="str">
        <v>agricola</v>
      </c>
      <c r="B117" s="1" t="str">
        <v>malanga</v>
      </c>
      <c r="C117" t="str">
        <v>malanga</v>
      </c>
    </row>
    <row r="118" spans="1:3">
      <c r="A118" s="1" t="str">
        <v>agricola</v>
      </c>
      <c r="B118" s="1" t="str">
        <v>mamoncillo</v>
      </c>
      <c r="C118" t="str">
        <v>mamoncillo</v>
      </c>
    </row>
    <row r="119" spans="1:3">
      <c r="A119" s="1" t="str">
        <v>agricola</v>
      </c>
      <c r="B119" s="1" t="str">
        <v>mamoncillo</v>
      </c>
      <c r="C119" t="str">
        <v>mamoncillo</v>
      </c>
    </row>
    <row r="120" spans="1:3">
      <c r="A120" s="1" t="str">
        <v>agricola</v>
      </c>
      <c r="B120" s="1" t="str">
        <v>mandarina</v>
      </c>
      <c r="C120" t="str">
        <v>mandarina</v>
      </c>
    </row>
    <row r="121" spans="1:3">
      <c r="A121" s="1" t="str">
        <v>agricola</v>
      </c>
      <c r="B121" s="1" t="str">
        <v>mango</v>
      </c>
      <c r="C121" t="str">
        <v>mango</v>
      </c>
    </row>
    <row r="122" spans="1:3">
      <c r="A122" s="1" t="str">
        <v>agricola</v>
      </c>
      <c r="B122" s="1" t="str">
        <v>mango_hilaza</v>
      </c>
      <c r="C122" t="str">
        <v>mango hilaza</v>
      </c>
    </row>
    <row r="123" spans="1:3">
      <c r="A123" s="1" t="str">
        <v>agricola</v>
      </c>
      <c r="B123" s="1" t="str">
        <v>mango_keitt</v>
      </c>
      <c r="C123" t="str">
        <v>mango keitt</v>
      </c>
    </row>
    <row r="124" spans="1:3">
      <c r="A124" s="1" t="str">
        <v>agricola</v>
      </c>
      <c r="B124" s="1" t="str">
        <v>mango_tommy</v>
      </c>
      <c r="C124" t="str">
        <v>mango tommy</v>
      </c>
    </row>
    <row r="125" spans="1:3">
      <c r="A125" s="1" t="str">
        <v>agricola</v>
      </c>
      <c r="B125" s="1" t="str">
        <v>manzanilla</v>
      </c>
      <c r="C125" t="str">
        <v>manzanilla</v>
      </c>
    </row>
    <row r="126" spans="1:3">
      <c r="A126" s="1" t="str">
        <v>agricola</v>
      </c>
      <c r="B126" s="1" t="str">
        <v>maracuya</v>
      </c>
      <c r="C126" t="str">
        <v>maracuyá</v>
      </c>
    </row>
    <row r="127" spans="1:3">
      <c r="A127" s="1" t="str">
        <v>agricola</v>
      </c>
      <c r="B127" s="1" t="str">
        <v>melon</v>
      </c>
      <c r="C127" t="str">
        <v xml:space="preserve">melón </v>
      </c>
    </row>
    <row r="128" spans="1:3">
      <c r="A128" s="1" t="str">
        <v>agricola</v>
      </c>
      <c r="B128" s="1" t="str">
        <v>mora</v>
      </c>
      <c r="C128" t="str">
        <v>mora</v>
      </c>
    </row>
    <row r="129" spans="1:3">
      <c r="A129" s="1" t="str">
        <v>agricola</v>
      </c>
      <c r="B129" s="1" t="str">
        <v>name</v>
      </c>
      <c r="C129" t="str">
        <v>ñame</v>
      </c>
    </row>
    <row r="130" spans="1:3">
      <c r="A130" s="1" t="str">
        <v>agricola</v>
      </c>
      <c r="B130" s="1" t="str">
        <v>name_diamante</v>
      </c>
      <c r="C130" t="str">
        <v>ñame diamante</v>
      </c>
    </row>
    <row r="131" spans="1:3">
      <c r="A131" s="1" t="str">
        <v>agricola</v>
      </c>
      <c r="B131" s="1" t="str">
        <v>name_espino</v>
      </c>
      <c r="C131" t="str">
        <v>ñame espino</v>
      </c>
    </row>
    <row r="132" spans="1:3">
      <c r="A132" s="1" t="str">
        <v>agricola</v>
      </c>
      <c r="B132" s="1" t="str">
        <v>naranja</v>
      </c>
      <c r="C132" t="str">
        <v>naranja</v>
      </c>
    </row>
    <row r="133" spans="1:3">
      <c r="A133" s="1" t="str">
        <v>agricola</v>
      </c>
      <c r="B133" s="1" t="str">
        <v>naranja_valencia</v>
      </c>
      <c r="C133" t="str">
        <v>naranja valencia</v>
      </c>
    </row>
    <row r="134" spans="1:3">
      <c r="A134" s="1" t="str">
        <v>pecuaria</v>
      </c>
      <c r="B134" s="1" t="str">
        <v>ovinos</v>
      </c>
      <c r="C134" t="str">
        <v>ovinos</v>
      </c>
    </row>
    <row r="135" spans="1:3">
      <c r="A135" s="1" t="str">
        <v>agricola</v>
      </c>
      <c r="B135" s="1" t="str">
        <v>palma_aceite</v>
      </c>
      <c r="C135" t="str">
        <v>palma de aceite</v>
      </c>
    </row>
    <row r="136" spans="1:3">
      <c r="A136" s="1" t="str">
        <v>agricola</v>
      </c>
      <c r="B136" s="1" t="str">
        <v>papa</v>
      </c>
      <c r="C136" t="str">
        <v>papa</v>
      </c>
    </row>
    <row r="137" spans="1:3">
      <c r="A137" s="1" t="str">
        <v>agricola</v>
      </c>
      <c r="B137" s="1" t="str">
        <v>papa_criolla</v>
      </c>
      <c r="C137" t="str">
        <v>papa criolla</v>
      </c>
    </row>
    <row r="138" spans="1:3">
      <c r="A138" s="1" t="str">
        <v>agricola</v>
      </c>
      <c r="B138" s="1" t="str">
        <v>papaya</v>
      </c>
      <c r="C138" t="str">
        <v>papaya</v>
      </c>
    </row>
    <row r="139" spans="1:3">
      <c r="A139" s="1" t="str">
        <v>agricola</v>
      </c>
      <c r="B139" s="1" t="str">
        <v>patilla</v>
      </c>
      <c r="C139" t="str">
        <v>patilla</v>
      </c>
    </row>
    <row r="140" spans="1:3">
      <c r="A140" s="1" t="str">
        <v>agricola</v>
      </c>
      <c r="B140" s="1" t="str">
        <v>patilla_melon</v>
      </c>
      <c r="C140" t="str">
        <v>patilla en asocio con melón</v>
      </c>
    </row>
    <row r="141" spans="1:3">
      <c r="A141" s="1" t="str">
        <v>agricola</v>
      </c>
      <c r="B141" s="1" t="str">
        <v>pepino_guiso</v>
      </c>
      <c r="C141" t="str">
        <v>pepino guiso</v>
      </c>
    </row>
    <row r="142" spans="1:3">
      <c r="A142" s="1" t="str">
        <v>pecuaria</v>
      </c>
      <c r="B142" s="1" t="str">
        <v>piangua</v>
      </c>
      <c r="C142" t="str">
        <v>piangua</v>
      </c>
    </row>
    <row r="143" spans="1:3">
      <c r="A143" s="1" t="str">
        <v>agricola</v>
      </c>
      <c r="B143" s="1" t="str">
        <v>pimenton</v>
      </c>
      <c r="C143" t="str">
        <v>pimentón</v>
      </c>
    </row>
    <row r="144" spans="1:3">
      <c r="A144" s="1" t="str">
        <v>agricola</v>
      </c>
      <c r="B144" s="1" t="str">
        <v>pimienta</v>
      </c>
      <c r="C144" t="str">
        <v>pimienta</v>
      </c>
    </row>
    <row r="145" spans="1:3">
      <c r="A145" s="1" t="str">
        <v>agricola</v>
      </c>
      <c r="B145" s="1" t="str">
        <v>pimientos</v>
      </c>
      <c r="C145" t="str">
        <v>pimientos</v>
      </c>
    </row>
    <row r="146" spans="1:3">
      <c r="A146" s="1" t="str">
        <v>agricola</v>
      </c>
      <c r="B146" s="1" t="str">
        <v>pina</v>
      </c>
      <c r="C146" t="str">
        <v>piña</v>
      </c>
    </row>
    <row r="147" spans="1:3">
      <c r="A147" s="1" t="str">
        <v>pecuaria</v>
      </c>
      <c r="B147" s="1" t="str">
        <v>piscicultura_bocachico</v>
      </c>
      <c r="C147" t="str">
        <v>piscicultura</v>
      </c>
    </row>
    <row r="148" spans="1:3">
      <c r="A148" s="1" t="str">
        <v>pecuaria</v>
      </c>
      <c r="B148" s="1" t="str">
        <v>piscicultura_cachama</v>
      </c>
      <c r="C148" t="str">
        <v>piscicultura cachama</v>
      </c>
    </row>
    <row r="149" spans="1:3">
      <c r="A149" s="1" t="str">
        <v>pecuaria</v>
      </c>
      <c r="B149" s="1" t="str">
        <v>piscicultura_cachama_bocachico</v>
      </c>
      <c r="C149" t="str">
        <v>piscicultura cachama bocachico</v>
      </c>
    </row>
    <row r="150" spans="1:3">
      <c r="A150" s="1" t="str">
        <v>pecuaria</v>
      </c>
      <c r="B150" s="1" t="str">
        <v>piscicultura_tilapia</v>
      </c>
      <c r="C150" t="str">
        <v>piscicultura tilapia</v>
      </c>
    </row>
    <row r="151" spans="1:3">
      <c r="A151" s="1" t="str">
        <v>pecuaria</v>
      </c>
      <c r="B151" s="1" t="str">
        <v>piscicultura_tilapia_bocachico</v>
      </c>
      <c r="C151" t="str">
        <v>piscicultura tilapia y bocachico</v>
      </c>
    </row>
    <row r="152" spans="1:3">
      <c r="A152" s="1" t="str">
        <v>pecuaria</v>
      </c>
      <c r="B152" s="1" t="str">
        <v>piscicultura_tilapia_cachama</v>
      </c>
      <c r="C152" t="str">
        <v>piscicultura tilapia y cachama</v>
      </c>
    </row>
    <row r="153" spans="1:3">
      <c r="A153" s="1" t="str">
        <v>pecuaria</v>
      </c>
      <c r="B153" s="1" t="str">
        <v>piscicultura_cachama_mojarra</v>
      </c>
      <c r="C153" t="str">
        <v>piscicultura cachama y mojarra</v>
      </c>
    </row>
    <row r="154" spans="1:3">
      <c r="A154" s="1" t="str">
        <v>pecuaria</v>
      </c>
      <c r="B154" s="1" t="str">
        <v>piscicultura_trucha</v>
      </c>
      <c r="C154" t="str">
        <v>piscicultura trucha</v>
      </c>
    </row>
    <row r="155" spans="1:3">
      <c r="A155" s="1" t="str">
        <v>agricola</v>
      </c>
      <c r="B155" s="1" t="str">
        <v>platano</v>
      </c>
      <c r="C155" t="str">
        <v>plátano</v>
      </c>
    </row>
    <row r="156" spans="1:3">
      <c r="A156" s="1" t="str">
        <v>agricola</v>
      </c>
      <c r="B156" s="1" t="str">
        <v>platano_harton</v>
      </c>
      <c r="C156" t="str">
        <v>plátano hartón</v>
      </c>
    </row>
    <row r="157" spans="1:3">
      <c r="A157" s="1" t="str">
        <v>pecuaria</v>
      </c>
      <c r="B157" s="1" t="str">
        <v>porcicultura_ceba</v>
      </c>
      <c r="C157" t="str">
        <v>porcicultura de ceba</v>
      </c>
    </row>
    <row r="158" spans="1:3">
      <c r="A158" s="1" t="str">
        <v>pecuaria</v>
      </c>
      <c r="B158" s="1" t="str">
        <v>porcicultura_ciclo_completo</v>
      </c>
      <c r="C158" t="str">
        <v>porcicultura de ciclo completo</v>
      </c>
    </row>
    <row r="159" spans="1:3">
      <c r="A159" s="1" t="str">
        <v>pecuaria</v>
      </c>
      <c r="B159" s="1" t="str">
        <v>porcicultura_cria</v>
      </c>
      <c r="C159" t="str">
        <v>porcicultura de cría</v>
      </c>
    </row>
    <row r="160" spans="1:3">
      <c r="A160" s="1" t="str">
        <v>pecuaria</v>
      </c>
      <c r="B160" s="1" t="str">
        <v>porcicultura_cria_levante</v>
      </c>
      <c r="C160" t="str">
        <v>porcicultura de cría y levante</v>
      </c>
    </row>
    <row r="161" spans="1:3">
      <c r="A161" s="1" t="str">
        <v>agricola</v>
      </c>
      <c r="B161" s="1" t="str">
        <v>rambutan</v>
      </c>
      <c r="C161" t="str">
        <v>rambutan</v>
      </c>
    </row>
    <row r="162" spans="1:3">
      <c r="A162" s="1" t="str">
        <v>agricola</v>
      </c>
      <c r="B162" s="1" t="str">
        <v>remolacha</v>
      </c>
      <c r="C162" t="str">
        <v>remolacha</v>
      </c>
    </row>
    <row r="163" spans="1:3">
      <c r="A163" s="1" t="str">
        <v>agricola</v>
      </c>
      <c r="B163" s="1" t="str">
        <v>repollo</v>
      </c>
      <c r="C163" t="str">
        <v>repollo</v>
      </c>
    </row>
    <row r="164" spans="1:3">
      <c r="A164" s="1" t="str">
        <v>agricola</v>
      </c>
      <c r="B164" s="1" t="str">
        <v>romero</v>
      </c>
      <c r="C164" t="str">
        <v>romero</v>
      </c>
    </row>
    <row r="165" spans="1:3">
      <c r="A165" s="1" t="str">
        <v>agricola</v>
      </c>
      <c r="B165" s="1" t="str">
        <v>sacha_inchi</v>
      </c>
      <c r="C165" t="str">
        <v>sacha inchi</v>
      </c>
    </row>
    <row r="166" spans="1:3">
      <c r="A166" s="1" t="str">
        <v>agricola</v>
      </c>
      <c r="B166" s="1" t="str">
        <v>sorgo</v>
      </c>
      <c r="C166" t="str">
        <v>sorgo</v>
      </c>
    </row>
    <row r="167" spans="1:3">
      <c r="A167" s="1" t="str">
        <v>agricola</v>
      </c>
      <c r="B167" s="1" t="str">
        <v>soya</v>
      </c>
      <c r="C167" t="str">
        <v>soya</v>
      </c>
    </row>
    <row r="168" spans="1:3">
      <c r="A168" s="1" t="str">
        <v>agricola</v>
      </c>
      <c r="B168" s="1" t="str">
        <v>stevia</v>
      </c>
      <c r="C168" t="str">
        <v>stevia</v>
      </c>
    </row>
    <row r="169" spans="1:3">
      <c r="A169" s="1" t="str">
        <v>agricola</v>
      </c>
      <c r="B169" s="1" t="str">
        <v>tabaco</v>
      </c>
      <c r="C169" t="str">
        <v>tabaco</v>
      </c>
    </row>
    <row r="170" spans="1:3">
      <c r="A170" s="1" t="str">
        <v>agricola</v>
      </c>
      <c r="B170" s="1" t="str">
        <v>tomate_arbol</v>
      </c>
      <c r="C170" t="str">
        <v>tomate de árbol</v>
      </c>
    </row>
    <row r="171" spans="1:3">
      <c r="A171" s="1" t="str">
        <v>agricola</v>
      </c>
      <c r="B171" s="1" t="str">
        <v>tomate_cherry</v>
      </c>
      <c r="C171" t="str">
        <v>tomate cherry</v>
      </c>
    </row>
    <row r="172" spans="1:3">
      <c r="A172" s="1" t="str">
        <v>agricola</v>
      </c>
      <c r="B172" s="1" t="str">
        <v>tomate_invernadero</v>
      </c>
      <c r="C172" t="str">
        <v>tomate de invernadero</v>
      </c>
    </row>
    <row r="173" spans="1:3">
      <c r="A173" s="1" t="str">
        <v>agricola</v>
      </c>
      <c r="B173" s="1" t="str">
        <v>tomate_mesa</v>
      </c>
      <c r="C173" t="str">
        <v>tomate de mesa</v>
      </c>
    </row>
    <row r="174" spans="1:3">
      <c r="A174" s="1" t="str">
        <v>agricola</v>
      </c>
      <c r="B174" s="1" t="str">
        <v>tomillo</v>
      </c>
      <c r="C174" t="str">
        <v>tomillo</v>
      </c>
    </row>
    <row r="175" spans="1:3">
      <c r="A175" s="1" t="str">
        <v>agricola</v>
      </c>
      <c r="B175" s="1" t="str">
        <v>uchuva</v>
      </c>
      <c r="C175" t="str">
        <v>uchuva</v>
      </c>
    </row>
    <row r="176" spans="1:3">
      <c r="A176" s="1" t="str">
        <v>agricola</v>
      </c>
      <c r="B176" s="1" t="str">
        <v>uva</v>
      </c>
      <c r="C176" t="str">
        <v>uva</v>
      </c>
    </row>
    <row r="177" spans="1:3">
      <c r="A177" s="1" t="str">
        <v>agricola</v>
      </c>
      <c r="B177" s="1" t="str">
        <v>yuca</v>
      </c>
      <c r="C177" t="str">
        <v>yuca</v>
      </c>
    </row>
    <row r="178" spans="1:3">
      <c r="A178" s="1" t="str">
        <v>agricola</v>
      </c>
      <c r="B178" s="1" t="str">
        <v>yuca_industrial</v>
      </c>
      <c r="C178" t="str">
        <v>yuca para uso industrial</v>
      </c>
    </row>
    <row r="179" spans="1:3">
      <c r="A179" s="1" t="str">
        <v>agricola</v>
      </c>
      <c r="B179" s="1" t="str">
        <v>yuca_maiz</v>
      </c>
      <c r="C179" t="str">
        <v>yuca en asocio con maíz</v>
      </c>
    </row>
    <row r="180" spans="1:3">
      <c r="A180" s="1" t="str">
        <v>agricola</v>
      </c>
      <c r="B180" s="1" t="str">
        <v>yuca_maiz_ahuyama</v>
      </c>
      <c r="C180" t="str">
        <v>yuca en asocio con maíz y ahuyama</v>
      </c>
    </row>
    <row r="181" spans="1:3">
      <c r="A181" s="1" t="str">
        <v>agricola</v>
      </c>
      <c r="B181" s="1" t="str">
        <v>yuca_maiz_name</v>
      </c>
      <c r="C181" t="str">
        <v>yuca en asocio con maíz y ñame</v>
      </c>
    </row>
    <row r="182" spans="1:3">
      <c r="A182" s="1" t="str">
        <v>agricola</v>
      </c>
      <c r="B182" s="1" t="str">
        <v>yuca_maiz_name_patilla</v>
      </c>
      <c r="C182" t="str">
        <v>Yuca en asocio con maíz, ñame y patilla</v>
      </c>
    </row>
    <row r="183" spans="1:3">
      <c r="A183" s="1" t="str">
        <v>agricola</v>
      </c>
      <c r="B183" s="1" t="str">
        <v>yuca_maiz_patilla</v>
      </c>
      <c r="C183" t="str">
        <v>yuca en asocio con maíz y patilla</v>
      </c>
    </row>
    <row r="184" spans="1:3">
      <c r="A184" s="1" t="str">
        <v>agricola</v>
      </c>
      <c r="B184" s="1" t="str">
        <v>yuca_name</v>
      </c>
      <c r="C184" t="str">
        <v>yuca en asocio con ñame</v>
      </c>
    </row>
    <row r="185" spans="1:3">
      <c r="A185" s="1" t="str">
        <v>agricola</v>
      </c>
      <c r="B185" s="1" t="str">
        <v>zanahoria</v>
      </c>
      <c r="C185" t="str">
        <v>zanahoria</v>
      </c>
    </row>
    <row r="186" spans="1:3">
      <c r="A186" s="1" t="str">
        <v>agricola</v>
      </c>
      <c r="B186" s="1" t="str">
        <v>pepino_cohombro</v>
      </c>
      <c r="C186" t="str">
        <v>pepino cohombro</v>
      </c>
    </row>
    <row r="187" spans="1:3">
      <c r="A187" s="1" t="str">
        <v>agricola</v>
      </c>
      <c r="B187" s="1" t="str">
        <v>habichuela</v>
      </c>
      <c r="C187" t="str">
        <v>habichuela</v>
      </c>
    </row>
    <row r="188" spans="1:3">
      <c r="A188" s="1" t="str">
        <v>pecuaria</v>
      </c>
      <c r="B188" s="1" t="str">
        <v>porcicultura_levante</v>
      </c>
      <c r="C188" t="str">
        <v>porcicultura de levante</v>
      </c>
    </row>
    <row r="189" spans="1:3">
      <c r="A189" s="1" t="str">
        <v>agricola</v>
      </c>
      <c r="B189" s="1" t="str">
        <v>aromaticas</v>
      </c>
      <c r="C189" t="str">
        <v>aromáticas</v>
      </c>
    </row>
    <row r="190" spans="1:3">
      <c r="A190" s="1" t="str">
        <v>agricola</v>
      </c>
      <c r="B190" s="1" t="str">
        <v>romero</v>
      </c>
      <c r="C190" t="str">
        <v>romero</v>
      </c>
    </row>
    <row r="191" spans="1:3">
      <c r="A191" s="1" t="str">
        <v>agricola</v>
      </c>
      <c r="B191" s="1" t="str">
        <v>calendula</v>
      </c>
      <c r="C191" t="str">
        <v>caléndula</v>
      </c>
    </row>
    <row r="192" spans="1:3">
      <c r="A192" s="1" t="str">
        <v>agricola</v>
      </c>
      <c r="B192" s="1" t="str">
        <v>arroz_riego_voleo</v>
      </c>
      <c r="C192" t="str">
        <v>Arroz riego siembra al voleo</v>
      </c>
    </row>
    <row r="193" spans="1:3">
      <c r="A193" s="1" t="str">
        <v>agricola</v>
      </c>
      <c r="B193" s="1" t="str">
        <v>arroz_riego_transplante</v>
      </c>
      <c r="C193" t="str">
        <v xml:space="preserve">Arroz riego siembra transplante </v>
      </c>
    </row>
    <row r="194" spans="1:3">
      <c r="A194" s="1" t="str">
        <v>agricola</v>
      </c>
      <c r="B194" s="1" t="str">
        <v>girasol</v>
      </c>
      <c r="C194" t="str">
        <v>girasol</v>
      </c>
    </row>
    <row r="195" spans="1:3">
      <c r="A195" s="1" t="str">
        <v>agricola</v>
      </c>
      <c r="B195" s="1" t="str">
        <v>guayaba_agria</v>
      </c>
      <c r="C195" t="str">
        <v>guayaba agria</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Anyela Rojas</dc:creator>
  <cp:keywords/>
  <dc:description/>
  <cp:lastModifiedBy>Jean Paul Martinez Perez</cp:lastModifiedBy>
  <cp:revision/>
  <dcterms:created xsi:type="dcterms:W3CDTF">2023-06-01T14:44:35Z</dcterms:created>
  <dcterms:modified xsi:type="dcterms:W3CDTF">2025-09-12T18:26:31Z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