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18"/>
  <workbookPr hidePivotFieldList="1"/>
  <mc:AlternateContent xmlns:mc="http://schemas.openxmlformats.org/markup-compatibility/2006">
    <mc:Choice Requires="x15">
      <x15ac:absPath xmlns:x15ac="http://schemas.microsoft.com/office/spreadsheetml/2010/11/ac" url="C:\Users\DELPHOTO\Documents\ANT\MERCADOS\"/>
    </mc:Choice>
  </mc:AlternateContent>
  <xr:revisionPtr revIDLastSave="2" documentId="13_ncr:1_{362CF709-70A5-4ECE-8153-71575AD44D0C}" xr6:coauthVersionLast="47" xr6:coauthVersionMax="47" xr10:uidLastSave="{2E0A6557-9241-4AFB-9085-0F97C4560E7F}"/>
  <bookViews>
    <workbookView xWindow="-96" yWindow="0" windowWidth="11712" windowHeight="12336" firstSheet="7" activeTab="4" xr2:uid="{00000000-000D-0000-FFFF-FFFF00000000}"/>
  </bookViews>
  <sheets>
    <sheet name="4.1.1. OAF" sheetId="10" r:id="rId1"/>
    <sheet name="4.1.2. CONDICIONES COMERCIALES" sheetId="11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AYOR" sheetId="9" r:id="rId8"/>
  </sheets>
  <definedNames>
    <definedName name="_xlnm._FilterDatabase" localSheetId="3" hidden="1">'4.2.5. AGENTES COMERCIALES 2'!$B$5:$G$22</definedName>
    <definedName name="_xlnm._FilterDatabase" localSheetId="4" hidden="1">'4.3.1. % MERCADO FLETE PRODUCTO'!$A$2:$I$37</definedName>
    <definedName name="_xlnm._FilterDatabase" localSheetId="5" hidden="1">'4.3.2. PRECIOS PAGAD PRODUCTOR'!$I$4:$M$20</definedName>
    <definedName name="_xlnm._FilterDatabase" localSheetId="6" hidden="1">'4.3.3. PRECIOS PROMEDIO SIPSA'!$A$29:$B$38</definedName>
    <definedName name="_xlnm._FilterDatabase" localSheetId="7" hidden="1">'4.3.4. VARIACION $ PLAZAS MAYOR'!$B$28:$G$44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8" i="6" l="1"/>
  <c r="M20" i="7"/>
  <c r="M19" i="7"/>
  <c r="M18" i="7"/>
  <c r="M17" i="7"/>
  <c r="M16" i="7"/>
  <c r="M15" i="7"/>
  <c r="M14" i="7"/>
  <c r="M13" i="7"/>
  <c r="M12" i="7"/>
  <c r="M11" i="7"/>
  <c r="I30" i="6"/>
  <c r="I5" i="6"/>
  <c r="C40" i="9"/>
  <c r="G40" i="9" s="1" a="1"/>
  <c r="G40" i="9" s="1"/>
  <c r="D40" i="9"/>
  <c r="E40" i="9"/>
  <c r="F40" i="9"/>
  <c r="C41" i="9"/>
  <c r="G41" i="9" s="1" a="1"/>
  <c r="G41" i="9" s="1"/>
  <c r="D41" i="9"/>
  <c r="E41" i="9"/>
  <c r="F41" i="9"/>
  <c r="C42" i="9"/>
  <c r="D42" i="9"/>
  <c r="G42" i="9" s="1" a="1"/>
  <c r="G42" i="9" s="1"/>
  <c r="E42" i="9"/>
  <c r="F42" i="9"/>
  <c r="C43" i="9"/>
  <c r="G43" i="9" s="1" a="1"/>
  <c r="G43" i="9" s="1"/>
  <c r="D43" i="9"/>
  <c r="E43" i="9"/>
  <c r="F43" i="9"/>
  <c r="C44" i="9"/>
  <c r="G44" i="9" s="1" a="1"/>
  <c r="G44" i="9" s="1"/>
  <c r="D44" i="9"/>
  <c r="E44" i="9"/>
  <c r="F44" i="9"/>
  <c r="C39" i="9" l="1"/>
  <c r="D39" i="9"/>
  <c r="E39" i="9"/>
  <c r="F39" i="9"/>
  <c r="G39" i="9" l="1" a="1"/>
  <c r="G39" i="9" s="1"/>
  <c r="F38" i="9"/>
  <c r="E38" i="9"/>
  <c r="D38" i="9"/>
  <c r="C38" i="9"/>
  <c r="F37" i="9"/>
  <c r="E37" i="9"/>
  <c r="D37" i="9"/>
  <c r="C37" i="9"/>
  <c r="F36" i="9"/>
  <c r="E36" i="9"/>
  <c r="D36" i="9"/>
  <c r="C36" i="9"/>
  <c r="F35" i="9"/>
  <c r="E35" i="9"/>
  <c r="D35" i="9"/>
  <c r="C35" i="9"/>
  <c r="F34" i="9"/>
  <c r="E34" i="9"/>
  <c r="D34" i="9"/>
  <c r="C34" i="9"/>
  <c r="F33" i="9"/>
  <c r="E33" i="9"/>
  <c r="D33" i="9"/>
  <c r="G33" i="9" s="1" a="1"/>
  <c r="G33" i="9" s="1"/>
  <c r="C33" i="9"/>
  <c r="F32" i="9"/>
  <c r="E32" i="9"/>
  <c r="D32" i="9"/>
  <c r="C32" i="9"/>
  <c r="F31" i="9"/>
  <c r="E31" i="9"/>
  <c r="D31" i="9"/>
  <c r="C31" i="9"/>
  <c r="F30" i="9"/>
  <c r="E30" i="9"/>
  <c r="D30" i="9"/>
  <c r="G30" i="9" s="1" a="1"/>
  <c r="G30" i="9" s="1"/>
  <c r="C30" i="9"/>
  <c r="F29" i="9"/>
  <c r="E29" i="9"/>
  <c r="D29" i="9"/>
  <c r="C29" i="9"/>
  <c r="G32" i="9" l="1" a="1"/>
  <c r="G32" i="9" s="1"/>
  <c r="G35" i="9" a="1"/>
  <c r="G35" i="9" s="1"/>
  <c r="G38" i="9" a="1"/>
  <c r="G38" i="9" s="1"/>
  <c r="G36" i="9" a="1"/>
  <c r="G36" i="9" s="1"/>
  <c r="G31" i="9" a="1"/>
  <c r="G31" i="9" s="1"/>
  <c r="G29" i="9" a="1"/>
  <c r="G29" i="9" s="1"/>
  <c r="G34" i="9" a="1"/>
  <c r="G34" i="9" s="1"/>
  <c r="G37" i="9" a="1"/>
  <c r="G37" i="9" s="1"/>
  <c r="I36" i="6"/>
  <c r="I28" i="6"/>
  <c r="I26" i="6"/>
  <c r="I32" i="6"/>
  <c r="I25" i="6"/>
  <c r="I23" i="6"/>
  <c r="I14" i="6"/>
  <c r="I12" i="6"/>
  <c r="M10" i="7" l="1"/>
  <c r="M9" i="7"/>
  <c r="M5" i="7"/>
  <c r="I8" i="6" l="1"/>
  <c r="I10" i="6"/>
  <c r="I16" i="6"/>
  <c r="I19" i="6"/>
  <c r="I21" i="6"/>
  <c r="M6" i="7"/>
  <c r="M7" i="7"/>
  <c r="M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<sst xmlns="http://schemas.openxmlformats.org/spreadsheetml/2006/main" count="745" uniqueCount="230">
  <si>
    <t>Tabla 1. Organizaciones de la Agricultura Familiar (OAF) participantes de los encuentros territoriales en el municipio de Montería</t>
  </si>
  <si>
    <t>Nombre y sigla asociación</t>
  </si>
  <si>
    <t>Principales productos comercializados</t>
  </si>
  <si>
    <t>No. de familias asociadas</t>
  </si>
  <si>
    <t>Servicios que presta la OAF</t>
  </si>
  <si>
    <t>Asociación Agrícola de Plátano Santa Clara - ASAP</t>
  </si>
  <si>
    <t>Plátano</t>
  </si>
  <si>
    <t>Comercialización colectiva de productos</t>
  </si>
  <si>
    <t>Asociación Agroambiental de Santa Cruz - ASOSANTACRUZ</t>
  </si>
  <si>
    <t>Miel</t>
  </si>
  <si>
    <t>Mejoramiento de la productividad conservación de especies</t>
  </si>
  <si>
    <t>Asociación Agropecuaria de Campesinos de Corea - ASOAGRUCC</t>
  </si>
  <si>
    <t>Cachama</t>
  </si>
  <si>
    <t>Asociación Agropecuaria de Campesinos de Yuca Seca - AGROCAYUS</t>
  </si>
  <si>
    <t>Cerdo en pie</t>
  </si>
  <si>
    <t>Comercialización colectiva de productos agropecuarios</t>
  </si>
  <si>
    <t>Asociación Agropecuaria de Mujeres Rurales Victimas de Cedro Cocido - ASOAMURUCC</t>
  </si>
  <si>
    <t>Berenjena</t>
  </si>
  <si>
    <t>Asociación Agropecuaria de Victimas del Desaplazamiento El Levante - ASOLEVAN</t>
  </si>
  <si>
    <t>Asociación de Mujeres de Pericos - ASOMUDEPER</t>
  </si>
  <si>
    <t>Pollo en pie</t>
  </si>
  <si>
    <t>Asociación de Agricultores de Palmito Picado - ASPALMIP</t>
  </si>
  <si>
    <t>Ahuyama</t>
  </si>
  <si>
    <t>Asociación de Agricultores del Vidrial</t>
  </si>
  <si>
    <t>Asociación de Afropecuarios Victimas de Desplazamiento y Desaparecidos de Costa de Oro - ASOAVIDEC</t>
  </si>
  <si>
    <t>Leche</t>
  </si>
  <si>
    <t>Asociación de Cabildos Indigenas Zenu Rurales e Independientes de Córdoba - ASOCINZENU</t>
  </si>
  <si>
    <t>Yuca</t>
  </si>
  <si>
    <t>Ají</t>
  </si>
  <si>
    <t>Asociación de Campesinos, Productores y Comercializadores de Campo Grande</t>
  </si>
  <si>
    <t>Asociación de Comerciantes Desplazados Unidos - ASOCOMDES</t>
  </si>
  <si>
    <t>Asociación de Cultivadores de Citricos de Buenos Aires - AIRES DE CITRICOS</t>
  </si>
  <si>
    <t>Naranja</t>
  </si>
  <si>
    <t>Limón Tahití</t>
  </si>
  <si>
    <t>Asociación de Mujeres Campesinas Afrocolombianas e Indigenas - ASOCAIN</t>
  </si>
  <si>
    <t>Asociación de Mujeres Campesinas Nuevo Paraiso y San Isidro - ASOMCANP</t>
  </si>
  <si>
    <t>Maíz</t>
  </si>
  <si>
    <t>Asistencia Técnica, Capacitación y Formación</t>
  </si>
  <si>
    <t>Asociación de Mujeres Emprendedoras del Km 12 - AMEK12</t>
  </si>
  <si>
    <t>Asociación de Pequeños Productores Campesinos de la Vereda Santa Fe y Los Andes - APROMASAGRO</t>
  </si>
  <si>
    <t>Asociación de Pequeños Productores de San Francisco - AGROSAN</t>
  </si>
  <si>
    <t>Ñame</t>
  </si>
  <si>
    <t>Asociación de Pequeños Productores, Cultivadores Agropecuarios, Pesqueros, Agrícolas y Forestales -  ASOAGROPESAF</t>
  </si>
  <si>
    <t>Asociación de Productores Agrícolas Buenos Aires - ADAOBA</t>
  </si>
  <si>
    <t>Coco</t>
  </si>
  <si>
    <t>Asociación de Productores Agrícolas y Pecuarios Sinu - ASPROAPSI</t>
  </si>
  <si>
    <t>Asociación de Victimas Mixtas Nueva Esperanza - ASOVINUEZ</t>
  </si>
  <si>
    <t>Lechones</t>
  </si>
  <si>
    <t>Asociación Frutos de Apisan - APISAN</t>
  </si>
  <si>
    <t>Asociación para La Conservación Ambiental y El Desarrollo de las Comunidades Rurales Colombianas - ASOCADEMA</t>
  </si>
  <si>
    <t>Asociación Sembradores de Desarrollo Hortifructiola Tierra de Sapallo</t>
  </si>
  <si>
    <r>
      <t xml:space="preserve">Tabla 2. </t>
    </r>
    <r>
      <rPr>
        <sz val="10"/>
        <color rgb="FF000000"/>
        <rFont val="Arial"/>
        <family val="2"/>
      </rPr>
      <t>Condiciones comerciales de las OAF identificadas en el municipio de Monteria</t>
    </r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</si>
  <si>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</si>
  <si>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</si>
  <si>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</si>
  <si>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</si>
  <si>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</si>
  <si>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</si>
  <si>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</si>
  <si>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Kilogramos</t>
  </si>
  <si>
    <t>Intermediarios 100%</t>
  </si>
  <si>
    <t>No</t>
  </si>
  <si>
    <t>Contado</t>
  </si>
  <si>
    <t>Cabecera municipal 100%</t>
  </si>
  <si>
    <t>Botella de 1 Kg</t>
  </si>
  <si>
    <t>Finca 100%</t>
  </si>
  <si>
    <t>Kilogramo en pie</t>
  </si>
  <si>
    <t>Intermediarios 40%</t>
  </si>
  <si>
    <t>Vereda 100%</t>
  </si>
  <si>
    <t>Consumidor final 60%</t>
  </si>
  <si>
    <t>Bulto de100 Kg</t>
  </si>
  <si>
    <t>Intermediarios 50%</t>
  </si>
  <si>
    <t>Consumidor final 10%</t>
  </si>
  <si>
    <t>Minorista 10%</t>
  </si>
  <si>
    <t>Mercados campesinos 30%</t>
  </si>
  <si>
    <t>Mayorista 100%</t>
  </si>
  <si>
    <t>Consumidor final 100%</t>
  </si>
  <si>
    <t>Crédito</t>
  </si>
  <si>
    <t>Litro</t>
  </si>
  <si>
    <t>Bolsa de 45 Kg</t>
  </si>
  <si>
    <t>Si</t>
  </si>
  <si>
    <t>Intermediarios 80%</t>
  </si>
  <si>
    <t>Consumidor final 20%</t>
  </si>
  <si>
    <t>Caneca de 20 Lt</t>
  </si>
  <si>
    <t>Consumidor final 70%</t>
  </si>
  <si>
    <t>Finca 70%</t>
  </si>
  <si>
    <t>Cabecera municipal 30%</t>
  </si>
  <si>
    <t>1 Kg que son 6 unidades</t>
  </si>
  <si>
    <t>Intermediarios 70%</t>
  </si>
  <si>
    <t>Consumidor final 5%</t>
  </si>
  <si>
    <t>Almacén de cadena 5%</t>
  </si>
  <si>
    <t>Minorista 5%</t>
  </si>
  <si>
    <t>Mercados campesinos 5%</t>
  </si>
  <si>
    <t>Plaza de mercado local 10%</t>
  </si>
  <si>
    <t>Canasta de 20 Kg</t>
  </si>
  <si>
    <t>Exportador 80%</t>
  </si>
  <si>
    <t>Anticipo y al entregar cosecha por calidad</t>
  </si>
  <si>
    <t>Finca 80%</t>
  </si>
  <si>
    <t>Plaza de mercado local 20%</t>
  </si>
  <si>
    <t>Cabecera municipal 20%</t>
  </si>
  <si>
    <t>Bulto de 50 Kg</t>
  </si>
  <si>
    <t>Puerta a puerta 20%</t>
  </si>
  <si>
    <t>Consumidor final 50%</t>
  </si>
  <si>
    <t>Mercado 100%</t>
  </si>
  <si>
    <t>Kilogramo</t>
  </si>
  <si>
    <r>
      <t xml:space="preserve">Tabla 4. </t>
    </r>
    <r>
      <rPr>
        <sz val="10"/>
        <color rgb="FF000000"/>
        <rFont val="Arial"/>
        <family val="2"/>
      </rPr>
      <t>Información general de los agentes comercializadores de Zaragoza</t>
    </r>
  </si>
  <si>
    <t xml:space="preserve">Nombre de la empresa y/o comerciante </t>
  </si>
  <si>
    <t>Tipo de comercializador</t>
  </si>
  <si>
    <t>Producto demandado</t>
  </si>
  <si>
    <t>Ubicación de la empresa y/o comerciante</t>
  </si>
  <si>
    <t>Principal ubicación de los proveedores</t>
  </si>
  <si>
    <t>Alvaro Morales</t>
  </si>
  <si>
    <t>Minorista</t>
  </si>
  <si>
    <t>Mercado principal cabecera municipal</t>
  </si>
  <si>
    <t>Veredas Monteria100%</t>
  </si>
  <si>
    <t>Carmen Bedoya</t>
  </si>
  <si>
    <t>Pollo de engorde</t>
  </si>
  <si>
    <t>Porcinos</t>
  </si>
  <si>
    <t>Carne de res</t>
  </si>
  <si>
    <t>Luis Arrieta</t>
  </si>
  <si>
    <t>Intermediario</t>
  </si>
  <si>
    <t>Manuel Fuentes</t>
  </si>
  <si>
    <t>Cabecera municipal 50%</t>
  </si>
  <si>
    <t>Miguel Buelvas</t>
  </si>
  <si>
    <r>
      <t xml:space="preserve">Fuente: </t>
    </r>
    <r>
      <rPr>
        <sz val="10"/>
        <color rgb="FF000000"/>
        <rFont val="Arial"/>
        <family val="2"/>
      </rPr>
      <t>ANT, 2025</t>
    </r>
  </si>
  <si>
    <r>
      <t xml:space="preserve">Tabla 5. </t>
    </r>
    <r>
      <rPr>
        <sz val="10"/>
        <color rgb="FF000000"/>
        <rFont val="Arial"/>
        <family val="2"/>
      </rPr>
      <t>Descripción de los agentes comerciales participantes de los encuentros territoriales del municipio de Zaragoza</t>
    </r>
  </si>
  <si>
    <t>Nombre de la empresa</t>
  </si>
  <si>
    <t>Principal producto comprado</t>
  </si>
  <si>
    <t>Presentación producto</t>
  </si>
  <si>
    <t>Frecuencia compra</t>
  </si>
  <si>
    <t>Modalidad de pago</t>
  </si>
  <si>
    <t>Sitio de compra del producto</t>
  </si>
  <si>
    <t>Bulto de 100 Kg</t>
  </si>
  <si>
    <t xml:space="preserve">Quincenal </t>
  </si>
  <si>
    <t>Finca</t>
  </si>
  <si>
    <t>Mensual</t>
  </si>
  <si>
    <t xml:space="preserve">Mensual </t>
  </si>
  <si>
    <t>Kilogramo en canal</t>
  </si>
  <si>
    <t xml:space="preserve">Semanal </t>
  </si>
  <si>
    <t>Diario</t>
  </si>
  <si>
    <t>Res en pie 300 Kg</t>
  </si>
  <si>
    <r>
      <t xml:space="preserve">Tabla 6. </t>
    </r>
    <r>
      <rPr>
        <sz val="10"/>
        <color rgb="FF000000"/>
        <rFont val="Arial"/>
        <family val="2"/>
      </rPr>
      <t>Principales destinos y valor del flete por UFH de referencia y producto</t>
    </r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</si>
  <si>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</si>
  <si>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</si>
  <si>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</si>
  <si>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</si>
  <si>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</si>
  <si>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</si>
  <si>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</t>
  </si>
  <si>
    <t>Tipo de cliente</t>
  </si>
  <si>
    <t>%</t>
  </si>
  <si>
    <t xml:space="preserve"> ($/kg)</t>
  </si>
  <si>
    <t>($/kg)</t>
  </si>
  <si>
    <t>02Wa-80</t>
  </si>
  <si>
    <t>Finca 60%</t>
  </si>
  <si>
    <t>Consumidor Final</t>
  </si>
  <si>
    <t>Plaza de mercado local</t>
  </si>
  <si>
    <t>Mercado 40%</t>
  </si>
  <si>
    <t>03Vb-73</t>
  </si>
  <si>
    <t>04Va-67</t>
  </si>
  <si>
    <t>Unidad</t>
  </si>
  <si>
    <t>Monteria 30%</t>
  </si>
  <si>
    <t>Agroindustria</t>
  </si>
  <si>
    <t>Tonelada</t>
  </si>
  <si>
    <t>04Vc-67</t>
  </si>
  <si>
    <t>Plátano harton</t>
  </si>
  <si>
    <t>Ciento</t>
  </si>
  <si>
    <t>Finca 95%</t>
  </si>
  <si>
    <t>Cabecera municipal 5%</t>
  </si>
  <si>
    <t>Ají topito</t>
  </si>
  <si>
    <t>Mercado 90%</t>
  </si>
  <si>
    <t>Finca 10%</t>
  </si>
  <si>
    <t>Ñame diamante</t>
  </si>
  <si>
    <t>05Vb-61</t>
  </si>
  <si>
    <t>Canastilla de 20 Kg</t>
  </si>
  <si>
    <t>Exportador</t>
  </si>
  <si>
    <t>Maíz amarillo tradicional</t>
  </si>
  <si>
    <t>Bulto de 40 Kg</t>
  </si>
  <si>
    <t>Deposito 100%</t>
  </si>
  <si>
    <t>Piscicultura cachama</t>
  </si>
  <si>
    <t>06Vbs1-55</t>
  </si>
  <si>
    <t>Ganadería doble propósito</t>
  </si>
  <si>
    <t>Res en pie</t>
  </si>
  <si>
    <t>06Vd-55</t>
  </si>
  <si>
    <t>Apicultura</t>
  </si>
  <si>
    <t>Finca 50%</t>
  </si>
  <si>
    <t>Agroindustria 7,5%</t>
  </si>
  <si>
    <t>Mercados campesinos</t>
  </si>
  <si>
    <t>Mercado 17,5%</t>
  </si>
  <si>
    <t>Domicilio 25%</t>
  </si>
  <si>
    <t>Porcicultura de ceba</t>
  </si>
  <si>
    <t>Avicultura de engorde</t>
  </si>
  <si>
    <t>Finca 25%</t>
  </si>
  <si>
    <t>Finca 75%</t>
  </si>
  <si>
    <t>Mayorista</t>
  </si>
  <si>
    <t>Tiendas vereda 25%</t>
  </si>
  <si>
    <t>berenjena</t>
  </si>
  <si>
    <t>yuca</t>
  </si>
  <si>
    <t>naranja</t>
  </si>
  <si>
    <t>coco</t>
  </si>
  <si>
    <t>ahuyama</t>
  </si>
  <si>
    <t>platano_harton</t>
  </si>
  <si>
    <t>aji_topito</t>
  </si>
  <si>
    <t>name_diamante</t>
  </si>
  <si>
    <t>limon_tahiti</t>
  </si>
  <si>
    <t>maiz_amarillo_tradicional</t>
  </si>
  <si>
    <t>piscicultura_cachama</t>
  </si>
  <si>
    <t>ganaderia_dp</t>
  </si>
  <si>
    <t>apicultura</t>
  </si>
  <si>
    <t>porcicultura_ceba</t>
  </si>
  <si>
    <t>avicultura_engorde</t>
  </si>
  <si>
    <r>
      <rPr>
        <b/>
        <sz val="10"/>
        <color theme="1"/>
        <rFont val="Arial"/>
        <family val="2"/>
      </rPr>
      <t>Tabla 7</t>
    </r>
    <r>
      <rPr>
        <sz val="10"/>
        <color theme="1"/>
        <rFont val="Arial"/>
        <family val="2"/>
      </rPr>
      <t>. Precios pagados al productor reportados en las UFH de referencia</t>
    </r>
  </si>
  <si>
    <t>Precio mínimo</t>
  </si>
  <si>
    <t>Precio máximo</t>
  </si>
  <si>
    <t>Variación</t>
  </si>
  <si>
    <t>Ganadería doble propósito (leche)</t>
  </si>
  <si>
    <t>Ganadería doble propósito (carne)</t>
  </si>
  <si>
    <t xml:space="preserve">Línea productiva </t>
  </si>
  <si>
    <t>Promedio</t>
  </si>
  <si>
    <t>Verificar</t>
  </si>
  <si>
    <t>Avicultura de engorde (Pollo en pie)</t>
  </si>
  <si>
    <t>Ganaderia doble propósito (carne)</t>
  </si>
  <si>
    <t>Ganaderia doble propósito (leche)</t>
  </si>
  <si>
    <t>Porcicultura</t>
  </si>
  <si>
    <t>Precio a escala municipal</t>
  </si>
  <si>
    <t>Caucho latex no se reporta en SIPSA</t>
  </si>
  <si>
    <t>Precio a escala departamental</t>
  </si>
  <si>
    <t>Precios a escala nacional</t>
  </si>
  <si>
    <t>Precios gremios (PORKOLOMBIA, FEDEGAN, FENAVI, FEDECACAO, FEDECAFE, MADR)</t>
  </si>
  <si>
    <t>Precios gremios (FENAVI*, FEDEGAN**, PORKOLOMBIA**)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</si>
</sst>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$&quot;\ * #,##0.00_-;\-&quot;$&quot;\ * #,##0.00_-;_-&quot;$&quot;\ * &quot;-&quot;??_-;_-@_-"/>
    <numFmt numFmtId="165" formatCode="_-&quot;$&quot;* #,##0.00_-;\-&quot;$&quot;* #,##0.00_-;_-&quot;$&quot;* &quot;-&quot;??_-;_-@_-"/>
    <numFmt numFmtId="166" formatCode="_-&quot;$&quot;\ * #,##0_-;\-&quot;$&quot;\ * #,##0_-;_-&quot;$&quot;\ * &quot;-&quot;??_-;_-@_-"/>
    <numFmt numFmtId="167" formatCode="_-&quot;$&quot;* #,##0_-;\-&quot;$&quot;* #,##0_-;_-&quot;$&quot;* &quot;-&quot;??_-;_-@_-"/>
    <numFmt numFmtId="168" formatCode="0.0"/>
    <numFmt numFmtId="169" formatCode="_-* #,##0_-;\-* #,##0_-;_-* &quot;-&quot;??_-;_-@_-"/>
    <numFmt numFmtId="170" formatCode="_-* #,##0.0_-;\-* #,##0.0_-;_-* &quot;-&quot;??_-;_-@_-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i/>
      <sz val="9"/>
      <color theme="3"/>
      <name val="Arial"/>
      <family val="2"/>
    </font>
    <font>
      <sz val="11"/>
      <color rgb="FF000000"/>
      <name val="Aptos Narrow"/>
      <family val="2"/>
      <scheme val="minor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0CECE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164" fontId="1" fillId="0" borderId="0" applyFont="0" applyFill="0" applyBorder="0" applyAlignment="0" applyProtection="0"/>
    <xf numFmtId="0" fontId="6" fillId="0" borderId="0"/>
    <xf numFmtId="0" fontId="8" fillId="0" borderId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47">
    <xf numFmtId="0" fontId="0" fillId="0" borderId="0" xfId="0"/>
    <xf numFmtId="166" fontId="3" fillId="0" borderId="1" xfId="6" applyNumberFormat="1" applyFont="1" applyFill="1" applyBorder="1" applyAlignment="1">
      <alignment horizontal="center" vertical="center" wrapText="1"/>
    </xf>
    <xf numFmtId="166" fontId="3" fillId="0" borderId="1" xfId="1" applyNumberFormat="1" applyFont="1" applyFill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6" fontId="4" fillId="0" borderId="1" xfId="1" applyNumberFormat="1" applyFont="1" applyBorder="1"/>
    <xf numFmtId="167" fontId="8" fillId="0" borderId="0" xfId="7" applyNumberFormat="1" applyFont="1" applyBorder="1" applyAlignment="1">
      <alignment horizontal="right" vertical="center"/>
    </xf>
    <xf numFmtId="166" fontId="4" fillId="0" borderId="0" xfId="1" applyNumberFormat="1" applyFont="1" applyBorder="1"/>
    <xf numFmtId="167" fontId="3" fillId="0" borderId="0" xfId="7" applyNumberFormat="1" applyFont="1" applyBorder="1" applyAlignment="1">
      <alignment vertical="center"/>
    </xf>
    <xf numFmtId="0" fontId="5" fillId="7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169" fontId="4" fillId="5" borderId="1" xfId="0" applyNumberFormat="1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/>
    </xf>
    <xf numFmtId="0" fontId="4" fillId="9" borderId="6" xfId="0" applyFont="1" applyFill="1" applyBorder="1" applyAlignment="1">
      <alignment horizontal="center" vertical="top" wrapText="1"/>
    </xf>
    <xf numFmtId="0" fontId="9" fillId="8" borderId="3" xfId="0" applyFont="1" applyFill="1" applyBorder="1" applyAlignment="1">
      <alignment horizontal="center"/>
    </xf>
    <xf numFmtId="166" fontId="3" fillId="5" borderId="1" xfId="1" applyNumberFormat="1" applyFont="1" applyFill="1" applyBorder="1" applyAlignment="1">
      <alignment horizontal="center" vertical="center" wrapText="1"/>
    </xf>
    <xf numFmtId="170" fontId="4" fillId="5" borderId="3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1" fillId="11" borderId="9" xfId="0" applyFont="1" applyFill="1" applyBorder="1" applyAlignment="1">
      <alignment horizontal="center" vertical="center" wrapText="1"/>
    </xf>
    <xf numFmtId="0" fontId="11" fillId="11" borderId="10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9" fontId="3" fillId="5" borderId="1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2" fillId="4" borderId="12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left" vertical="center"/>
    </xf>
    <xf numFmtId="0" fontId="3" fillId="0" borderId="13" xfId="0" applyFont="1" applyBorder="1" applyAlignment="1">
      <alignment horizontal="center" vertical="center" wrapText="1"/>
    </xf>
    <xf numFmtId="9" fontId="3" fillId="0" borderId="1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166" fontId="4" fillId="0" borderId="14" xfId="1" applyNumberFormat="1" applyFont="1" applyBorder="1"/>
    <xf numFmtId="0" fontId="3" fillId="5" borderId="12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166" fontId="4" fillId="0" borderId="0" xfId="1" applyNumberFormat="1" applyFont="1" applyFill="1" applyBorder="1"/>
    <xf numFmtId="0" fontId="10" fillId="10" borderId="4" xfId="0" applyFont="1" applyFill="1" applyBorder="1" applyAlignment="1">
      <alignment horizontal="center"/>
    </xf>
    <xf numFmtId="169" fontId="4" fillId="5" borderId="14" xfId="0" applyNumberFormat="1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 applyProtection="1">
      <alignment horizontal="center" vertical="center"/>
      <protection locked="0"/>
    </xf>
    <xf numFmtId="0" fontId="9" fillId="8" borderId="1" xfId="0" applyFont="1" applyFill="1" applyBorder="1" applyAlignment="1">
      <alignment horizontal="center"/>
    </xf>
    <xf numFmtId="0" fontId="4" fillId="9" borderId="1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/>
    </xf>
    <xf numFmtId="0" fontId="0" fillId="0" borderId="12" xfId="0" applyBorder="1" applyAlignment="1" applyProtection="1">
      <alignment horizontal="center" vertical="center" wrapText="1"/>
      <protection locked="0"/>
    </xf>
    <xf numFmtId="164" fontId="3" fillId="5" borderId="12" xfId="1" applyFont="1" applyFill="1" applyBorder="1" applyAlignment="1">
      <alignment horizontal="center" vertical="center" wrapText="1"/>
    </xf>
    <xf numFmtId="9" fontId="3" fillId="0" borderId="12" xfId="8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0" fontId="5" fillId="7" borderId="14" xfId="0" applyFont="1" applyFill="1" applyBorder="1" applyAlignment="1">
      <alignment horizontal="center" vertical="center" wrapText="1"/>
    </xf>
    <xf numFmtId="0" fontId="18" fillId="7" borderId="12" xfId="0" applyFont="1" applyFill="1" applyBorder="1" applyAlignment="1">
      <alignment horizontal="center"/>
    </xf>
    <xf numFmtId="0" fontId="4" fillId="10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2" xfId="0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11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/>
    </xf>
    <xf numFmtId="0" fontId="12" fillId="5" borderId="12" xfId="0" applyFont="1" applyFill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12" fillId="5" borderId="13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 wrapText="1"/>
    </xf>
    <xf numFmtId="0" fontId="12" fillId="5" borderId="0" xfId="0" applyFont="1" applyFill="1" applyAlignment="1">
      <alignment horizontal="center" vertical="center" wrapText="1"/>
    </xf>
    <xf numFmtId="0" fontId="12" fillId="5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2" fillId="4" borderId="3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11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5" borderId="13" xfId="0" applyFont="1" applyFill="1" applyBorder="1" applyAlignment="1">
      <alignment horizontal="center" vertical="center" wrapText="1"/>
    </xf>
    <xf numFmtId="164" fontId="3" fillId="5" borderId="12" xfId="1" applyFont="1" applyFill="1" applyBorder="1" applyAlignment="1">
      <alignment horizontal="center" vertical="center" wrapText="1"/>
    </xf>
    <xf numFmtId="164" fontId="3" fillId="5" borderId="13" xfId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3" fillId="5" borderId="3" xfId="0" applyFont="1" applyFill="1" applyBorder="1" applyAlignment="1">
      <alignment horizontal="center" vertical="center" wrapText="1"/>
    </xf>
    <xf numFmtId="9" fontId="3" fillId="0" borderId="12" xfId="8" applyFont="1" applyFill="1" applyBorder="1" applyAlignment="1">
      <alignment horizontal="center" vertical="center" wrapText="1"/>
    </xf>
    <xf numFmtId="9" fontId="3" fillId="0" borderId="13" xfId="8" applyFont="1" applyFill="1" applyBorder="1" applyAlignment="1">
      <alignment horizontal="center" vertical="center" wrapText="1"/>
    </xf>
    <xf numFmtId="164" fontId="3" fillId="5" borderId="3" xfId="1" applyFont="1" applyFill="1" applyBorder="1" applyAlignment="1">
      <alignment horizontal="center" vertical="center" wrapText="1"/>
    </xf>
    <xf numFmtId="164" fontId="3" fillId="0" borderId="12" xfId="1" applyFont="1" applyFill="1" applyBorder="1" applyAlignment="1">
      <alignment horizontal="center" vertical="center" wrapText="1"/>
    </xf>
    <xf numFmtId="164" fontId="3" fillId="0" borderId="3" xfId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9" fontId="3" fillId="0" borderId="3" xfId="8" applyFont="1" applyFill="1" applyBorder="1" applyAlignment="1">
      <alignment horizontal="center" vertical="center" wrapText="1"/>
    </xf>
    <xf numFmtId="164" fontId="3" fillId="0" borderId="13" xfId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4" fontId="3" fillId="5" borderId="1" xfId="1" applyFont="1" applyFill="1" applyBorder="1" applyAlignment="1">
      <alignment horizontal="center" vertical="center" wrapText="1"/>
    </xf>
    <xf numFmtId="164" fontId="3" fillId="0" borderId="1" xfId="1" applyFont="1" applyFill="1" applyBorder="1" applyAlignment="1">
      <alignment horizontal="center" vertical="center" wrapText="1"/>
    </xf>
    <xf numFmtId="9" fontId="3" fillId="0" borderId="1" xfId="8" applyFont="1" applyFill="1" applyBorder="1" applyAlignment="1">
      <alignment horizontal="center" vertical="center" wrapText="1"/>
    </xf>
    <xf numFmtId="9" fontId="4" fillId="0" borderId="12" xfId="8" applyFont="1" applyBorder="1" applyAlignment="1">
      <alignment horizontal="center" vertical="center"/>
    </xf>
    <xf numFmtId="9" fontId="4" fillId="0" borderId="3" xfId="8" applyFont="1" applyBorder="1" applyAlignment="1">
      <alignment horizontal="center" vertical="center"/>
    </xf>
    <xf numFmtId="9" fontId="4" fillId="0" borderId="13" xfId="8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164" fontId="4" fillId="0" borderId="12" xfId="1" applyFont="1" applyBorder="1" applyAlignment="1">
      <alignment horizontal="center" vertical="center"/>
    </xf>
    <xf numFmtId="164" fontId="4" fillId="0" borderId="3" xfId="1" applyFont="1" applyBorder="1" applyAlignment="1">
      <alignment horizontal="center" vertical="center"/>
    </xf>
    <xf numFmtId="164" fontId="4" fillId="0" borderId="13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13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1" fillId="11" borderId="7" xfId="0" applyFont="1" applyFill="1" applyBorder="1" applyAlignment="1">
      <alignment horizontal="center" vertical="center" wrapText="1"/>
    </xf>
    <xf numFmtId="0" fontId="11" fillId="11" borderId="8" xfId="0" applyFont="1" applyFill="1" applyBorder="1" applyAlignment="1">
      <alignment horizontal="center" vertical="center" wrapText="1"/>
    </xf>
    <xf numFmtId="168" fontId="9" fillId="3" borderId="0" xfId="0" applyNumberFormat="1" applyFont="1" applyFill="1" applyAlignment="1">
      <alignment horizontal="center" vertical="center" wrapText="1"/>
    </xf>
  </cellXfs>
  <cellStyles count="9"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" xfId="8" builtinId="5"/>
    <cellStyle name="Porcentaje 2 2" xfId="5" xr:uid="{00000000-0005-0000-0000-000007000000}"/>
    <cellStyle name="Porcentaje 2 2 2" xfId="4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SIPSA'!$B$29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SIPSA'!$A$30:$A$45</c:f>
              <c:strCache>
                <c:ptCount val="16"/>
                <c:pt idx="0">
                  <c:v>Ahuyama</c:v>
                </c:pt>
                <c:pt idx="1">
                  <c:v>Naranja</c:v>
                </c:pt>
                <c:pt idx="2">
                  <c:v>Yuca</c:v>
                </c:pt>
                <c:pt idx="3">
                  <c:v>Berenjena</c:v>
                </c:pt>
                <c:pt idx="4">
                  <c:v>Maíz</c:v>
                </c:pt>
                <c:pt idx="5">
                  <c:v>Ñame</c:v>
                </c:pt>
                <c:pt idx="6">
                  <c:v>Plátano</c:v>
                </c:pt>
                <c:pt idx="7">
                  <c:v>Limón Tahití</c:v>
                </c:pt>
                <c:pt idx="8">
                  <c:v>Ají</c:v>
                </c:pt>
                <c:pt idx="9">
                  <c:v>Coco</c:v>
                </c:pt>
                <c:pt idx="10">
                  <c:v>Apicultura</c:v>
                </c:pt>
                <c:pt idx="11">
                  <c:v>Avicultura de engorde (Pollo en pie)</c:v>
                </c:pt>
                <c:pt idx="12">
                  <c:v>Piscicultura cachama</c:v>
                </c:pt>
                <c:pt idx="13">
                  <c:v>Porcicultura</c:v>
                </c:pt>
                <c:pt idx="14">
                  <c:v>Ganaderia doble propósito (carne)</c:v>
                </c:pt>
                <c:pt idx="15">
                  <c:v>Ganaderia doble propósito (leche)</c:v>
                </c:pt>
              </c:strCache>
            </c:strRef>
          </c:cat>
          <c:val>
            <c:numRef>
              <c:f>'4.3.3. PRECIOS PROMEDIO SIPSA'!$B$30:$B$45</c:f>
              <c:numCache>
                <c:formatCode>_-"$"\ * #,##0_-;\-"$"\ * #,##0_-;_-"$"\ * "-"??_-;_-@_-</c:formatCode>
                <c:ptCount val="16"/>
                <c:pt idx="0">
                  <c:v>1017.6882383074901</c:v>
                </c:pt>
                <c:pt idx="1">
                  <c:v>1278.2527941025387</c:v>
                </c:pt>
                <c:pt idx="2">
                  <c:v>1285.0080672245265</c:v>
                </c:pt>
                <c:pt idx="3">
                  <c:v>1499.5993153709937</c:v>
                </c:pt>
                <c:pt idx="4">
                  <c:v>1667.5451758982069</c:v>
                </c:pt>
                <c:pt idx="5">
                  <c:v>1992.1847993648662</c:v>
                </c:pt>
                <c:pt idx="6">
                  <c:v>2162.8953878729399</c:v>
                </c:pt>
                <c:pt idx="7">
                  <c:v>2420.6829738562092</c:v>
                </c:pt>
                <c:pt idx="8">
                  <c:v>3123.5345566853398</c:v>
                </c:pt>
                <c:pt idx="9">
                  <c:v>4269.773066738554</c:v>
                </c:pt>
                <c:pt idx="10">
                  <c:v>20621</c:v>
                </c:pt>
                <c:pt idx="11">
                  <c:v>8464</c:v>
                </c:pt>
                <c:pt idx="12">
                  <c:v>8354.2073506386077</c:v>
                </c:pt>
                <c:pt idx="13">
                  <c:v>7303</c:v>
                </c:pt>
                <c:pt idx="14">
                  <c:v>6277</c:v>
                </c:pt>
                <c:pt idx="15">
                  <c:v>1426.5627853470946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6-42C1-BF49-3A3046E655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17527807"/>
        <c:axId val="1017531647"/>
      </c:barChart>
      <c:catAx>
        <c:axId val="101752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31647"/>
        <c:crosses val="autoZero"/>
        <c:auto val="1"/>
        <c:lblAlgn val="ctr"/>
        <c:lblOffset val="100"/>
        <c:noMultiLvlLbl val="0"/>
      </c:catAx>
      <c:valAx>
        <c:axId val="1017531647"/>
        <c:scaling>
          <c:orientation val="minMax"/>
          <c:max val="23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175278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'4.3.4. VARIACION $ PLAZAS MAYOR'!$B$29</c:f>
              <c:strCache>
                <c:ptCount val="1"/>
                <c:pt idx="0">
                  <c:v>Ahuyama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MAYOR'!$C$29:$F$29</c:f>
              <c:numCache>
                <c:formatCode>_-* #,##0_-;\-* #,##0_-;_-* "-"??_-;_-@_-</c:formatCode>
                <c:ptCount val="4"/>
                <c:pt idx="0">
                  <c:v>-4.7809551114634274</c:v>
                </c:pt>
                <c:pt idx="1">
                  <c:v>23.306061573813423</c:v>
                </c:pt>
                <c:pt idx="2">
                  <c:v>55.15407167313063</c:v>
                </c:pt>
                <c:pt idx="3">
                  <c:v>-12.156832889285042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119-4DB9-B555-AD062E2AFF8A}"/>
            </c:ext>
          </c:extLst>
        </c:ser>
        <c:ser>
          <c:idx val="1"/>
          <c:order val="1"/>
          <c:tx>
            <c:strRef>
              <c:f>'4.3.4. VARIACION $ PLAZAS MAYOR'!$B$30</c:f>
              <c:strCache>
                <c:ptCount val="1"/>
                <c:pt idx="0">
                  <c:v>Ají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MAYOR'!$C$30:$F$30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31.265857916772774</c:v>
                </c:pt>
                <c:pt idx="2">
                  <c:v>36.257957142035423</c:v>
                </c:pt>
                <c:pt idx="3">
                  <c:v>-5.0022184382022061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119-4DB9-B555-AD062E2AFF8A}"/>
            </c:ext>
          </c:extLst>
        </c:ser>
        <c:ser>
          <c:idx val="2"/>
          <c:order val="2"/>
          <c:tx>
            <c:strRef>
              <c:f>'4.3.4. VARIACION $ PLAZAS MAYOR'!$B$31</c:f>
              <c:strCache>
                <c:ptCount val="1"/>
                <c:pt idx="0">
                  <c:v>Apicultura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MAYOR'!$C$31:$F$31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119-4DB9-B555-AD062E2AFF8A}"/>
            </c:ext>
          </c:extLst>
        </c:ser>
        <c:ser>
          <c:idx val="3"/>
          <c:order val="3"/>
          <c:tx>
            <c:strRef>
              <c:f>'4.3.4. VARIACION $ PLAZAS MAYOR'!$B$32</c:f>
              <c:strCache>
                <c:ptCount val="1"/>
                <c:pt idx="0">
                  <c:v>Avicultura de engorde (Pollo en pie)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MAYOR'!$C$32:$F$32</c:f>
              <c:numCache>
                <c:formatCode>_-* #,##0_-;\-* #,##0_-;_-* "-"??_-;_-@_-</c:formatCode>
                <c:ptCount val="4"/>
                <c:pt idx="0">
                  <c:v>3.4004055529558599</c:v>
                </c:pt>
                <c:pt idx="1">
                  <c:v>26.821541710665258</c:v>
                </c:pt>
                <c:pt idx="2">
                  <c:v>16.402997502081604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119-4DB9-B555-AD062E2AFF8A}"/>
            </c:ext>
          </c:extLst>
        </c:ser>
        <c:ser>
          <c:idx val="4"/>
          <c:order val="4"/>
          <c:tx>
            <c:strRef>
              <c:f>'4.3.4. VARIACION $ PLAZAS MAYOR'!$B$33</c:f>
              <c:strCache>
                <c:ptCount val="1"/>
                <c:pt idx="0">
                  <c:v>Berenjena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MAYOR'!$C$33:$F$33</c:f>
              <c:numCache>
                <c:formatCode>_-* #,##0_-;\-* #,##0_-;_-* "-"??_-;_-@_-</c:formatCode>
                <c:ptCount val="4"/>
                <c:pt idx="0">
                  <c:v>0</c:v>
                </c:pt>
                <c:pt idx="1">
                  <c:v>6.138915373808814</c:v>
                </c:pt>
                <c:pt idx="2">
                  <c:v>9.7527065116063767</c:v>
                </c:pt>
                <c:pt idx="3">
                  <c:v>-8.652609236469047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119-4DB9-B555-AD062E2AFF8A}"/>
            </c:ext>
          </c:extLst>
        </c:ser>
        <c:ser>
          <c:idx val="5"/>
          <c:order val="5"/>
          <c:tx>
            <c:strRef>
              <c:f>'4.3.4. VARIACION $ PLAZAS MAYOR'!$B$34</c:f>
              <c:strCache>
                <c:ptCount val="1"/>
                <c:pt idx="0">
                  <c:v>Coco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MAYOR'!$C$34:$F$34</c:f>
              <c:numCache>
                <c:formatCode>_-* #,##0_-;\-* #,##0_-;_-* "-"??_-;_-@_-</c:formatCode>
                <c:ptCount val="4"/>
                <c:pt idx="0">
                  <c:v>14.044926380819049</c:v>
                </c:pt>
                <c:pt idx="1">
                  <c:v>-7.6750424300800972</c:v>
                </c:pt>
                <c:pt idx="2">
                  <c:v>12.87649669278845</c:v>
                </c:pt>
                <c:pt idx="3">
                  <c:v>21.250524403015774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119-4DB9-B555-AD062E2AFF8A}"/>
            </c:ext>
          </c:extLst>
        </c:ser>
        <c:ser>
          <c:idx val="6"/>
          <c:order val="6"/>
          <c:tx>
            <c:strRef>
              <c:f>'4.3.4. VARIACION $ PLAZAS MAYOR'!$B$35</c:f>
              <c:strCache>
                <c:ptCount val="1"/>
                <c:pt idx="0">
                  <c:v>Ganaderia doble propósito (carne)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MAYOR'!$C$35:$F$35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19-4DB9-B555-AD062E2AFF8A}"/>
            </c:ext>
          </c:extLst>
        </c:ser>
        <c:ser>
          <c:idx val="7"/>
          <c:order val="7"/>
          <c:tx>
            <c:strRef>
              <c:f>'4.3.4. VARIACION $ PLAZAS MAYOR'!$B$36</c:f>
              <c:strCache>
                <c:ptCount val="1"/>
                <c:pt idx="0">
                  <c:v>Ganaderia doble propósito (leche)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MAYOR'!$C$36:$F$36</c:f>
              <c:numCache>
                <c:formatCode>_-* #,##0_-;\-* #,##0_-;_-* "-"??_-;_-@_-</c:formatCode>
                <c:ptCount val="4"/>
                <c:pt idx="0">
                  <c:v>4.7152696738818349</c:v>
                </c:pt>
                <c:pt idx="1">
                  <c:v>17.425315088968631</c:v>
                </c:pt>
                <c:pt idx="2">
                  <c:v>38.791083362814021</c:v>
                </c:pt>
                <c:pt idx="3">
                  <c:v>30.211384136740065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19-4DB9-B555-AD062E2AFF8A}"/>
            </c:ext>
          </c:extLst>
        </c:ser>
        <c:ser>
          <c:idx val="8"/>
          <c:order val="8"/>
          <c:tx>
            <c:strRef>
              <c:f>'4.3.4. VARIACION $ PLAZAS MAYOR'!$B$37</c:f>
              <c:strCache>
                <c:ptCount val="1"/>
                <c:pt idx="0">
                  <c:v>Limón Tahití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MAYOR'!$C$37:$F$37</c:f>
              <c:numCache>
                <c:formatCode>_-* #,##0_-;\-* #,##0_-;_-* "-"??_-;_-@_-</c:formatCode>
                <c:ptCount val="4"/>
                <c:pt idx="0">
                  <c:v>-1.8900381536290354</c:v>
                </c:pt>
                <c:pt idx="1">
                  <c:v>24.349233466708682</c:v>
                </c:pt>
                <c:pt idx="2">
                  <c:v>29.090272357542005</c:v>
                </c:pt>
                <c:pt idx="3">
                  <c:v>3.5214082250067094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D119-4DB9-B555-AD062E2AFF8A}"/>
            </c:ext>
          </c:extLst>
        </c:ser>
        <c:ser>
          <c:idx val="9"/>
          <c:order val="9"/>
          <c:tx>
            <c:strRef>
              <c:f>'4.3.4. VARIACION $ PLAZAS MAYOR'!$B$38</c:f>
              <c:strCache>
                <c:ptCount val="1"/>
                <c:pt idx="0">
                  <c:v>Maíz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MAYOR'!$C$38:$F$38</c:f>
              <c:numCache>
                <c:formatCode>_-* #,##0_-;\-* #,##0_-;_-* "-"??_-;_-@_-</c:formatCode>
                <c:ptCount val="4"/>
                <c:pt idx="0">
                  <c:v>0.25691438240312436</c:v>
                </c:pt>
                <c:pt idx="1">
                  <c:v>16.870649500702825</c:v>
                </c:pt>
                <c:pt idx="2">
                  <c:v>37.528331664499348</c:v>
                </c:pt>
                <c:pt idx="3">
                  <c:v>1.9824935226802296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D119-4DB9-B555-AD062E2AFF8A}"/>
            </c:ext>
          </c:extLst>
        </c:ser>
        <c:ser>
          <c:idx val="10"/>
          <c:order val="10"/>
          <c:tx>
            <c:strRef>
              <c:f>'4.3.4. VARIACION $ PLAZAS MAYOR'!$B$39</c:f>
              <c:strCache>
                <c:ptCount val="1"/>
                <c:pt idx="0">
                  <c:v>Naranja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MAYOR'!$C$39:$F$39</c:f>
              <c:numCache>
                <c:formatCode>_-* #,##0_-;\-* #,##0_-;_-* "-"??_-;_-@_-</c:formatCode>
                <c:ptCount val="4"/>
                <c:pt idx="0">
                  <c:v>-2.3927765383226216</c:v>
                </c:pt>
                <c:pt idx="1">
                  <c:v>16.591295330122534</c:v>
                </c:pt>
                <c:pt idx="2">
                  <c:v>37.458739145012373</c:v>
                </c:pt>
                <c:pt idx="3">
                  <c:v>6.0992117218060997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268-432D-A740-97EE4883E458}"/>
            </c:ext>
          </c:extLst>
        </c:ser>
        <c:ser>
          <c:idx val="11"/>
          <c:order val="11"/>
          <c:tx>
            <c:strRef>
              <c:f>'4.3.4. VARIACION $ PLAZAS MAYOR'!$B$40</c:f>
              <c:strCache>
                <c:ptCount val="1"/>
                <c:pt idx="0">
                  <c:v>Ñame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MAYOR'!$C$40:$F$40</c:f>
              <c:numCache>
                <c:formatCode>_-* #,##0_-;\-* #,##0_-;_-* "-"??_-;_-@_-</c:formatCode>
                <c:ptCount val="4"/>
                <c:pt idx="0">
                  <c:v>-18.519110789945984</c:v>
                </c:pt>
                <c:pt idx="1">
                  <c:v>-48.081962946971068</c:v>
                </c:pt>
                <c:pt idx="2">
                  <c:v>80.61538479654908</c:v>
                </c:pt>
                <c:pt idx="3">
                  <c:v>95.453709445125014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5F-4A51-85BE-236A0F112A10}"/>
            </c:ext>
          </c:extLst>
        </c:ser>
        <c:ser>
          <c:idx val="12"/>
          <c:order val="12"/>
          <c:tx>
            <c:strRef>
              <c:f>'4.3.4. VARIACION $ PLAZAS MAYOR'!$B$41</c:f>
              <c:strCache>
                <c:ptCount val="1"/>
                <c:pt idx="0">
                  <c:v>Piscicultura cachama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MAYOR'!$C$41:$F$41</c:f>
              <c:numCache>
                <c:formatCode>_-* #,##0_-;\-* #,##0_-;_-* "-"??_-;_-@_-</c:formatCode>
                <c:ptCount val="4"/>
                <c:pt idx="0">
                  <c:v>19.81816561309968</c:v>
                </c:pt>
                <c:pt idx="1">
                  <c:v>12.285934499719303</c:v>
                </c:pt>
                <c:pt idx="2">
                  <c:v>4.9827133005513957</c:v>
                </c:pt>
                <c:pt idx="3">
                  <c:v>11.929887747276922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5F-4A51-85BE-236A0F112A10}"/>
            </c:ext>
          </c:extLst>
        </c:ser>
        <c:ser>
          <c:idx val="13"/>
          <c:order val="13"/>
          <c:tx>
            <c:strRef>
              <c:f>'4.3.4. VARIACION $ PLAZAS MAYOR'!$B$42</c:f>
              <c:strCache>
                <c:ptCount val="1"/>
                <c:pt idx="0">
                  <c:v>Plátano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MAYOR'!$C$42:$F$42</c:f>
              <c:numCache>
                <c:formatCode>_-* #,##0_-;\-* #,##0_-;_-* "-"??_-;_-@_-</c:formatCode>
                <c:ptCount val="4"/>
                <c:pt idx="0">
                  <c:v>-21.948890862204308</c:v>
                </c:pt>
                <c:pt idx="1">
                  <c:v>-9.2481007020239758E-3</c:v>
                </c:pt>
                <c:pt idx="2">
                  <c:v>96.869608829653458</c:v>
                </c:pt>
                <c:pt idx="3">
                  <c:v>15.378394502186325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5F-4A51-85BE-236A0F112A10}"/>
            </c:ext>
          </c:extLst>
        </c:ser>
        <c:ser>
          <c:idx val="14"/>
          <c:order val="14"/>
          <c:tx>
            <c:strRef>
              <c:f>'4.3.4. VARIACION $ PLAZAS MAYOR'!$B$43</c:f>
              <c:strCache>
                <c:ptCount val="1"/>
                <c:pt idx="0">
                  <c:v>Porcicultura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MAYOR'!$C$43:$F$43</c:f>
              <c:numCache>
                <c:formatCode>_-* #,##0_-;\-* #,##0_-;_-* "-"??_-;_-@_-</c:formatCode>
                <c:ptCount val="4"/>
                <c:pt idx="0">
                  <c:v>6.088132972555087</c:v>
                </c:pt>
                <c:pt idx="1">
                  <c:v>37.802878484241234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5F-4A51-85BE-236A0F112A10}"/>
            </c:ext>
          </c:extLst>
        </c:ser>
        <c:ser>
          <c:idx val="15"/>
          <c:order val="15"/>
          <c:tx>
            <c:strRef>
              <c:f>'4.3.4. VARIACION $ PLAZAS MAYOR'!$B$44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MAYOR'!$C$28:$F$28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MAYOR'!$C$44:$F$44</c:f>
              <c:numCache>
                <c:formatCode>_-* #,##0_-;\-* #,##0_-;_-* "-"??_-;_-@_-</c:formatCode>
                <c:ptCount val="4"/>
                <c:pt idx="0">
                  <c:v>-59.332112097264009</c:v>
                </c:pt>
                <c:pt idx="1">
                  <c:v>39.377015052737818</c:v>
                </c:pt>
                <c:pt idx="2">
                  <c:v>209.00795064264742</c:v>
                </c:pt>
                <c:pt idx="3">
                  <c:v>-28.023557906436096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5F-4A51-85BE-236A0F112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96722447"/>
        <c:axId val="1096733007"/>
      </c:lineChart>
      <c:catAx>
        <c:axId val="1096722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33007"/>
        <c:crosses val="autoZero"/>
        <c:auto val="1"/>
        <c:lblAlgn val="ctr"/>
        <c:lblOffset val="100"/>
        <c:noMultiLvlLbl val="0"/>
      </c:catAx>
      <c:valAx>
        <c:axId val="1096733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967224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144780</xdr:colOff>
      <xdr:row>24</xdr:row>
      <xdr:rowOff>22860</xdr:rowOff>
    </xdr:from>
    <xdr:to>
      <xdr:col>11</xdr:col>
      <xdr:colOff>129540</xdr:colOff>
      <xdr:row>52</xdr:row>
      <xdr:rowOff>68580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9AC2E3D-C295-FB43-A882-370A991AE6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541867</xdr:colOff>
      <xdr:row>23</xdr:row>
      <xdr:rowOff>51645</xdr:rowOff>
    </xdr:from>
    <xdr:to>
      <xdr:col>18</xdr:col>
      <xdr:colOff>177800</xdr:colOff>
      <xdr:row>54</xdr:row>
      <xdr:rowOff>59267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0AE81C6-2E2A-9AB7-B391-7A240DA1BC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E38"/>
  <sheetViews>
    <sheetView topLeftCell="A3" workbookViewId="0">
      <selection activeCell="D5" sqref="D5:D38"/>
    </sheetView>
  </sheetViews>
  <sheetFormatPr defaultColWidth="11.42578125" defaultRowHeight="14.45"/>
  <cols>
    <col min="2" max="2" width="27.42578125" customWidth="1"/>
    <col min="3" max="3" width="16.42578125" customWidth="1"/>
    <col min="4" max="4" width="11" customWidth="1"/>
    <col min="5" max="5" width="31.5703125" customWidth="1"/>
  </cols>
  <sheetData>
    <row r="3" spans="2:5">
      <c r="B3" s="74" t="s">
        <v>0</v>
      </c>
      <c r="C3" s="74"/>
      <c r="D3" s="74"/>
      <c r="E3" s="74"/>
    </row>
    <row r="4" spans="2:5" ht="39.6">
      <c r="B4" s="18" t="s">
        <v>1</v>
      </c>
      <c r="C4" s="18" t="s">
        <v>2</v>
      </c>
      <c r="D4" s="18" t="s">
        <v>3</v>
      </c>
      <c r="E4" s="18" t="s">
        <v>4</v>
      </c>
    </row>
    <row r="5" spans="2:5" ht="26.45">
      <c r="B5" s="28" t="s">
        <v>5</v>
      </c>
      <c r="C5" s="19" t="s">
        <v>6</v>
      </c>
      <c r="D5" s="28">
        <v>20</v>
      </c>
      <c r="E5" s="28" t="s">
        <v>7</v>
      </c>
    </row>
    <row r="6" spans="2:5" ht="26.45">
      <c r="B6" s="28" t="s">
        <v>8</v>
      </c>
      <c r="C6" s="19" t="s">
        <v>9</v>
      </c>
      <c r="D6" s="28">
        <v>80</v>
      </c>
      <c r="E6" s="28" t="s">
        <v>10</v>
      </c>
    </row>
    <row r="7" spans="2:5" ht="39.6">
      <c r="B7" s="46" t="s">
        <v>11</v>
      </c>
      <c r="C7" s="45" t="s">
        <v>12</v>
      </c>
      <c r="D7" s="28">
        <v>146</v>
      </c>
      <c r="E7" s="28" t="s">
        <v>7</v>
      </c>
    </row>
    <row r="8" spans="2:5" ht="39.6">
      <c r="B8" s="46" t="s">
        <v>13</v>
      </c>
      <c r="C8" s="19" t="s">
        <v>14</v>
      </c>
      <c r="D8" s="19">
        <v>32</v>
      </c>
      <c r="E8" s="19" t="s">
        <v>15</v>
      </c>
    </row>
    <row r="9" spans="2:5" ht="39.6">
      <c r="B9" s="46" t="s">
        <v>16</v>
      </c>
      <c r="C9" s="46" t="s">
        <v>17</v>
      </c>
      <c r="D9" s="46">
        <v>35</v>
      </c>
      <c r="E9" s="19" t="s">
        <v>15</v>
      </c>
    </row>
    <row r="10" spans="2:5" ht="39.6">
      <c r="B10" s="46" t="s">
        <v>18</v>
      </c>
      <c r="C10" s="19" t="s">
        <v>12</v>
      </c>
      <c r="D10" s="19">
        <v>48</v>
      </c>
      <c r="E10" s="19" t="s">
        <v>15</v>
      </c>
    </row>
    <row r="11" spans="2:5" ht="26.45">
      <c r="B11" s="46" t="s">
        <v>19</v>
      </c>
      <c r="C11" s="19" t="s">
        <v>20</v>
      </c>
      <c r="D11" s="19">
        <v>27</v>
      </c>
      <c r="E11" s="19" t="s">
        <v>15</v>
      </c>
    </row>
    <row r="12" spans="2:5" ht="26.45">
      <c r="B12" s="46" t="s">
        <v>21</v>
      </c>
      <c r="C12" s="19" t="s">
        <v>22</v>
      </c>
      <c r="D12" s="19">
        <v>27</v>
      </c>
      <c r="E12" s="19" t="s">
        <v>15</v>
      </c>
    </row>
    <row r="13" spans="2:5" ht="26.45">
      <c r="B13" s="46" t="s">
        <v>23</v>
      </c>
      <c r="C13" s="19" t="s">
        <v>20</v>
      </c>
      <c r="D13" s="19">
        <v>70</v>
      </c>
      <c r="E13" s="19" t="s">
        <v>15</v>
      </c>
    </row>
    <row r="14" spans="2:5" ht="52.9">
      <c r="B14" s="46" t="s">
        <v>24</v>
      </c>
      <c r="C14" s="19" t="s">
        <v>25</v>
      </c>
      <c r="D14" s="19">
        <v>40</v>
      </c>
      <c r="E14" s="19" t="s">
        <v>15</v>
      </c>
    </row>
    <row r="15" spans="2:5" ht="27.6" customHeight="1">
      <c r="B15" s="70" t="s">
        <v>26</v>
      </c>
      <c r="C15" s="19" t="s">
        <v>27</v>
      </c>
      <c r="D15" s="76">
        <v>278</v>
      </c>
      <c r="E15" s="72" t="s">
        <v>15</v>
      </c>
    </row>
    <row r="16" spans="2:5" ht="28.9" customHeight="1">
      <c r="B16" s="70"/>
      <c r="C16" s="19" t="s">
        <v>28</v>
      </c>
      <c r="D16" s="76"/>
      <c r="E16" s="73"/>
    </row>
    <row r="17" spans="2:5" ht="52.9">
      <c r="B17" s="46" t="s">
        <v>29</v>
      </c>
      <c r="C17" s="19" t="s">
        <v>25</v>
      </c>
      <c r="D17" s="19">
        <v>20</v>
      </c>
      <c r="E17" s="19" t="s">
        <v>15</v>
      </c>
    </row>
    <row r="18" spans="2:5">
      <c r="B18" s="70" t="s">
        <v>30</v>
      </c>
      <c r="C18" s="19" t="s">
        <v>14</v>
      </c>
      <c r="D18" s="71">
        <v>60</v>
      </c>
      <c r="E18" s="75" t="s">
        <v>15</v>
      </c>
    </row>
    <row r="19" spans="2:5">
      <c r="B19" s="70"/>
      <c r="C19" s="19" t="s">
        <v>20</v>
      </c>
      <c r="D19" s="71"/>
      <c r="E19" s="75"/>
    </row>
    <row r="20" spans="2:5">
      <c r="B20" s="70"/>
      <c r="C20" s="19" t="s">
        <v>12</v>
      </c>
      <c r="D20" s="71"/>
      <c r="E20" s="75"/>
    </row>
    <row r="21" spans="2:5" ht="20.45" customHeight="1">
      <c r="B21" s="70" t="s">
        <v>31</v>
      </c>
      <c r="C21" s="19" t="s">
        <v>32</v>
      </c>
      <c r="D21" s="72">
        <v>54</v>
      </c>
      <c r="E21" s="71" t="s">
        <v>15</v>
      </c>
    </row>
    <row r="22" spans="2:5" ht="19.899999999999999" customHeight="1">
      <c r="B22" s="70"/>
      <c r="C22" s="19" t="s">
        <v>33</v>
      </c>
      <c r="D22" s="73"/>
      <c r="E22" s="71"/>
    </row>
    <row r="23" spans="2:5" ht="39.6">
      <c r="B23" s="46" t="s">
        <v>34</v>
      </c>
      <c r="C23" s="19" t="s">
        <v>27</v>
      </c>
      <c r="D23" s="19">
        <v>60</v>
      </c>
      <c r="E23" s="19" t="s">
        <v>15</v>
      </c>
    </row>
    <row r="24" spans="2:5" ht="39.6">
      <c r="B24" s="46" t="s">
        <v>35</v>
      </c>
      <c r="C24" s="19" t="s">
        <v>36</v>
      </c>
      <c r="D24" s="19">
        <v>65</v>
      </c>
      <c r="E24" s="19" t="s">
        <v>37</v>
      </c>
    </row>
    <row r="25" spans="2:5" ht="39.6">
      <c r="B25" s="46" t="s">
        <v>38</v>
      </c>
      <c r="C25" s="19" t="s">
        <v>20</v>
      </c>
      <c r="D25" s="19">
        <v>30</v>
      </c>
      <c r="E25" s="19" t="s">
        <v>15</v>
      </c>
    </row>
    <row r="26" spans="2:5" ht="52.9">
      <c r="B26" s="46" t="s">
        <v>39</v>
      </c>
      <c r="C26" s="19" t="s">
        <v>6</v>
      </c>
      <c r="D26" s="19">
        <v>60</v>
      </c>
      <c r="E26" s="19" t="s">
        <v>15</v>
      </c>
    </row>
    <row r="27" spans="2:5">
      <c r="B27" s="70" t="s">
        <v>40</v>
      </c>
      <c r="C27" s="19" t="s">
        <v>6</v>
      </c>
      <c r="D27" s="71">
        <v>45</v>
      </c>
      <c r="E27" s="75" t="s">
        <v>15</v>
      </c>
    </row>
    <row r="28" spans="2:5">
      <c r="B28" s="70"/>
      <c r="C28" s="19" t="s">
        <v>41</v>
      </c>
      <c r="D28" s="71"/>
      <c r="E28" s="75"/>
    </row>
    <row r="29" spans="2:5">
      <c r="B29" s="70"/>
      <c r="C29" s="19" t="s">
        <v>27</v>
      </c>
      <c r="D29" s="71"/>
      <c r="E29" s="75"/>
    </row>
    <row r="30" spans="2:5" ht="33" customHeight="1">
      <c r="B30" s="70" t="s">
        <v>42</v>
      </c>
      <c r="C30" s="19" t="s">
        <v>12</v>
      </c>
      <c r="D30" s="71">
        <v>85</v>
      </c>
      <c r="E30" s="71" t="s">
        <v>15</v>
      </c>
    </row>
    <row r="31" spans="2:5" ht="33" customHeight="1">
      <c r="B31" s="70"/>
      <c r="C31" s="19" t="s">
        <v>20</v>
      </c>
      <c r="D31" s="71"/>
      <c r="E31" s="71"/>
    </row>
    <row r="32" spans="2:5" ht="22.15" customHeight="1">
      <c r="B32" s="70" t="s">
        <v>43</v>
      </c>
      <c r="C32" s="19" t="s">
        <v>36</v>
      </c>
      <c r="D32" s="71">
        <v>30</v>
      </c>
      <c r="E32" s="71" t="s">
        <v>15</v>
      </c>
    </row>
    <row r="33" spans="2:5" ht="21.6" customHeight="1">
      <c r="B33" s="70"/>
      <c r="C33" s="19" t="s">
        <v>44</v>
      </c>
      <c r="D33" s="71"/>
      <c r="E33" s="71"/>
    </row>
    <row r="34" spans="2:5" ht="39.6">
      <c r="B34" s="46" t="s">
        <v>45</v>
      </c>
      <c r="C34" s="19" t="s">
        <v>25</v>
      </c>
      <c r="D34" s="19">
        <v>82</v>
      </c>
      <c r="E34" s="19" t="s">
        <v>15</v>
      </c>
    </row>
    <row r="35" spans="2:5" ht="39.6">
      <c r="B35" s="46" t="s">
        <v>46</v>
      </c>
      <c r="C35" s="19" t="s">
        <v>47</v>
      </c>
      <c r="D35" s="19">
        <v>25</v>
      </c>
      <c r="E35" s="19" t="s">
        <v>15</v>
      </c>
    </row>
    <row r="36" spans="2:5" ht="26.45">
      <c r="B36" s="46" t="s">
        <v>48</v>
      </c>
      <c r="C36" s="19" t="s">
        <v>6</v>
      </c>
      <c r="D36" s="19">
        <v>40</v>
      </c>
      <c r="E36" s="19" t="s">
        <v>15</v>
      </c>
    </row>
    <row r="37" spans="2:5" ht="66">
      <c r="B37" s="46" t="s">
        <v>49</v>
      </c>
      <c r="C37" s="19" t="s">
        <v>25</v>
      </c>
      <c r="D37" s="19">
        <v>62</v>
      </c>
      <c r="E37" s="19" t="s">
        <v>15</v>
      </c>
    </row>
    <row r="38" spans="2:5" ht="39.6">
      <c r="B38" s="46" t="s">
        <v>50</v>
      </c>
      <c r="C38" s="19" t="s">
        <v>22</v>
      </c>
      <c r="D38" s="19">
        <v>40</v>
      </c>
      <c r="E38" s="19" t="s">
        <v>15</v>
      </c>
    </row>
  </sheetData>
  <mergeCells count="19">
    <mergeCell ref="B3:E3"/>
    <mergeCell ref="B27:B29"/>
    <mergeCell ref="E27:E29"/>
    <mergeCell ref="D27:D29"/>
    <mergeCell ref="B30:B31"/>
    <mergeCell ref="E30:E31"/>
    <mergeCell ref="D30:D31"/>
    <mergeCell ref="B15:B16"/>
    <mergeCell ref="D15:D16"/>
    <mergeCell ref="E15:E16"/>
    <mergeCell ref="B18:B20"/>
    <mergeCell ref="D18:D20"/>
    <mergeCell ref="E18:E20"/>
    <mergeCell ref="B32:B33"/>
    <mergeCell ref="E32:E33"/>
    <mergeCell ref="D32:D33"/>
    <mergeCell ref="B21:B22"/>
    <mergeCell ref="E21:E22"/>
    <mergeCell ref="D21:D2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G54"/>
  <sheetViews>
    <sheetView topLeftCell="B7" workbookViewId="0">
      <selection activeCell="F6" sqref="F6:F54"/>
    </sheetView>
  </sheetViews>
  <sheetFormatPr defaultColWidth="11.42578125" defaultRowHeight="14.45"/>
  <cols>
    <col min="1" max="1" width="36.140625" customWidth="1"/>
    <col min="2" max="2" width="13.7109375" customWidth="1"/>
    <col min="3" max="3" width="19.42578125" customWidth="1"/>
    <col min="4" max="4" width="18.42578125" customWidth="1"/>
    <col min="6" max="6" width="9" customWidth="1"/>
    <col min="7" max="7" width="18.28515625" customWidth="1"/>
  </cols>
  <sheetData>
    <row r="3" spans="1:7">
      <c r="A3" s="77" t="s">
        <v>51</v>
      </c>
      <c r="B3" s="77"/>
      <c r="C3" s="77"/>
      <c r="D3" s="77"/>
      <c r="E3" s="77"/>
      <c r="F3" s="77"/>
      <c r="G3" s="77"/>
    </row>
    <row r="4" spans="1:7" ht="38.450000000000003" customHeight="1">
      <c r="A4" s="78" t="s">
        <v>1</v>
      </c>
      <c r="B4" s="78" t="s">
        <v>52</v>
      </c>
      <c r="C4" s="78" t="s">
        <v>53</v>
      </c>
      <c r="D4" s="18" t="s">
        <v>54</v>
      </c>
      <c r="E4" s="78" t="s">
        <v>55</v>
      </c>
      <c r="F4" s="78" t="s">
        <v>56</v>
      </c>
      <c r="G4" s="18" t="s">
        <v>57</v>
      </c>
    </row>
    <row r="5" spans="1:7">
      <c r="A5" s="78"/>
      <c r="B5" s="78"/>
      <c r="C5" s="78"/>
      <c r="D5" s="18" t="s">
        <v>58</v>
      </c>
      <c r="E5" s="78"/>
      <c r="F5" s="78"/>
      <c r="G5" s="18" t="s">
        <v>58</v>
      </c>
    </row>
    <row r="6" spans="1:7" ht="26.45">
      <c r="A6" s="19" t="s">
        <v>5</v>
      </c>
      <c r="B6" s="19" t="s">
        <v>6</v>
      </c>
      <c r="C6" s="51" t="s">
        <v>59</v>
      </c>
      <c r="D6" s="23" t="s">
        <v>60</v>
      </c>
      <c r="E6" s="23" t="s">
        <v>61</v>
      </c>
      <c r="F6" s="47" t="s">
        <v>62</v>
      </c>
      <c r="G6" s="23" t="s">
        <v>63</v>
      </c>
    </row>
    <row r="7" spans="1:7" ht="26.45">
      <c r="A7" s="19" t="s">
        <v>8</v>
      </c>
      <c r="B7" s="19" t="s">
        <v>9</v>
      </c>
      <c r="C7" s="51" t="s">
        <v>64</v>
      </c>
      <c r="D7" s="23" t="s">
        <v>60</v>
      </c>
      <c r="E7" s="23" t="s">
        <v>61</v>
      </c>
      <c r="F7" s="47" t="s">
        <v>62</v>
      </c>
      <c r="G7" s="23" t="s">
        <v>63</v>
      </c>
    </row>
    <row r="8" spans="1:7" ht="26.45">
      <c r="A8" s="46" t="s">
        <v>11</v>
      </c>
      <c r="B8" s="19" t="s">
        <v>12</v>
      </c>
      <c r="C8" s="51" t="s">
        <v>59</v>
      </c>
      <c r="D8" s="23" t="s">
        <v>60</v>
      </c>
      <c r="E8" s="23" t="s">
        <v>61</v>
      </c>
      <c r="F8" s="47" t="s">
        <v>62</v>
      </c>
      <c r="G8" s="23" t="s">
        <v>65</v>
      </c>
    </row>
    <row r="9" spans="1:7">
      <c r="A9" s="70" t="s">
        <v>13</v>
      </c>
      <c r="B9" s="71" t="s">
        <v>14</v>
      </c>
      <c r="C9" s="80" t="s">
        <v>66</v>
      </c>
      <c r="D9" s="23" t="s">
        <v>67</v>
      </c>
      <c r="E9" s="79" t="s">
        <v>61</v>
      </c>
      <c r="F9" s="81" t="s">
        <v>62</v>
      </c>
      <c r="G9" s="79" t="s">
        <v>68</v>
      </c>
    </row>
    <row r="10" spans="1:7" ht="26.45">
      <c r="A10" s="70"/>
      <c r="B10" s="71"/>
      <c r="C10" s="80"/>
      <c r="D10" s="23" t="s">
        <v>69</v>
      </c>
      <c r="E10" s="79"/>
      <c r="F10" s="81"/>
      <c r="G10" s="79"/>
    </row>
    <row r="11" spans="1:7" ht="39.6" customHeight="1">
      <c r="A11" s="70" t="s">
        <v>16</v>
      </c>
      <c r="B11" s="70" t="s">
        <v>17</v>
      </c>
      <c r="C11" s="80" t="s">
        <v>70</v>
      </c>
      <c r="D11" s="23" t="s">
        <v>71</v>
      </c>
      <c r="E11" s="79" t="s">
        <v>61</v>
      </c>
      <c r="F11" s="81" t="s">
        <v>62</v>
      </c>
      <c r="G11" s="79" t="s">
        <v>63</v>
      </c>
    </row>
    <row r="12" spans="1:7" ht="26.45">
      <c r="A12" s="70"/>
      <c r="B12" s="70"/>
      <c r="C12" s="80"/>
      <c r="D12" s="23" t="s">
        <v>72</v>
      </c>
      <c r="E12" s="79"/>
      <c r="F12" s="81"/>
      <c r="G12" s="79"/>
    </row>
    <row r="13" spans="1:7">
      <c r="A13" s="70"/>
      <c r="B13" s="70"/>
      <c r="C13" s="80"/>
      <c r="D13" s="23" t="s">
        <v>73</v>
      </c>
      <c r="E13" s="79"/>
      <c r="F13" s="81"/>
      <c r="G13" s="79"/>
    </row>
    <row r="14" spans="1:7" ht="26.45">
      <c r="A14" s="70"/>
      <c r="B14" s="70"/>
      <c r="C14" s="80"/>
      <c r="D14" s="23" t="s">
        <v>74</v>
      </c>
      <c r="E14" s="79"/>
      <c r="F14" s="81"/>
      <c r="G14" s="79"/>
    </row>
    <row r="15" spans="1:7" ht="26.45">
      <c r="A15" s="46" t="s">
        <v>18</v>
      </c>
      <c r="B15" s="19" t="s">
        <v>12</v>
      </c>
      <c r="C15" s="51" t="s">
        <v>59</v>
      </c>
      <c r="D15" s="23" t="s">
        <v>75</v>
      </c>
      <c r="E15" s="23" t="s">
        <v>61</v>
      </c>
      <c r="F15" s="47" t="s">
        <v>62</v>
      </c>
      <c r="G15" s="23" t="s">
        <v>65</v>
      </c>
    </row>
    <row r="16" spans="1:7" ht="26.45">
      <c r="A16" s="46" t="s">
        <v>19</v>
      </c>
      <c r="B16" s="19" t="s">
        <v>20</v>
      </c>
      <c r="C16" s="51" t="s">
        <v>66</v>
      </c>
      <c r="D16" s="23" t="s">
        <v>76</v>
      </c>
      <c r="E16" s="23" t="s">
        <v>61</v>
      </c>
      <c r="F16" s="47" t="s">
        <v>77</v>
      </c>
      <c r="G16" s="23" t="s">
        <v>65</v>
      </c>
    </row>
    <row r="17" spans="1:7" ht="23.45" customHeight="1">
      <c r="A17" s="46" t="s">
        <v>21</v>
      </c>
      <c r="B17" s="19" t="s">
        <v>22</v>
      </c>
      <c r="C17" s="51" t="s">
        <v>59</v>
      </c>
      <c r="D17" s="19" t="s">
        <v>60</v>
      </c>
      <c r="E17" s="23" t="s">
        <v>61</v>
      </c>
      <c r="F17" s="47" t="s">
        <v>62</v>
      </c>
      <c r="G17" s="23" t="s">
        <v>65</v>
      </c>
    </row>
    <row r="18" spans="1:7" ht="26.45">
      <c r="A18" s="46" t="s">
        <v>23</v>
      </c>
      <c r="B18" s="19" t="s">
        <v>20</v>
      </c>
      <c r="C18" s="51" t="s">
        <v>66</v>
      </c>
      <c r="D18" s="19" t="s">
        <v>76</v>
      </c>
      <c r="E18" s="23" t="s">
        <v>61</v>
      </c>
      <c r="F18" s="47" t="s">
        <v>62</v>
      </c>
      <c r="G18" s="23" t="s">
        <v>65</v>
      </c>
    </row>
    <row r="19" spans="1:7" ht="39.6">
      <c r="A19" s="46" t="s">
        <v>24</v>
      </c>
      <c r="B19" s="19" t="s">
        <v>25</v>
      </c>
      <c r="C19" s="46" t="s">
        <v>78</v>
      </c>
      <c r="D19" s="46" t="s">
        <v>60</v>
      </c>
      <c r="E19" s="23" t="s">
        <v>61</v>
      </c>
      <c r="F19" s="47" t="s">
        <v>77</v>
      </c>
      <c r="G19" s="23" t="s">
        <v>65</v>
      </c>
    </row>
    <row r="20" spans="1:7" ht="26.45" customHeight="1">
      <c r="A20" s="70" t="s">
        <v>26</v>
      </c>
      <c r="B20" s="19" t="s">
        <v>27</v>
      </c>
      <c r="C20" s="46" t="s">
        <v>79</v>
      </c>
      <c r="D20" s="46" t="s">
        <v>76</v>
      </c>
      <c r="E20" s="46" t="s">
        <v>80</v>
      </c>
      <c r="F20" s="46" t="s">
        <v>62</v>
      </c>
      <c r="G20" s="46" t="s">
        <v>65</v>
      </c>
    </row>
    <row r="21" spans="1:7">
      <c r="A21" s="70"/>
      <c r="B21" s="71" t="s">
        <v>28</v>
      </c>
      <c r="C21" s="70" t="s">
        <v>59</v>
      </c>
      <c r="D21" s="46" t="s">
        <v>81</v>
      </c>
      <c r="E21" s="70" t="s">
        <v>61</v>
      </c>
      <c r="F21" s="70" t="s">
        <v>62</v>
      </c>
      <c r="G21" s="70" t="s">
        <v>65</v>
      </c>
    </row>
    <row r="22" spans="1:7" ht="26.45">
      <c r="A22" s="70"/>
      <c r="B22" s="71"/>
      <c r="C22" s="70"/>
      <c r="D22" s="46" t="s">
        <v>82</v>
      </c>
      <c r="E22" s="70"/>
      <c r="F22" s="70"/>
      <c r="G22" s="70"/>
    </row>
    <row r="23" spans="1:7" ht="26.45">
      <c r="A23" s="46" t="s">
        <v>29</v>
      </c>
      <c r="B23" s="19" t="s">
        <v>25</v>
      </c>
      <c r="C23" s="46" t="s">
        <v>83</v>
      </c>
      <c r="D23" s="46" t="s">
        <v>60</v>
      </c>
      <c r="E23" s="46" t="s">
        <v>61</v>
      </c>
      <c r="F23" s="46" t="s">
        <v>77</v>
      </c>
      <c r="G23" s="46" t="s">
        <v>65</v>
      </c>
    </row>
    <row r="24" spans="1:7" ht="26.45" customHeight="1">
      <c r="A24" s="70" t="s">
        <v>30</v>
      </c>
      <c r="B24" s="71" t="s">
        <v>14</v>
      </c>
      <c r="C24" s="70" t="s">
        <v>66</v>
      </c>
      <c r="D24" s="46" t="s">
        <v>84</v>
      </c>
      <c r="E24" s="70" t="s">
        <v>61</v>
      </c>
      <c r="F24" s="70" t="s">
        <v>62</v>
      </c>
      <c r="G24" s="46" t="s">
        <v>85</v>
      </c>
    </row>
    <row r="25" spans="1:7" ht="26.45" customHeight="1">
      <c r="A25" s="70"/>
      <c r="B25" s="71"/>
      <c r="C25" s="70"/>
      <c r="D25" s="46" t="s">
        <v>74</v>
      </c>
      <c r="E25" s="70"/>
      <c r="F25" s="70"/>
      <c r="G25" s="46" t="s">
        <v>86</v>
      </c>
    </row>
    <row r="26" spans="1:7" ht="26.45" customHeight="1">
      <c r="A26" s="70"/>
      <c r="B26" s="19" t="s">
        <v>20</v>
      </c>
      <c r="C26" s="46" t="s">
        <v>66</v>
      </c>
      <c r="D26" s="46" t="s">
        <v>69</v>
      </c>
      <c r="E26" s="70"/>
      <c r="F26" s="70"/>
      <c r="G26" s="46" t="s">
        <v>65</v>
      </c>
    </row>
    <row r="27" spans="1:7" ht="26.45" customHeight="1">
      <c r="A27" s="70"/>
      <c r="B27" s="19" t="s">
        <v>12</v>
      </c>
      <c r="C27" s="46" t="s">
        <v>59</v>
      </c>
      <c r="D27" s="46" t="s">
        <v>76</v>
      </c>
      <c r="E27" s="70"/>
      <c r="F27" s="70"/>
      <c r="G27" s="46" t="s">
        <v>65</v>
      </c>
    </row>
    <row r="28" spans="1:7" ht="26.45" customHeight="1">
      <c r="A28" s="70" t="s">
        <v>31</v>
      </c>
      <c r="B28" s="71" t="s">
        <v>32</v>
      </c>
      <c r="C28" s="70" t="s">
        <v>87</v>
      </c>
      <c r="D28" s="46" t="s">
        <v>88</v>
      </c>
      <c r="E28" s="70" t="s">
        <v>61</v>
      </c>
      <c r="F28" s="70" t="s">
        <v>62</v>
      </c>
      <c r="G28" s="70" t="s">
        <v>65</v>
      </c>
    </row>
    <row r="29" spans="1:7" ht="26.45" customHeight="1">
      <c r="A29" s="70"/>
      <c r="B29" s="71"/>
      <c r="C29" s="70"/>
      <c r="D29" s="46" t="s">
        <v>89</v>
      </c>
      <c r="E29" s="70"/>
      <c r="F29" s="70"/>
      <c r="G29" s="70"/>
    </row>
    <row r="30" spans="1:7" ht="26.45" customHeight="1">
      <c r="A30" s="70"/>
      <c r="B30" s="71"/>
      <c r="C30" s="70"/>
      <c r="D30" s="46" t="s">
        <v>90</v>
      </c>
      <c r="E30" s="70"/>
      <c r="F30" s="70"/>
      <c r="G30" s="70"/>
    </row>
    <row r="31" spans="1:7" ht="26.45" customHeight="1">
      <c r="A31" s="70"/>
      <c r="B31" s="71"/>
      <c r="C31" s="70"/>
      <c r="D31" s="46" t="s">
        <v>91</v>
      </c>
      <c r="E31" s="70"/>
      <c r="F31" s="70"/>
      <c r="G31" s="70"/>
    </row>
    <row r="32" spans="1:7" ht="26.45" customHeight="1">
      <c r="A32" s="70"/>
      <c r="B32" s="71"/>
      <c r="C32" s="70"/>
      <c r="D32" s="46" t="s">
        <v>92</v>
      </c>
      <c r="E32" s="70"/>
      <c r="F32" s="70"/>
      <c r="G32" s="70"/>
    </row>
    <row r="33" spans="1:7" ht="26.45" customHeight="1">
      <c r="A33" s="70"/>
      <c r="B33" s="71"/>
      <c r="C33" s="70"/>
      <c r="D33" s="46" t="s">
        <v>93</v>
      </c>
      <c r="E33" s="70"/>
      <c r="F33" s="70"/>
      <c r="G33" s="70"/>
    </row>
    <row r="34" spans="1:7" ht="43.15" customHeight="1">
      <c r="A34" s="70"/>
      <c r="B34" s="71" t="s">
        <v>33</v>
      </c>
      <c r="C34" s="70" t="s">
        <v>94</v>
      </c>
      <c r="D34" s="46" t="s">
        <v>95</v>
      </c>
      <c r="E34" s="70" t="s">
        <v>61</v>
      </c>
      <c r="F34" s="70" t="s">
        <v>96</v>
      </c>
      <c r="G34" s="46" t="s">
        <v>97</v>
      </c>
    </row>
    <row r="35" spans="1:7" ht="42.6" customHeight="1">
      <c r="A35" s="70"/>
      <c r="B35" s="71"/>
      <c r="C35" s="70"/>
      <c r="D35" s="46" t="s">
        <v>98</v>
      </c>
      <c r="E35" s="70"/>
      <c r="F35" s="70"/>
      <c r="G35" s="46" t="s">
        <v>99</v>
      </c>
    </row>
    <row r="36" spans="1:7" ht="26.45">
      <c r="A36" s="46" t="s">
        <v>34</v>
      </c>
      <c r="B36" s="19" t="s">
        <v>27</v>
      </c>
      <c r="C36" s="53" t="s">
        <v>79</v>
      </c>
      <c r="D36" s="46" t="s">
        <v>60</v>
      </c>
      <c r="E36" s="53" t="s">
        <v>61</v>
      </c>
      <c r="F36" s="53" t="s">
        <v>62</v>
      </c>
      <c r="G36" s="46" t="s">
        <v>68</v>
      </c>
    </row>
    <row r="37" spans="1:7" ht="26.45">
      <c r="A37" s="46" t="s">
        <v>35</v>
      </c>
      <c r="B37" s="19" t="s">
        <v>36</v>
      </c>
      <c r="C37" s="53" t="s">
        <v>59</v>
      </c>
      <c r="D37" s="46" t="s">
        <v>60</v>
      </c>
      <c r="E37" s="53" t="s">
        <v>61</v>
      </c>
      <c r="F37" s="53" t="s">
        <v>62</v>
      </c>
      <c r="G37" s="46" t="s">
        <v>63</v>
      </c>
    </row>
    <row r="38" spans="1:7" ht="26.45">
      <c r="A38" s="46" t="s">
        <v>38</v>
      </c>
      <c r="B38" s="19" t="s">
        <v>20</v>
      </c>
      <c r="C38" s="53" t="s">
        <v>66</v>
      </c>
      <c r="D38" s="46" t="s">
        <v>76</v>
      </c>
      <c r="E38" s="53" t="s">
        <v>61</v>
      </c>
      <c r="F38" s="53" t="s">
        <v>62</v>
      </c>
      <c r="G38" s="46" t="s">
        <v>68</v>
      </c>
    </row>
    <row r="39" spans="1:7" ht="39.6">
      <c r="A39" s="46" t="s">
        <v>39</v>
      </c>
      <c r="B39" s="19" t="s">
        <v>6</v>
      </c>
      <c r="C39" s="53" t="s">
        <v>59</v>
      </c>
      <c r="D39" s="53" t="s">
        <v>60</v>
      </c>
      <c r="E39" s="53" t="s">
        <v>61</v>
      </c>
      <c r="F39" s="53" t="s">
        <v>62</v>
      </c>
      <c r="G39" s="46" t="s">
        <v>68</v>
      </c>
    </row>
    <row r="40" spans="1:7" ht="27.6">
      <c r="A40" s="70" t="s">
        <v>40</v>
      </c>
      <c r="B40" s="19" t="s">
        <v>6</v>
      </c>
      <c r="C40" s="53" t="s">
        <v>59</v>
      </c>
      <c r="D40" s="82" t="s">
        <v>60</v>
      </c>
      <c r="E40" s="82" t="s">
        <v>61</v>
      </c>
      <c r="F40" s="82" t="s">
        <v>62</v>
      </c>
      <c r="G40" s="52" t="s">
        <v>63</v>
      </c>
    </row>
    <row r="41" spans="1:7">
      <c r="A41" s="70"/>
      <c r="B41" s="19" t="s">
        <v>41</v>
      </c>
      <c r="C41" s="53" t="s">
        <v>100</v>
      </c>
      <c r="D41" s="82"/>
      <c r="E41" s="82"/>
      <c r="F41" s="82"/>
      <c r="G41" s="82" t="s">
        <v>65</v>
      </c>
    </row>
    <row r="42" spans="1:7">
      <c r="A42" s="70"/>
      <c r="B42" s="19" t="s">
        <v>27</v>
      </c>
      <c r="C42" s="53" t="s">
        <v>79</v>
      </c>
      <c r="D42" s="82"/>
      <c r="E42" s="82"/>
      <c r="F42" s="82"/>
      <c r="G42" s="82"/>
    </row>
    <row r="43" spans="1:7" ht="21.6" customHeight="1">
      <c r="A43" s="70" t="s">
        <v>42</v>
      </c>
      <c r="B43" s="71" t="s">
        <v>12</v>
      </c>
      <c r="C43" s="82" t="s">
        <v>59</v>
      </c>
      <c r="D43" s="46" t="s">
        <v>81</v>
      </c>
      <c r="E43" s="82" t="s">
        <v>61</v>
      </c>
      <c r="F43" s="82" t="s">
        <v>62</v>
      </c>
      <c r="G43" s="46" t="s">
        <v>97</v>
      </c>
    </row>
    <row r="44" spans="1:7" ht="25.15" customHeight="1">
      <c r="A44" s="70"/>
      <c r="B44" s="71"/>
      <c r="C44" s="82"/>
      <c r="D44" s="46" t="s">
        <v>82</v>
      </c>
      <c r="E44" s="82"/>
      <c r="F44" s="82"/>
      <c r="G44" s="46" t="s">
        <v>101</v>
      </c>
    </row>
    <row r="45" spans="1:7" ht="19.899999999999999" customHeight="1">
      <c r="A45" s="70"/>
      <c r="B45" s="71" t="s">
        <v>20</v>
      </c>
      <c r="C45" s="82" t="s">
        <v>66</v>
      </c>
      <c r="D45" s="46" t="s">
        <v>71</v>
      </c>
      <c r="E45" s="82"/>
      <c r="F45" s="82"/>
      <c r="G45" s="83" t="s">
        <v>63</v>
      </c>
    </row>
    <row r="46" spans="1:7" ht="27" customHeight="1">
      <c r="A46" s="70"/>
      <c r="B46" s="71"/>
      <c r="C46" s="82"/>
      <c r="D46" s="46" t="s">
        <v>102</v>
      </c>
      <c r="E46" s="82"/>
      <c r="F46" s="82"/>
      <c r="G46" s="83"/>
    </row>
    <row r="47" spans="1:7">
      <c r="A47" s="70" t="s">
        <v>43</v>
      </c>
      <c r="B47" s="19" t="s">
        <v>36</v>
      </c>
      <c r="C47" s="82" t="s">
        <v>59</v>
      </c>
      <c r="D47" s="84" t="s">
        <v>60</v>
      </c>
      <c r="E47" s="84" t="s">
        <v>61</v>
      </c>
      <c r="F47" s="84" t="s">
        <v>62</v>
      </c>
      <c r="G47" s="53" t="s">
        <v>103</v>
      </c>
    </row>
    <row r="48" spans="1:7">
      <c r="A48" s="70"/>
      <c r="B48" s="19" t="s">
        <v>44</v>
      </c>
      <c r="C48" s="82"/>
      <c r="D48" s="84"/>
      <c r="E48" s="84"/>
      <c r="F48" s="84"/>
      <c r="G48" s="53" t="s">
        <v>65</v>
      </c>
    </row>
    <row r="49" spans="1:7" ht="26.45">
      <c r="A49" s="46" t="s">
        <v>45</v>
      </c>
      <c r="B49" s="19" t="s">
        <v>25</v>
      </c>
      <c r="C49" s="53" t="s">
        <v>83</v>
      </c>
      <c r="D49" s="46" t="s">
        <v>60</v>
      </c>
      <c r="E49" s="53" t="s">
        <v>61</v>
      </c>
      <c r="F49" s="53" t="s">
        <v>62</v>
      </c>
      <c r="G49" s="53" t="s">
        <v>65</v>
      </c>
    </row>
    <row r="50" spans="1:7" ht="26.45">
      <c r="A50" s="46" t="s">
        <v>46</v>
      </c>
      <c r="B50" s="19" t="s">
        <v>47</v>
      </c>
      <c r="C50" s="53" t="s">
        <v>66</v>
      </c>
      <c r="D50" s="46" t="s">
        <v>60</v>
      </c>
      <c r="E50" s="53" t="s">
        <v>61</v>
      </c>
      <c r="F50" s="53" t="s">
        <v>62</v>
      </c>
      <c r="G50" s="53" t="s">
        <v>68</v>
      </c>
    </row>
    <row r="51" spans="1:7">
      <c r="A51" s="46" t="s">
        <v>48</v>
      </c>
      <c r="B51" s="19" t="s">
        <v>6</v>
      </c>
      <c r="C51" s="53" t="s">
        <v>104</v>
      </c>
      <c r="D51" s="46" t="s">
        <v>60</v>
      </c>
      <c r="E51" s="53" t="s">
        <v>61</v>
      </c>
      <c r="F51" s="53" t="s">
        <v>62</v>
      </c>
      <c r="G51" s="53" t="s">
        <v>65</v>
      </c>
    </row>
    <row r="52" spans="1:7" ht="52.9">
      <c r="A52" s="46" t="s">
        <v>49</v>
      </c>
      <c r="B52" s="19" t="s">
        <v>25</v>
      </c>
      <c r="C52" s="53" t="s">
        <v>83</v>
      </c>
      <c r="D52" s="46" t="s">
        <v>60</v>
      </c>
      <c r="E52" s="53" t="s">
        <v>61</v>
      </c>
      <c r="F52" s="53" t="s">
        <v>77</v>
      </c>
      <c r="G52" s="53" t="s">
        <v>68</v>
      </c>
    </row>
    <row r="53" spans="1:7" ht="26.45" customHeight="1">
      <c r="A53" s="70" t="s">
        <v>50</v>
      </c>
      <c r="B53" s="71" t="s">
        <v>22</v>
      </c>
      <c r="C53" s="84" t="s">
        <v>59</v>
      </c>
      <c r="D53" s="46" t="s">
        <v>88</v>
      </c>
      <c r="E53" s="84" t="s">
        <v>61</v>
      </c>
      <c r="F53" s="84" t="s">
        <v>62</v>
      </c>
      <c r="G53" s="53" t="s">
        <v>85</v>
      </c>
    </row>
    <row r="54" spans="1:7" ht="27.6">
      <c r="A54" s="70"/>
      <c r="B54" s="71"/>
      <c r="C54" s="84"/>
      <c r="D54" s="46" t="s">
        <v>74</v>
      </c>
      <c r="E54" s="84"/>
      <c r="F54" s="84"/>
      <c r="G54" s="52" t="s">
        <v>86</v>
      </c>
    </row>
  </sheetData>
  <mergeCells count="62">
    <mergeCell ref="C47:C48"/>
    <mergeCell ref="D47:D48"/>
    <mergeCell ref="E47:E48"/>
    <mergeCell ref="F47:F48"/>
    <mergeCell ref="A53:A54"/>
    <mergeCell ref="B53:B54"/>
    <mergeCell ref="C53:C54"/>
    <mergeCell ref="E53:E54"/>
    <mergeCell ref="F53:F54"/>
    <mergeCell ref="C43:C44"/>
    <mergeCell ref="C45:C46"/>
    <mergeCell ref="E43:E46"/>
    <mergeCell ref="F43:F46"/>
    <mergeCell ref="G45:G46"/>
    <mergeCell ref="G28:G33"/>
    <mergeCell ref="D40:D42"/>
    <mergeCell ref="E40:E42"/>
    <mergeCell ref="F40:F42"/>
    <mergeCell ref="G41:G42"/>
    <mergeCell ref="G21:G22"/>
    <mergeCell ref="B24:B25"/>
    <mergeCell ref="C24:C25"/>
    <mergeCell ref="E24:E27"/>
    <mergeCell ref="F24:F27"/>
    <mergeCell ref="C21:C22"/>
    <mergeCell ref="E21:E22"/>
    <mergeCell ref="G9:G10"/>
    <mergeCell ref="A11:A14"/>
    <mergeCell ref="B11:B14"/>
    <mergeCell ref="C11:C14"/>
    <mergeCell ref="E11:E14"/>
    <mergeCell ref="F11:F14"/>
    <mergeCell ref="G11:G14"/>
    <mergeCell ref="C9:C10"/>
    <mergeCell ref="E9:E10"/>
    <mergeCell ref="F9:F10"/>
    <mergeCell ref="A40:A42"/>
    <mergeCell ref="A47:A48"/>
    <mergeCell ref="A9:A10"/>
    <mergeCell ref="B9:B10"/>
    <mergeCell ref="A20:A22"/>
    <mergeCell ref="B21:B22"/>
    <mergeCell ref="A28:A35"/>
    <mergeCell ref="B28:B33"/>
    <mergeCell ref="B34:B35"/>
    <mergeCell ref="B43:B44"/>
    <mergeCell ref="A43:A46"/>
    <mergeCell ref="B45:B46"/>
    <mergeCell ref="A24:A27"/>
    <mergeCell ref="C28:C33"/>
    <mergeCell ref="C34:C35"/>
    <mergeCell ref="E28:E33"/>
    <mergeCell ref="E34:E35"/>
    <mergeCell ref="F21:F22"/>
    <mergeCell ref="F28:F33"/>
    <mergeCell ref="F34:F35"/>
    <mergeCell ref="A3:G3"/>
    <mergeCell ref="A4:A5"/>
    <mergeCell ref="B4:B5"/>
    <mergeCell ref="C4:C5"/>
    <mergeCell ref="E4:E5"/>
    <mergeCell ref="F4:F5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4:F23"/>
  <sheetViews>
    <sheetView workbookViewId="0">
      <selection activeCell="D6" sqref="D6:D22"/>
    </sheetView>
  </sheetViews>
  <sheetFormatPr defaultColWidth="11.42578125" defaultRowHeight="14.45"/>
  <cols>
    <col min="2" max="2" width="31.28515625" customWidth="1"/>
    <col min="3" max="3" width="22.85546875" customWidth="1"/>
    <col min="4" max="4" width="21.140625" customWidth="1"/>
    <col min="5" max="5" width="24.85546875" customWidth="1"/>
    <col min="6" max="6" width="30.7109375" customWidth="1"/>
  </cols>
  <sheetData>
    <row r="4" spans="2:6">
      <c r="B4" s="77" t="s">
        <v>105</v>
      </c>
      <c r="C4" s="77"/>
      <c r="D4" s="77"/>
      <c r="E4" s="77"/>
      <c r="F4" s="77"/>
    </row>
    <row r="5" spans="2:6" ht="26.45">
      <c r="B5" s="18" t="s">
        <v>106</v>
      </c>
      <c r="C5" s="18" t="s">
        <v>107</v>
      </c>
      <c r="D5" s="18" t="s">
        <v>108</v>
      </c>
      <c r="E5" s="18" t="s">
        <v>109</v>
      </c>
      <c r="F5" s="18" t="s">
        <v>110</v>
      </c>
    </row>
    <row r="6" spans="2:6">
      <c r="B6" s="85" t="s">
        <v>111</v>
      </c>
      <c r="C6" s="88" t="s">
        <v>112</v>
      </c>
      <c r="D6" s="23" t="s">
        <v>17</v>
      </c>
      <c r="E6" s="88" t="s">
        <v>113</v>
      </c>
      <c r="F6" s="88" t="s">
        <v>114</v>
      </c>
    </row>
    <row r="7" spans="2:6">
      <c r="B7" s="86"/>
      <c r="C7" s="89"/>
      <c r="D7" s="23" t="s">
        <v>22</v>
      </c>
      <c r="E7" s="89"/>
      <c r="F7" s="89"/>
    </row>
    <row r="8" spans="2:6" ht="14.45" customHeight="1">
      <c r="B8" s="85" t="s">
        <v>115</v>
      </c>
      <c r="C8" s="88" t="s">
        <v>112</v>
      </c>
      <c r="D8" s="23" t="s">
        <v>9</v>
      </c>
      <c r="E8" s="88" t="s">
        <v>113</v>
      </c>
      <c r="F8" s="88" t="s">
        <v>114</v>
      </c>
    </row>
    <row r="9" spans="2:6">
      <c r="B9" s="86"/>
      <c r="C9" s="89"/>
      <c r="D9" s="23" t="s">
        <v>12</v>
      </c>
      <c r="E9" s="89"/>
      <c r="F9" s="89"/>
    </row>
    <row r="10" spans="2:6">
      <c r="B10" s="86"/>
      <c r="C10" s="89"/>
      <c r="D10" s="23" t="s">
        <v>116</v>
      </c>
      <c r="E10" s="89"/>
      <c r="F10" s="89"/>
    </row>
    <row r="11" spans="2:6">
      <c r="B11" s="86"/>
      <c r="C11" s="89"/>
      <c r="D11" s="23" t="s">
        <v>117</v>
      </c>
      <c r="E11" s="89"/>
      <c r="F11" s="89"/>
    </row>
    <row r="12" spans="2:6">
      <c r="B12" s="86"/>
      <c r="C12" s="89"/>
      <c r="D12" s="23" t="s">
        <v>25</v>
      </c>
      <c r="E12" s="89"/>
      <c r="F12" s="89"/>
    </row>
    <row r="13" spans="2:6">
      <c r="B13" s="87"/>
      <c r="C13" s="90"/>
      <c r="D13" s="23" t="s">
        <v>118</v>
      </c>
      <c r="E13" s="90"/>
      <c r="F13" s="90"/>
    </row>
    <row r="14" spans="2:6">
      <c r="B14" s="91" t="s">
        <v>119</v>
      </c>
      <c r="C14" s="79" t="s">
        <v>120</v>
      </c>
      <c r="D14" s="23" t="s">
        <v>28</v>
      </c>
      <c r="E14" s="79" t="s">
        <v>113</v>
      </c>
      <c r="F14" s="88" t="s">
        <v>114</v>
      </c>
    </row>
    <row r="15" spans="2:6">
      <c r="B15" s="91"/>
      <c r="C15" s="79"/>
      <c r="D15" s="23" t="s">
        <v>32</v>
      </c>
      <c r="E15" s="79"/>
      <c r="F15" s="89"/>
    </row>
    <row r="16" spans="2:6">
      <c r="B16" s="91"/>
      <c r="C16" s="79"/>
      <c r="D16" s="23" t="s">
        <v>36</v>
      </c>
      <c r="E16" s="79"/>
      <c r="F16" s="90"/>
    </row>
    <row r="17" spans="2:6">
      <c r="B17" s="91" t="s">
        <v>121</v>
      </c>
      <c r="C17" s="88" t="s">
        <v>120</v>
      </c>
      <c r="D17" s="88" t="s">
        <v>33</v>
      </c>
      <c r="E17" s="88" t="s">
        <v>113</v>
      </c>
      <c r="F17" s="23" t="s">
        <v>114</v>
      </c>
    </row>
    <row r="18" spans="2:6">
      <c r="B18" s="91"/>
      <c r="C18" s="89"/>
      <c r="D18" s="90"/>
      <c r="E18" s="89"/>
      <c r="F18" s="23" t="s">
        <v>122</v>
      </c>
    </row>
    <row r="19" spans="2:6">
      <c r="B19" s="91"/>
      <c r="C19" s="89"/>
      <c r="D19" s="23" t="s">
        <v>44</v>
      </c>
      <c r="E19" s="89"/>
      <c r="F19" s="50" t="s">
        <v>114</v>
      </c>
    </row>
    <row r="20" spans="2:6">
      <c r="B20" s="91" t="s">
        <v>123</v>
      </c>
      <c r="C20" s="93" t="s">
        <v>120</v>
      </c>
      <c r="D20" s="23" t="s">
        <v>41</v>
      </c>
      <c r="E20" s="79" t="s">
        <v>113</v>
      </c>
      <c r="F20" s="88" t="s">
        <v>114</v>
      </c>
    </row>
    <row r="21" spans="2:6">
      <c r="B21" s="91"/>
      <c r="C21" s="94"/>
      <c r="D21" s="23" t="s">
        <v>27</v>
      </c>
      <c r="E21" s="79"/>
      <c r="F21" s="89"/>
    </row>
    <row r="22" spans="2:6">
      <c r="B22" s="91"/>
      <c r="C22" s="95"/>
      <c r="D22" s="23" t="s">
        <v>6</v>
      </c>
      <c r="E22" s="79"/>
      <c r="F22" s="90"/>
    </row>
    <row r="23" spans="2:6">
      <c r="B23" s="92" t="s">
        <v>124</v>
      </c>
      <c r="C23" s="92"/>
      <c r="D23" s="92"/>
      <c r="E23" s="92"/>
      <c r="F23" s="92"/>
    </row>
  </sheetData>
  <mergeCells count="22">
    <mergeCell ref="B14:B16"/>
    <mergeCell ref="C14:C16"/>
    <mergeCell ref="E14:E16"/>
    <mergeCell ref="B23:F23"/>
    <mergeCell ref="B17:B19"/>
    <mergeCell ref="C17:C19"/>
    <mergeCell ref="E17:E19"/>
    <mergeCell ref="F14:F16"/>
    <mergeCell ref="D17:D18"/>
    <mergeCell ref="B20:B22"/>
    <mergeCell ref="C20:C22"/>
    <mergeCell ref="E20:E22"/>
    <mergeCell ref="F20:F22"/>
    <mergeCell ref="B8:B13"/>
    <mergeCell ref="C8:C13"/>
    <mergeCell ref="E8:E13"/>
    <mergeCell ref="F8:F13"/>
    <mergeCell ref="B4:F4"/>
    <mergeCell ref="B6:B7"/>
    <mergeCell ref="C6:C7"/>
    <mergeCell ref="E6:E7"/>
    <mergeCell ref="F6:F7"/>
  </mergeCells>
  <phoneticPr fontId="16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4:G22"/>
  <sheetViews>
    <sheetView zoomScale="90" zoomScaleNormal="90" workbookViewId="0">
      <selection activeCell="F24" sqref="F24"/>
    </sheetView>
  </sheetViews>
  <sheetFormatPr defaultColWidth="11.42578125" defaultRowHeight="14.45"/>
  <cols>
    <col min="2" max="2" width="33" customWidth="1"/>
    <col min="3" max="3" width="14.5703125" customWidth="1"/>
    <col min="4" max="4" width="17.7109375" bestFit="1" customWidth="1"/>
    <col min="5" max="5" width="11.28515625" customWidth="1"/>
    <col min="7" max="7" width="26.85546875" customWidth="1"/>
  </cols>
  <sheetData>
    <row r="4" spans="2:7">
      <c r="B4" s="96" t="s">
        <v>125</v>
      </c>
      <c r="C4" s="96"/>
      <c r="D4" s="96"/>
      <c r="E4" s="96"/>
      <c r="F4" s="96"/>
      <c r="G4" s="96"/>
    </row>
    <row r="5" spans="2:7" ht="39.6">
      <c r="B5" s="18" t="s">
        <v>126</v>
      </c>
      <c r="C5" s="18" t="s">
        <v>127</v>
      </c>
      <c r="D5" s="18" t="s">
        <v>128</v>
      </c>
      <c r="E5" s="18" t="s">
        <v>129</v>
      </c>
      <c r="F5" s="18" t="s">
        <v>130</v>
      </c>
      <c r="G5" s="18" t="s">
        <v>131</v>
      </c>
    </row>
    <row r="6" spans="2:7" ht="15.6" customHeight="1">
      <c r="B6" s="85" t="s">
        <v>111</v>
      </c>
      <c r="C6" s="23" t="s">
        <v>17</v>
      </c>
      <c r="D6" s="23" t="s">
        <v>132</v>
      </c>
      <c r="E6" s="23" t="s">
        <v>133</v>
      </c>
      <c r="F6" s="72" t="s">
        <v>62</v>
      </c>
      <c r="G6" s="72" t="s">
        <v>134</v>
      </c>
    </row>
    <row r="7" spans="2:7">
      <c r="B7" s="86"/>
      <c r="C7" s="23" t="s">
        <v>22</v>
      </c>
      <c r="D7" s="19" t="s">
        <v>59</v>
      </c>
      <c r="E7" s="23" t="s">
        <v>135</v>
      </c>
      <c r="F7" s="73"/>
      <c r="G7" s="73"/>
    </row>
    <row r="8" spans="2:7">
      <c r="B8" s="85" t="s">
        <v>115</v>
      </c>
      <c r="C8" s="23" t="s">
        <v>9</v>
      </c>
      <c r="D8" s="19" t="s">
        <v>64</v>
      </c>
      <c r="E8" s="23" t="s">
        <v>136</v>
      </c>
      <c r="F8" s="72" t="s">
        <v>62</v>
      </c>
      <c r="G8" s="72" t="s">
        <v>134</v>
      </c>
    </row>
    <row r="9" spans="2:7">
      <c r="B9" s="86"/>
      <c r="C9" s="23" t="s">
        <v>12</v>
      </c>
      <c r="D9" s="28" t="s">
        <v>59</v>
      </c>
      <c r="E9" s="23" t="s">
        <v>133</v>
      </c>
      <c r="F9" s="97"/>
      <c r="G9" s="97"/>
    </row>
    <row r="10" spans="2:7" ht="26.45">
      <c r="B10" s="86"/>
      <c r="C10" s="23" t="s">
        <v>116</v>
      </c>
      <c r="D10" s="28" t="s">
        <v>137</v>
      </c>
      <c r="E10" s="23" t="s">
        <v>138</v>
      </c>
      <c r="F10" s="97"/>
      <c r="G10" s="97"/>
    </row>
    <row r="11" spans="2:7">
      <c r="B11" s="86"/>
      <c r="C11" s="23" t="s">
        <v>117</v>
      </c>
      <c r="D11" s="28" t="s">
        <v>137</v>
      </c>
      <c r="E11" s="23" t="s">
        <v>138</v>
      </c>
      <c r="F11" s="97"/>
      <c r="G11" s="97"/>
    </row>
    <row r="12" spans="2:7">
      <c r="B12" s="86"/>
      <c r="C12" s="23" t="s">
        <v>25</v>
      </c>
      <c r="D12" s="28" t="s">
        <v>83</v>
      </c>
      <c r="E12" s="23" t="s">
        <v>139</v>
      </c>
      <c r="F12" s="97"/>
      <c r="G12" s="97"/>
    </row>
    <row r="13" spans="2:7">
      <c r="B13" s="87"/>
      <c r="C13" s="23" t="s">
        <v>118</v>
      </c>
      <c r="D13" s="28" t="s">
        <v>140</v>
      </c>
      <c r="E13" s="23" t="s">
        <v>133</v>
      </c>
      <c r="F13" s="73"/>
      <c r="G13" s="73"/>
    </row>
    <row r="14" spans="2:7">
      <c r="B14" s="79" t="s">
        <v>119</v>
      </c>
      <c r="C14" s="23" t="s">
        <v>28</v>
      </c>
      <c r="D14" s="28" t="s">
        <v>100</v>
      </c>
      <c r="E14" s="23" t="s">
        <v>133</v>
      </c>
      <c r="F14" s="72" t="s">
        <v>62</v>
      </c>
      <c r="G14" s="72" t="s">
        <v>134</v>
      </c>
    </row>
    <row r="15" spans="2:7">
      <c r="B15" s="79"/>
      <c r="C15" s="23" t="s">
        <v>32</v>
      </c>
      <c r="D15" s="72" t="s">
        <v>59</v>
      </c>
      <c r="E15" s="23" t="s">
        <v>135</v>
      </c>
      <c r="F15" s="97"/>
      <c r="G15" s="97"/>
    </row>
    <row r="16" spans="2:7">
      <c r="B16" s="79"/>
      <c r="C16" s="23" t="s">
        <v>36</v>
      </c>
      <c r="D16" s="73"/>
      <c r="E16" s="23" t="s">
        <v>135</v>
      </c>
      <c r="F16" s="73"/>
      <c r="G16" s="73"/>
    </row>
    <row r="17" spans="2:7" ht="15" customHeight="1">
      <c r="B17" s="79" t="s">
        <v>121</v>
      </c>
      <c r="C17" s="23" t="s">
        <v>33</v>
      </c>
      <c r="D17" s="72" t="s">
        <v>59</v>
      </c>
      <c r="E17" s="23" t="s">
        <v>133</v>
      </c>
      <c r="F17" s="72" t="s">
        <v>62</v>
      </c>
      <c r="G17" s="72" t="s">
        <v>134</v>
      </c>
    </row>
    <row r="18" spans="2:7">
      <c r="B18" s="79"/>
      <c r="C18" s="23" t="s">
        <v>44</v>
      </c>
      <c r="D18" s="73"/>
      <c r="E18" s="23" t="s">
        <v>135</v>
      </c>
      <c r="F18" s="97"/>
      <c r="G18" s="73"/>
    </row>
    <row r="19" spans="2:7">
      <c r="B19" s="79" t="s">
        <v>123</v>
      </c>
      <c r="C19" s="23" t="s">
        <v>41</v>
      </c>
      <c r="D19" s="19" t="s">
        <v>100</v>
      </c>
      <c r="E19" s="23" t="s">
        <v>133</v>
      </c>
      <c r="F19" s="72" t="s">
        <v>62</v>
      </c>
      <c r="G19" s="72" t="s">
        <v>134</v>
      </c>
    </row>
    <row r="20" spans="2:7">
      <c r="B20" s="79"/>
      <c r="C20" s="23" t="s">
        <v>27</v>
      </c>
      <c r="D20" s="19" t="s">
        <v>79</v>
      </c>
      <c r="E20" s="23" t="s">
        <v>135</v>
      </c>
      <c r="F20" s="97"/>
      <c r="G20" s="97"/>
    </row>
    <row r="21" spans="2:7">
      <c r="B21" s="79"/>
      <c r="C21" s="23" t="s">
        <v>6</v>
      </c>
      <c r="D21" s="19" t="s">
        <v>59</v>
      </c>
      <c r="E21" s="23" t="s">
        <v>135</v>
      </c>
      <c r="F21" s="73"/>
      <c r="G21" s="73"/>
    </row>
    <row r="22" spans="2:7">
      <c r="B22" s="96" t="s">
        <v>124</v>
      </c>
      <c r="C22" s="96"/>
      <c r="D22" s="96"/>
      <c r="E22" s="96"/>
      <c r="F22" s="96"/>
      <c r="G22" s="96"/>
    </row>
  </sheetData>
  <autoFilter ref="B5:G22" xr:uid="{00000000-0001-0000-0500-000000000000}"/>
  <mergeCells count="19">
    <mergeCell ref="G17:G18"/>
    <mergeCell ref="F19:F21"/>
    <mergeCell ref="G19:G21"/>
    <mergeCell ref="B4:G4"/>
    <mergeCell ref="B22:G22"/>
    <mergeCell ref="B6:B7"/>
    <mergeCell ref="B14:B16"/>
    <mergeCell ref="B17:B18"/>
    <mergeCell ref="F14:F16"/>
    <mergeCell ref="G14:G16"/>
    <mergeCell ref="F17:F18"/>
    <mergeCell ref="B8:B13"/>
    <mergeCell ref="B19:B21"/>
    <mergeCell ref="F6:F7"/>
    <mergeCell ref="F8:F13"/>
    <mergeCell ref="G6:G7"/>
    <mergeCell ref="G8:G13"/>
    <mergeCell ref="D17:D18"/>
    <mergeCell ref="D15:D16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I58"/>
  <sheetViews>
    <sheetView tabSelected="1" zoomScale="90" zoomScaleNormal="90" workbookViewId="0">
      <selection activeCell="C21" sqref="C21:C22"/>
    </sheetView>
  </sheetViews>
  <sheetFormatPr defaultColWidth="11.42578125" defaultRowHeight="14.45"/>
  <cols>
    <col min="1" max="1" width="11.140625" bestFit="1" customWidth="1"/>
    <col min="2" max="2" width="30.28515625" bestFit="1" customWidth="1"/>
    <col min="3" max="3" width="26.28515625" customWidth="1"/>
    <col min="4" max="4" width="17.42578125" customWidth="1"/>
    <col min="5" max="5" width="14.140625" customWidth="1"/>
    <col min="6" max="7" width="12.28515625" customWidth="1"/>
    <col min="8" max="8" width="13.7109375" bestFit="1" customWidth="1"/>
    <col min="9" max="9" width="12" customWidth="1"/>
    <col min="10" max="10" width="8.5703125" customWidth="1"/>
    <col min="11" max="11" width="4.42578125" customWidth="1"/>
    <col min="14" max="14" width="25.7109375" customWidth="1"/>
  </cols>
  <sheetData>
    <row r="2" spans="1:9">
      <c r="A2" s="105" t="s">
        <v>141</v>
      </c>
      <c r="B2" s="105"/>
      <c r="C2" s="105"/>
      <c r="D2" s="105"/>
      <c r="E2" s="105"/>
      <c r="F2" s="105"/>
      <c r="G2" s="105"/>
      <c r="H2" s="105"/>
      <c r="I2" s="30"/>
    </row>
    <row r="3" spans="1:9" ht="33.6" customHeight="1">
      <c r="A3" s="106" t="s">
        <v>142</v>
      </c>
      <c r="B3" s="106" t="s">
        <v>143</v>
      </c>
      <c r="C3" s="106" t="s">
        <v>144</v>
      </c>
      <c r="D3" s="106" t="s">
        <v>145</v>
      </c>
      <c r="E3" s="106"/>
      <c r="F3" s="106" t="s">
        <v>57</v>
      </c>
      <c r="G3" s="22" t="s">
        <v>146</v>
      </c>
      <c r="H3" s="22" t="s">
        <v>147</v>
      </c>
      <c r="I3" s="22" t="s">
        <v>148</v>
      </c>
    </row>
    <row r="4" spans="1:9">
      <c r="A4" s="106"/>
      <c r="B4" s="106"/>
      <c r="C4" s="106"/>
      <c r="D4" s="22" t="s">
        <v>149</v>
      </c>
      <c r="E4" s="22" t="s">
        <v>150</v>
      </c>
      <c r="F4" s="106"/>
      <c r="G4" s="22" t="s">
        <v>151</v>
      </c>
      <c r="H4" s="22" t="s">
        <v>151</v>
      </c>
      <c r="I4" s="22" t="s">
        <v>152</v>
      </c>
    </row>
    <row r="5" spans="1:9">
      <c r="A5" s="98" t="s">
        <v>153</v>
      </c>
      <c r="B5" s="101" t="s">
        <v>17</v>
      </c>
      <c r="C5" s="103" t="s">
        <v>100</v>
      </c>
      <c r="D5" s="32" t="s">
        <v>120</v>
      </c>
      <c r="E5" s="33">
        <v>0.5</v>
      </c>
      <c r="F5" s="127" t="s">
        <v>154</v>
      </c>
      <c r="G5" s="109">
        <v>228</v>
      </c>
      <c r="H5" s="117">
        <v>1600</v>
      </c>
      <c r="I5" s="114">
        <f>+G5/H5</f>
        <v>0.14249999999999999</v>
      </c>
    </row>
    <row r="6" spans="1:9">
      <c r="A6" s="99"/>
      <c r="B6" s="111"/>
      <c r="C6" s="112"/>
      <c r="D6" s="24" t="s">
        <v>155</v>
      </c>
      <c r="E6" s="25">
        <v>0.1</v>
      </c>
      <c r="F6" s="126"/>
      <c r="G6" s="116"/>
      <c r="H6" s="118"/>
      <c r="I6" s="123"/>
    </row>
    <row r="7" spans="1:9" ht="22.9">
      <c r="A7" s="100"/>
      <c r="B7" s="102"/>
      <c r="C7" s="104"/>
      <c r="D7" s="24" t="s">
        <v>156</v>
      </c>
      <c r="E7" s="25">
        <v>0.4</v>
      </c>
      <c r="F7" s="32" t="s">
        <v>157</v>
      </c>
      <c r="G7" s="110"/>
      <c r="H7" s="124"/>
      <c r="I7" s="115"/>
    </row>
    <row r="8" spans="1:9">
      <c r="A8" s="98" t="s">
        <v>158</v>
      </c>
      <c r="B8" s="101" t="s">
        <v>27</v>
      </c>
      <c r="C8" s="103" t="s">
        <v>79</v>
      </c>
      <c r="D8" s="24" t="s">
        <v>120</v>
      </c>
      <c r="E8" s="26">
        <v>0.83</v>
      </c>
      <c r="F8" s="125" t="s">
        <v>65</v>
      </c>
      <c r="G8" s="109"/>
      <c r="H8" s="109">
        <v>675</v>
      </c>
      <c r="I8" s="114">
        <f t="shared" ref="I8:I19" si="0">G8/H8</f>
        <v>0</v>
      </c>
    </row>
    <row r="9" spans="1:9">
      <c r="A9" s="100"/>
      <c r="B9" s="102"/>
      <c r="C9" s="104"/>
      <c r="D9" s="24" t="s">
        <v>155</v>
      </c>
      <c r="E9" s="26">
        <v>0.17</v>
      </c>
      <c r="F9" s="126"/>
      <c r="G9" s="110"/>
      <c r="H9" s="110"/>
      <c r="I9" s="115"/>
    </row>
    <row r="10" spans="1:9">
      <c r="A10" s="98" t="s">
        <v>159</v>
      </c>
      <c r="B10" s="101" t="s">
        <v>32</v>
      </c>
      <c r="C10" s="103" t="s">
        <v>160</v>
      </c>
      <c r="D10" s="10" t="s">
        <v>120</v>
      </c>
      <c r="E10" s="26">
        <v>0.7</v>
      </c>
      <c r="F10" s="24" t="s">
        <v>65</v>
      </c>
      <c r="G10" s="109">
        <v>60</v>
      </c>
      <c r="H10" s="109">
        <v>360</v>
      </c>
      <c r="I10" s="114">
        <f t="shared" si="0"/>
        <v>0.16666666666666666</v>
      </c>
    </row>
    <row r="11" spans="1:9" ht="22.9">
      <c r="A11" s="99"/>
      <c r="B11" s="102"/>
      <c r="C11" s="104"/>
      <c r="D11" s="10" t="s">
        <v>156</v>
      </c>
      <c r="E11" s="26">
        <v>0.3</v>
      </c>
      <c r="F11" s="57" t="s">
        <v>161</v>
      </c>
      <c r="G11" s="110"/>
      <c r="H11" s="110"/>
      <c r="I11" s="115"/>
    </row>
    <row r="12" spans="1:9">
      <c r="A12" s="99"/>
      <c r="B12" s="101" t="s">
        <v>44</v>
      </c>
      <c r="C12" s="103" t="s">
        <v>160</v>
      </c>
      <c r="D12" s="10" t="s">
        <v>162</v>
      </c>
      <c r="E12" s="26">
        <v>0.6</v>
      </c>
      <c r="F12" s="107" t="s">
        <v>65</v>
      </c>
      <c r="G12" s="109">
        <v>240</v>
      </c>
      <c r="H12" s="117">
        <v>1000</v>
      </c>
      <c r="I12" s="114">
        <f>G12/H12</f>
        <v>0.24</v>
      </c>
    </row>
    <row r="13" spans="1:9" ht="22.9">
      <c r="A13" s="99"/>
      <c r="B13" s="111"/>
      <c r="C13" s="112"/>
      <c r="D13" s="10" t="s">
        <v>156</v>
      </c>
      <c r="E13" s="26">
        <v>0.4</v>
      </c>
      <c r="F13" s="113"/>
      <c r="G13" s="116"/>
      <c r="H13" s="118"/>
      <c r="I13" s="123"/>
    </row>
    <row r="14" spans="1:9">
      <c r="A14" s="99"/>
      <c r="B14" s="119" t="s">
        <v>22</v>
      </c>
      <c r="C14" s="103" t="s">
        <v>163</v>
      </c>
      <c r="D14" s="10" t="s">
        <v>120</v>
      </c>
      <c r="E14" s="26">
        <v>0.9</v>
      </c>
      <c r="F14" s="107" t="s">
        <v>65</v>
      </c>
      <c r="G14" s="109"/>
      <c r="H14" s="117">
        <v>800</v>
      </c>
      <c r="I14" s="114">
        <f>G14/H14</f>
        <v>0</v>
      </c>
    </row>
    <row r="15" spans="1:9">
      <c r="A15" s="100"/>
      <c r="B15" s="120"/>
      <c r="C15" s="104"/>
      <c r="D15" s="24" t="s">
        <v>155</v>
      </c>
      <c r="E15" s="26">
        <v>0.1</v>
      </c>
      <c r="F15" s="108"/>
      <c r="G15" s="110"/>
      <c r="H15" s="124"/>
      <c r="I15" s="115"/>
    </row>
    <row r="16" spans="1:9">
      <c r="A16" s="99" t="s">
        <v>164</v>
      </c>
      <c r="B16" s="101" t="s">
        <v>165</v>
      </c>
      <c r="C16" s="103" t="s">
        <v>166</v>
      </c>
      <c r="D16" s="10" t="s">
        <v>120</v>
      </c>
      <c r="E16" s="26">
        <v>0.85</v>
      </c>
      <c r="F16" s="107" t="s">
        <v>167</v>
      </c>
      <c r="G16" s="109">
        <v>5</v>
      </c>
      <c r="H16" s="109">
        <v>450</v>
      </c>
      <c r="I16" s="114">
        <f t="shared" si="0"/>
        <v>1.1111111111111112E-2</v>
      </c>
    </row>
    <row r="17" spans="1:9">
      <c r="A17" s="99"/>
      <c r="B17" s="111"/>
      <c r="C17" s="112"/>
      <c r="D17" s="10" t="s">
        <v>155</v>
      </c>
      <c r="E17" s="26">
        <v>0.125</v>
      </c>
      <c r="F17" s="108"/>
      <c r="G17" s="116"/>
      <c r="H17" s="116"/>
      <c r="I17" s="123"/>
    </row>
    <row r="18" spans="1:9" ht="22.9">
      <c r="A18" s="99"/>
      <c r="B18" s="102"/>
      <c r="C18" s="104"/>
      <c r="D18" s="10" t="s">
        <v>156</v>
      </c>
      <c r="E18" s="26">
        <v>2.5000000000000001E-2</v>
      </c>
      <c r="F18" s="58" t="s">
        <v>168</v>
      </c>
      <c r="G18" s="110"/>
      <c r="H18" s="110"/>
      <c r="I18" s="115"/>
    </row>
    <row r="19" spans="1:9" ht="15">
      <c r="A19" s="99"/>
      <c r="B19" s="101" t="s">
        <v>169</v>
      </c>
      <c r="C19" s="107" t="s">
        <v>100</v>
      </c>
      <c r="D19" s="10" t="s">
        <v>120</v>
      </c>
      <c r="E19" s="26">
        <v>0.9</v>
      </c>
      <c r="F19" s="24" t="s">
        <v>170</v>
      </c>
      <c r="G19" s="109">
        <v>270</v>
      </c>
      <c r="H19" s="109">
        <v>4000</v>
      </c>
      <c r="I19" s="114">
        <f t="shared" si="0"/>
        <v>6.7500000000000004E-2</v>
      </c>
    </row>
    <row r="20" spans="1:9">
      <c r="A20" s="99"/>
      <c r="B20" s="102"/>
      <c r="C20" s="108"/>
      <c r="D20" s="10" t="s">
        <v>155</v>
      </c>
      <c r="E20" s="26">
        <v>0.1</v>
      </c>
      <c r="F20" s="57" t="s">
        <v>171</v>
      </c>
      <c r="G20" s="110"/>
      <c r="H20" s="110"/>
      <c r="I20" s="115"/>
    </row>
    <row r="21" spans="1:9">
      <c r="A21" s="99"/>
      <c r="B21" s="119" t="s">
        <v>172</v>
      </c>
      <c r="C21" s="121" t="s">
        <v>100</v>
      </c>
      <c r="D21" s="10" t="s">
        <v>120</v>
      </c>
      <c r="E21" s="26">
        <v>0.8</v>
      </c>
      <c r="F21" s="125" t="s">
        <v>65</v>
      </c>
      <c r="G21" s="109"/>
      <c r="H21" s="109">
        <v>4000</v>
      </c>
      <c r="I21" s="114">
        <f>G21/H21</f>
        <v>0</v>
      </c>
    </row>
    <row r="22" spans="1:9">
      <c r="A22" s="100"/>
      <c r="B22" s="120"/>
      <c r="C22" s="122"/>
      <c r="D22" s="24" t="s">
        <v>155</v>
      </c>
      <c r="E22" s="26">
        <v>0.2</v>
      </c>
      <c r="F22" s="126"/>
      <c r="G22" s="110"/>
      <c r="H22" s="110"/>
      <c r="I22" s="115"/>
    </row>
    <row r="23" spans="1:9">
      <c r="A23" s="98" t="s">
        <v>173</v>
      </c>
      <c r="B23" s="101" t="s">
        <v>33</v>
      </c>
      <c r="C23" s="103" t="s">
        <v>174</v>
      </c>
      <c r="D23" s="10" t="s">
        <v>175</v>
      </c>
      <c r="E23" s="26">
        <v>0.8</v>
      </c>
      <c r="F23" s="10" t="s">
        <v>97</v>
      </c>
      <c r="G23" s="109">
        <v>60</v>
      </c>
      <c r="H23" s="109">
        <v>2700</v>
      </c>
      <c r="I23" s="114">
        <f>G23/H23</f>
        <v>2.2222222222222223E-2</v>
      </c>
    </row>
    <row r="24" spans="1:9" ht="22.9">
      <c r="A24" s="99"/>
      <c r="B24" s="102"/>
      <c r="C24" s="104"/>
      <c r="D24" s="10" t="s">
        <v>156</v>
      </c>
      <c r="E24" s="26">
        <v>0.2</v>
      </c>
      <c r="F24" s="39" t="s">
        <v>99</v>
      </c>
      <c r="G24" s="110"/>
      <c r="H24" s="110"/>
      <c r="I24" s="115"/>
    </row>
    <row r="25" spans="1:9" ht="22.9" customHeight="1">
      <c r="A25" s="99"/>
      <c r="B25" s="67" t="s">
        <v>176</v>
      </c>
      <c r="C25" s="54" t="s">
        <v>177</v>
      </c>
      <c r="D25" s="10" t="s">
        <v>120</v>
      </c>
      <c r="E25" s="26">
        <v>1</v>
      </c>
      <c r="F25" s="57" t="s">
        <v>178</v>
      </c>
      <c r="G25" s="55">
        <v>120</v>
      </c>
      <c r="H25" s="55">
        <v>1500</v>
      </c>
      <c r="I25" s="56">
        <f>G25/H25</f>
        <v>0.08</v>
      </c>
    </row>
    <row r="26" spans="1:9">
      <c r="A26" s="99"/>
      <c r="B26" s="101" t="s">
        <v>179</v>
      </c>
      <c r="C26" s="103" t="s">
        <v>104</v>
      </c>
      <c r="D26" s="24" t="s">
        <v>120</v>
      </c>
      <c r="E26" s="26">
        <v>0.9</v>
      </c>
      <c r="F26" s="107" t="s">
        <v>65</v>
      </c>
      <c r="G26" s="109"/>
      <c r="H26" s="109">
        <v>8700</v>
      </c>
      <c r="I26" s="114">
        <f t="shared" ref="I26:I32" si="1">G26/H26</f>
        <v>0</v>
      </c>
    </row>
    <row r="27" spans="1:9">
      <c r="A27" s="100"/>
      <c r="B27" s="102"/>
      <c r="C27" s="104"/>
      <c r="D27" s="24" t="s">
        <v>155</v>
      </c>
      <c r="E27" s="26">
        <v>0.1</v>
      </c>
      <c r="F27" s="108"/>
      <c r="G27" s="110"/>
      <c r="H27" s="110"/>
      <c r="I27" s="115"/>
    </row>
    <row r="28" spans="1:9">
      <c r="A28" s="98" t="s">
        <v>180</v>
      </c>
      <c r="B28" s="119" t="s">
        <v>181</v>
      </c>
      <c r="C28" s="121" t="s">
        <v>78</v>
      </c>
      <c r="D28" s="10" t="s">
        <v>120</v>
      </c>
      <c r="E28" s="26">
        <v>0.85</v>
      </c>
      <c r="F28" s="125" t="s">
        <v>65</v>
      </c>
      <c r="G28" s="109"/>
      <c r="H28" s="109">
        <v>1450</v>
      </c>
      <c r="I28" s="114">
        <f>G28/H28</f>
        <v>0</v>
      </c>
    </row>
    <row r="29" spans="1:9">
      <c r="A29" s="99"/>
      <c r="B29" s="128"/>
      <c r="C29" s="122"/>
      <c r="D29" s="10" t="s">
        <v>155</v>
      </c>
      <c r="E29" s="26">
        <v>0.15</v>
      </c>
      <c r="F29" s="126"/>
      <c r="G29" s="110"/>
      <c r="H29" s="110"/>
      <c r="I29" s="123"/>
    </row>
    <row r="30" spans="1:9">
      <c r="A30" s="99"/>
      <c r="B30" s="128"/>
      <c r="C30" s="121" t="s">
        <v>182</v>
      </c>
      <c r="D30" s="10" t="s">
        <v>120</v>
      </c>
      <c r="E30" s="26">
        <v>0.5</v>
      </c>
      <c r="F30" s="125" t="s">
        <v>65</v>
      </c>
      <c r="G30" s="109"/>
      <c r="H30" s="109">
        <v>8400</v>
      </c>
      <c r="I30" s="114">
        <f>G30/H30</f>
        <v>0</v>
      </c>
    </row>
    <row r="31" spans="1:9">
      <c r="A31" s="100"/>
      <c r="B31" s="120"/>
      <c r="C31" s="122"/>
      <c r="D31" s="10" t="s">
        <v>155</v>
      </c>
      <c r="E31" s="26">
        <v>0.5</v>
      </c>
      <c r="F31" s="126"/>
      <c r="G31" s="110"/>
      <c r="H31" s="110"/>
      <c r="I31" s="123"/>
    </row>
    <row r="32" spans="1:9">
      <c r="A32" s="136" t="s">
        <v>183</v>
      </c>
      <c r="B32" s="76" t="s">
        <v>184</v>
      </c>
      <c r="C32" s="76" t="s">
        <v>104</v>
      </c>
      <c r="D32" s="24" t="s">
        <v>120</v>
      </c>
      <c r="E32" s="26">
        <v>0.5</v>
      </c>
      <c r="F32" s="10" t="s">
        <v>185</v>
      </c>
      <c r="G32" s="129">
        <v>1000</v>
      </c>
      <c r="H32" s="130">
        <v>11000</v>
      </c>
      <c r="I32" s="131">
        <f t="shared" si="1"/>
        <v>9.0909090909090912E-2</v>
      </c>
    </row>
    <row r="33" spans="1:9" ht="22.9">
      <c r="A33" s="136"/>
      <c r="B33" s="76"/>
      <c r="C33" s="76"/>
      <c r="D33" s="24" t="s">
        <v>162</v>
      </c>
      <c r="E33" s="26">
        <v>7.4999999999999997E-2</v>
      </c>
      <c r="F33" s="10" t="s">
        <v>186</v>
      </c>
      <c r="G33" s="129"/>
      <c r="H33" s="130"/>
      <c r="I33" s="131"/>
    </row>
    <row r="34" spans="1:9" ht="23.45" customHeight="1">
      <c r="A34" s="136"/>
      <c r="B34" s="76"/>
      <c r="C34" s="76"/>
      <c r="D34" s="24" t="s">
        <v>187</v>
      </c>
      <c r="E34" s="26">
        <v>0.17499999999999999</v>
      </c>
      <c r="F34" s="10" t="s">
        <v>188</v>
      </c>
      <c r="G34" s="129"/>
      <c r="H34" s="130"/>
      <c r="I34" s="131"/>
    </row>
    <row r="35" spans="1:9" ht="22.9">
      <c r="A35" s="136"/>
      <c r="B35" s="76"/>
      <c r="C35" s="76"/>
      <c r="D35" s="24" t="s">
        <v>156</v>
      </c>
      <c r="E35" s="26">
        <v>0.25</v>
      </c>
      <c r="F35" s="10" t="s">
        <v>189</v>
      </c>
      <c r="G35" s="129"/>
      <c r="H35" s="130"/>
      <c r="I35" s="131"/>
    </row>
    <row r="36" spans="1:9" ht="14.45" customHeight="1">
      <c r="A36" s="136"/>
      <c r="B36" s="140" t="s">
        <v>190</v>
      </c>
      <c r="C36" s="141" t="s">
        <v>104</v>
      </c>
      <c r="D36" s="10" t="s">
        <v>120</v>
      </c>
      <c r="E36" s="25">
        <v>0.6</v>
      </c>
      <c r="F36" s="135" t="s">
        <v>65</v>
      </c>
      <c r="G36" s="130"/>
      <c r="H36" s="130">
        <v>13800</v>
      </c>
      <c r="I36" s="131">
        <f>G36/H36</f>
        <v>0</v>
      </c>
    </row>
    <row r="37" spans="1:9">
      <c r="A37" s="136"/>
      <c r="B37" s="140"/>
      <c r="C37" s="141"/>
      <c r="D37" s="24" t="s">
        <v>155</v>
      </c>
      <c r="E37" s="26">
        <v>0.4</v>
      </c>
      <c r="F37" s="135"/>
      <c r="G37" s="130"/>
      <c r="H37" s="130"/>
      <c r="I37" s="131"/>
    </row>
    <row r="38" spans="1:9">
      <c r="A38" s="136"/>
      <c r="B38" s="76" t="s">
        <v>191</v>
      </c>
      <c r="C38" s="76" t="s">
        <v>66</v>
      </c>
      <c r="D38" s="24" t="s">
        <v>120</v>
      </c>
      <c r="E38" s="26">
        <v>0.25</v>
      </c>
      <c r="F38" s="10" t="s">
        <v>192</v>
      </c>
      <c r="G38" s="137">
        <v>500</v>
      </c>
      <c r="H38" s="137">
        <v>11250</v>
      </c>
      <c r="I38" s="132">
        <f>+G38/H38</f>
        <v>4.4444444444444446E-2</v>
      </c>
    </row>
    <row r="39" spans="1:9">
      <c r="A39" s="136"/>
      <c r="B39" s="76"/>
      <c r="C39" s="76"/>
      <c r="D39" s="24" t="s">
        <v>155</v>
      </c>
      <c r="E39" s="26">
        <v>0.75</v>
      </c>
      <c r="F39" s="10" t="s">
        <v>193</v>
      </c>
      <c r="G39" s="138"/>
      <c r="H39" s="138"/>
      <c r="I39" s="133"/>
    </row>
    <row r="40" spans="1:9" ht="22.9">
      <c r="A40" s="136"/>
      <c r="B40" s="76"/>
      <c r="C40" s="76"/>
      <c r="D40" s="24" t="s">
        <v>194</v>
      </c>
      <c r="E40" s="26">
        <v>0.25</v>
      </c>
      <c r="F40" s="10" t="s">
        <v>195</v>
      </c>
      <c r="G40" s="139"/>
      <c r="H40" s="139"/>
      <c r="I40" s="134"/>
    </row>
    <row r="44" spans="1:9">
      <c r="C44" s="27" t="s">
        <v>196</v>
      </c>
      <c r="D44" s="27" t="s">
        <v>153</v>
      </c>
    </row>
    <row r="45" spans="1:9">
      <c r="C45" s="27" t="s">
        <v>197</v>
      </c>
      <c r="D45" s="27" t="s">
        <v>158</v>
      </c>
    </row>
    <row r="46" spans="1:9">
      <c r="C46" s="27" t="s">
        <v>198</v>
      </c>
      <c r="D46" s="27" t="s">
        <v>159</v>
      </c>
    </row>
    <row r="47" spans="1:9">
      <c r="C47" s="27" t="s">
        <v>199</v>
      </c>
      <c r="D47" s="27" t="s">
        <v>159</v>
      </c>
    </row>
    <row r="48" spans="1:9">
      <c r="C48" s="27" t="s">
        <v>200</v>
      </c>
      <c r="D48" s="27" t="s">
        <v>159</v>
      </c>
    </row>
    <row r="49" spans="3:4">
      <c r="C49" s="27" t="s">
        <v>201</v>
      </c>
      <c r="D49" s="27" t="s">
        <v>164</v>
      </c>
    </row>
    <row r="50" spans="3:4">
      <c r="C50" s="27" t="s">
        <v>202</v>
      </c>
      <c r="D50" s="27" t="s">
        <v>164</v>
      </c>
    </row>
    <row r="51" spans="3:4">
      <c r="C51" s="27" t="s">
        <v>203</v>
      </c>
      <c r="D51" s="27" t="s">
        <v>164</v>
      </c>
    </row>
    <row r="52" spans="3:4">
      <c r="C52" s="27" t="s">
        <v>204</v>
      </c>
      <c r="D52" s="27" t="s">
        <v>173</v>
      </c>
    </row>
    <row r="53" spans="3:4">
      <c r="C53" s="27" t="s">
        <v>205</v>
      </c>
      <c r="D53" s="27" t="s">
        <v>173</v>
      </c>
    </row>
    <row r="54" spans="3:4">
      <c r="C54" s="27" t="s">
        <v>206</v>
      </c>
      <c r="D54" s="27" t="s">
        <v>173</v>
      </c>
    </row>
    <row r="55" spans="3:4">
      <c r="C55" s="27" t="s">
        <v>207</v>
      </c>
      <c r="D55" s="27" t="s">
        <v>180</v>
      </c>
    </row>
    <row r="56" spans="3:4">
      <c r="C56" s="27" t="s">
        <v>208</v>
      </c>
      <c r="D56" s="27" t="s">
        <v>183</v>
      </c>
    </row>
    <row r="57" spans="3:4">
      <c r="C57" s="27" t="s">
        <v>209</v>
      </c>
      <c r="D57" s="27" t="s">
        <v>183</v>
      </c>
    </row>
    <row r="58" spans="3:4">
      <c r="C58" s="27" t="s">
        <v>210</v>
      </c>
      <c r="D58" s="27" t="s">
        <v>183</v>
      </c>
    </row>
  </sheetData>
  <mergeCells count="97">
    <mergeCell ref="I38:I40"/>
    <mergeCell ref="F36:F37"/>
    <mergeCell ref="A32:A40"/>
    <mergeCell ref="B38:B40"/>
    <mergeCell ref="C38:C40"/>
    <mergeCell ref="H38:H40"/>
    <mergeCell ref="G38:G40"/>
    <mergeCell ref="B36:B37"/>
    <mergeCell ref="C36:C37"/>
    <mergeCell ref="H36:H37"/>
    <mergeCell ref="I36:I37"/>
    <mergeCell ref="G36:G37"/>
    <mergeCell ref="G30:G31"/>
    <mergeCell ref="H30:H31"/>
    <mergeCell ref="I30:I31"/>
    <mergeCell ref="C32:C35"/>
    <mergeCell ref="B32:B35"/>
    <mergeCell ref="G32:G35"/>
    <mergeCell ref="H32:H35"/>
    <mergeCell ref="I32:I35"/>
    <mergeCell ref="A28:A31"/>
    <mergeCell ref="B28:B31"/>
    <mergeCell ref="C30:C31"/>
    <mergeCell ref="F30:F31"/>
    <mergeCell ref="F28:F29"/>
    <mergeCell ref="I23:I24"/>
    <mergeCell ref="F21:F22"/>
    <mergeCell ref="G21:G22"/>
    <mergeCell ref="I21:I22"/>
    <mergeCell ref="C28:C29"/>
    <mergeCell ref="I28:I29"/>
    <mergeCell ref="G28:G29"/>
    <mergeCell ref="H28:H29"/>
    <mergeCell ref="I26:I27"/>
    <mergeCell ref="G10:G11"/>
    <mergeCell ref="H10:H11"/>
    <mergeCell ref="I10:I11"/>
    <mergeCell ref="F14:F15"/>
    <mergeCell ref="I12:I13"/>
    <mergeCell ref="I14:I15"/>
    <mergeCell ref="G14:G15"/>
    <mergeCell ref="H14:H15"/>
    <mergeCell ref="H5:H7"/>
    <mergeCell ref="G5:G7"/>
    <mergeCell ref="I5:I7"/>
    <mergeCell ref="A8:A9"/>
    <mergeCell ref="B8:B9"/>
    <mergeCell ref="C8:C9"/>
    <mergeCell ref="F8:F9"/>
    <mergeCell ref="G8:G9"/>
    <mergeCell ref="H8:H9"/>
    <mergeCell ref="I8:I9"/>
    <mergeCell ref="F5:F6"/>
    <mergeCell ref="C16:C18"/>
    <mergeCell ref="A10:A15"/>
    <mergeCell ref="A16:A22"/>
    <mergeCell ref="A5:A7"/>
    <mergeCell ref="B5:B7"/>
    <mergeCell ref="B10:B11"/>
    <mergeCell ref="B16:B18"/>
    <mergeCell ref="B19:B20"/>
    <mergeCell ref="B21:B22"/>
    <mergeCell ref="C5:C7"/>
    <mergeCell ref="C10:C11"/>
    <mergeCell ref="C14:C15"/>
    <mergeCell ref="I19:I20"/>
    <mergeCell ref="C23:C24"/>
    <mergeCell ref="G12:G13"/>
    <mergeCell ref="H12:H13"/>
    <mergeCell ref="B14:B15"/>
    <mergeCell ref="B23:B24"/>
    <mergeCell ref="G23:G24"/>
    <mergeCell ref="H23:H24"/>
    <mergeCell ref="C19:C20"/>
    <mergeCell ref="G19:G20"/>
    <mergeCell ref="H19:H20"/>
    <mergeCell ref="C21:C22"/>
    <mergeCell ref="H21:H22"/>
    <mergeCell ref="F16:F17"/>
    <mergeCell ref="H16:H18"/>
    <mergeCell ref="I16:I18"/>
    <mergeCell ref="A23:A27"/>
    <mergeCell ref="B26:B27"/>
    <mergeCell ref="C26:C27"/>
    <mergeCell ref="A2:H2"/>
    <mergeCell ref="B3:B4"/>
    <mergeCell ref="C3:C4"/>
    <mergeCell ref="A3:A4"/>
    <mergeCell ref="D3:E3"/>
    <mergeCell ref="F3:F4"/>
    <mergeCell ref="F26:F27"/>
    <mergeCell ref="G26:G27"/>
    <mergeCell ref="H26:H27"/>
    <mergeCell ref="B12:B13"/>
    <mergeCell ref="C12:C13"/>
    <mergeCell ref="F12:F13"/>
    <mergeCell ref="G16:G18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M20"/>
  <sheetViews>
    <sheetView topLeftCell="G1" zoomScaleNormal="100" workbookViewId="0">
      <selection activeCell="M5" sqref="M5"/>
    </sheetView>
  </sheetViews>
  <sheetFormatPr defaultColWidth="11.42578125" defaultRowHeight="14.45"/>
  <cols>
    <col min="1" max="1" width="8.85546875" customWidth="1"/>
    <col min="2" max="2" width="11" customWidth="1"/>
    <col min="3" max="3" width="31.7109375" bestFit="1" customWidth="1"/>
    <col min="4" max="4" width="17.42578125" style="37" bestFit="1" customWidth="1"/>
    <col min="5" max="6" width="12.7109375" customWidth="1"/>
    <col min="7" max="7" width="11.85546875" customWidth="1"/>
    <col min="8" max="8" width="4.42578125" customWidth="1"/>
    <col min="9" max="9" width="31.7109375" bestFit="1" customWidth="1"/>
    <col min="11" max="11" width="11.42578125" customWidth="1"/>
    <col min="13" max="13" width="8.5703125" customWidth="1"/>
    <col min="14" max="14" width="6" customWidth="1"/>
  </cols>
  <sheetData>
    <row r="2" spans="2:13" ht="15" thickBot="1">
      <c r="B2" s="142" t="s">
        <v>211</v>
      </c>
      <c r="C2" s="143"/>
      <c r="D2" s="143"/>
      <c r="E2" s="143"/>
      <c r="F2" s="143"/>
      <c r="G2" s="143"/>
    </row>
    <row r="3" spans="2:13" ht="28.5" customHeight="1">
      <c r="B3" s="78" t="s">
        <v>142</v>
      </c>
      <c r="C3" s="78" t="s">
        <v>143</v>
      </c>
      <c r="D3" s="78" t="s">
        <v>144</v>
      </c>
      <c r="E3" s="18" t="s">
        <v>212</v>
      </c>
      <c r="F3" s="18" t="s">
        <v>213</v>
      </c>
      <c r="G3" s="18" t="s">
        <v>147</v>
      </c>
      <c r="I3" s="144" t="s">
        <v>143</v>
      </c>
      <c r="J3" s="20" t="s">
        <v>212</v>
      </c>
      <c r="K3" s="20" t="s">
        <v>213</v>
      </c>
      <c r="L3" s="20" t="s">
        <v>147</v>
      </c>
      <c r="M3" s="144" t="s">
        <v>214</v>
      </c>
    </row>
    <row r="4" spans="2:13" ht="15.75" customHeight="1" thickBot="1">
      <c r="B4" s="78"/>
      <c r="C4" s="78"/>
      <c r="D4" s="78"/>
      <c r="E4" s="18" t="s">
        <v>151</v>
      </c>
      <c r="F4" s="18" t="s">
        <v>151</v>
      </c>
      <c r="G4" s="18" t="s">
        <v>151</v>
      </c>
      <c r="I4" s="145"/>
      <c r="J4" s="21" t="s">
        <v>151</v>
      </c>
      <c r="K4" s="21" t="s">
        <v>151</v>
      </c>
      <c r="L4" s="21" t="s">
        <v>151</v>
      </c>
      <c r="M4" s="145"/>
    </row>
    <row r="5" spans="2:13">
      <c r="B5" s="68" t="s">
        <v>153</v>
      </c>
      <c r="C5" s="65" t="s">
        <v>17</v>
      </c>
      <c r="D5" s="66" t="s">
        <v>132</v>
      </c>
      <c r="E5" s="2">
        <v>1100</v>
      </c>
      <c r="F5" s="2">
        <v>2450</v>
      </c>
      <c r="G5" s="1">
        <v>1600</v>
      </c>
      <c r="I5" s="34" t="s">
        <v>17</v>
      </c>
      <c r="J5" s="2">
        <v>1100</v>
      </c>
      <c r="K5" s="2">
        <v>2450</v>
      </c>
      <c r="L5" s="1">
        <v>1600</v>
      </c>
      <c r="M5" s="17">
        <f>K5/J5*100-100</f>
        <v>122.72727272727272</v>
      </c>
    </row>
    <row r="6" spans="2:13">
      <c r="B6" s="68" t="s">
        <v>158</v>
      </c>
      <c r="C6" s="65" t="s">
        <v>27</v>
      </c>
      <c r="D6" s="66" t="s">
        <v>79</v>
      </c>
      <c r="E6" s="3">
        <v>450</v>
      </c>
      <c r="F6" s="3">
        <v>1375</v>
      </c>
      <c r="G6" s="1">
        <v>675</v>
      </c>
      <c r="I6" s="34" t="s">
        <v>27</v>
      </c>
      <c r="J6" s="3">
        <v>450</v>
      </c>
      <c r="K6" s="3">
        <v>1375</v>
      </c>
      <c r="L6" s="1">
        <v>675</v>
      </c>
      <c r="M6" s="17">
        <f>K6/J6*100-100</f>
        <v>205.55555555555554</v>
      </c>
    </row>
    <row r="7" spans="2:13">
      <c r="B7" s="136" t="s">
        <v>159</v>
      </c>
      <c r="C7" s="65" t="s">
        <v>32</v>
      </c>
      <c r="D7" s="66" t="s">
        <v>160</v>
      </c>
      <c r="E7" s="2">
        <v>120</v>
      </c>
      <c r="F7" s="2">
        <v>900</v>
      </c>
      <c r="G7" s="1">
        <v>360</v>
      </c>
      <c r="I7" s="31" t="s">
        <v>32</v>
      </c>
      <c r="J7" s="2">
        <v>120</v>
      </c>
      <c r="K7" s="2">
        <v>900</v>
      </c>
      <c r="L7" s="1">
        <v>360</v>
      </c>
      <c r="M7" s="17">
        <f>K7/J7*100-100</f>
        <v>650</v>
      </c>
    </row>
    <row r="8" spans="2:13">
      <c r="B8" s="136"/>
      <c r="C8" s="65" t="s">
        <v>44</v>
      </c>
      <c r="D8" s="66" t="s">
        <v>160</v>
      </c>
      <c r="E8" s="2">
        <v>500</v>
      </c>
      <c r="F8" s="15">
        <v>1200</v>
      </c>
      <c r="G8" s="1">
        <v>1000</v>
      </c>
      <c r="I8" s="35" t="s">
        <v>44</v>
      </c>
      <c r="J8" s="2">
        <v>500</v>
      </c>
      <c r="K8" s="15">
        <v>1200</v>
      </c>
      <c r="L8" s="1">
        <v>1000</v>
      </c>
      <c r="M8" s="17">
        <f>K8/J8*100-100</f>
        <v>140</v>
      </c>
    </row>
    <row r="9" spans="2:13">
      <c r="B9" s="136"/>
      <c r="C9" s="67" t="s">
        <v>22</v>
      </c>
      <c r="D9" s="66" t="s">
        <v>163</v>
      </c>
      <c r="E9" s="2">
        <v>800</v>
      </c>
      <c r="F9" s="2">
        <v>2800</v>
      </c>
      <c r="G9" s="2">
        <v>800</v>
      </c>
      <c r="I9" s="35" t="s">
        <v>22</v>
      </c>
      <c r="J9" s="2">
        <v>800</v>
      </c>
      <c r="K9" s="2">
        <v>2800</v>
      </c>
      <c r="L9" s="2">
        <v>800</v>
      </c>
      <c r="M9" s="17">
        <f>K9/J9*100-100</f>
        <v>250</v>
      </c>
    </row>
    <row r="10" spans="2:13">
      <c r="B10" s="136" t="s">
        <v>164</v>
      </c>
      <c r="C10" s="65" t="s">
        <v>165</v>
      </c>
      <c r="D10" s="66" t="s">
        <v>166</v>
      </c>
      <c r="E10" s="2">
        <v>375</v>
      </c>
      <c r="F10" s="2">
        <v>1200</v>
      </c>
      <c r="G10" s="2">
        <v>450</v>
      </c>
      <c r="I10" s="35" t="s">
        <v>165</v>
      </c>
      <c r="J10" s="2">
        <v>375</v>
      </c>
      <c r="K10" s="2">
        <v>1200</v>
      </c>
      <c r="L10" s="2">
        <v>450</v>
      </c>
      <c r="M10" s="17">
        <f>K10/J10*100-100</f>
        <v>220</v>
      </c>
    </row>
    <row r="11" spans="2:13">
      <c r="B11" s="136"/>
      <c r="C11" s="65" t="s">
        <v>169</v>
      </c>
      <c r="D11" s="39" t="s">
        <v>132</v>
      </c>
      <c r="E11" s="2">
        <v>2000</v>
      </c>
      <c r="F11" s="2">
        <v>6000</v>
      </c>
      <c r="G11" s="2">
        <v>4000</v>
      </c>
      <c r="I11" s="30" t="s">
        <v>169</v>
      </c>
      <c r="J11" s="2">
        <v>2000</v>
      </c>
      <c r="K11" s="2">
        <v>6000</v>
      </c>
      <c r="L11" s="2">
        <v>4000</v>
      </c>
      <c r="M11" s="17">
        <f>K11/J11*100-100</f>
        <v>200</v>
      </c>
    </row>
    <row r="12" spans="2:13">
      <c r="B12" s="136"/>
      <c r="C12" s="67" t="s">
        <v>172</v>
      </c>
      <c r="D12" s="54" t="s">
        <v>100</v>
      </c>
      <c r="E12" s="2">
        <v>2000</v>
      </c>
      <c r="F12" s="2">
        <v>4000</v>
      </c>
      <c r="G12" s="2">
        <v>4000</v>
      </c>
      <c r="I12" s="30" t="s">
        <v>172</v>
      </c>
      <c r="J12" s="2">
        <v>2000</v>
      </c>
      <c r="K12" s="2">
        <v>4000</v>
      </c>
      <c r="L12" s="2">
        <v>4000</v>
      </c>
      <c r="M12" s="17">
        <f>K12/J12*100-100</f>
        <v>100</v>
      </c>
    </row>
    <row r="13" spans="2:13">
      <c r="B13" s="136" t="s">
        <v>173</v>
      </c>
      <c r="C13" s="65" t="s">
        <v>33</v>
      </c>
      <c r="D13" s="66" t="s">
        <v>174</v>
      </c>
      <c r="E13" s="2">
        <v>800</v>
      </c>
      <c r="F13" s="2">
        <v>4500</v>
      </c>
      <c r="G13" s="2">
        <v>2700</v>
      </c>
      <c r="I13" s="30" t="s">
        <v>33</v>
      </c>
      <c r="J13" s="2">
        <v>800</v>
      </c>
      <c r="K13" s="2">
        <v>4500</v>
      </c>
      <c r="L13" s="2">
        <v>2700</v>
      </c>
      <c r="M13" s="17">
        <f>K13/J13*100-100</f>
        <v>462.5</v>
      </c>
    </row>
    <row r="14" spans="2:13">
      <c r="B14" s="136"/>
      <c r="C14" s="67" t="s">
        <v>176</v>
      </c>
      <c r="D14" s="54" t="s">
        <v>177</v>
      </c>
      <c r="E14" s="2">
        <v>1100</v>
      </c>
      <c r="F14" s="2">
        <v>1700</v>
      </c>
      <c r="G14" s="2">
        <v>1200</v>
      </c>
      <c r="I14" s="30" t="s">
        <v>176</v>
      </c>
      <c r="J14" s="2">
        <v>1100</v>
      </c>
      <c r="K14" s="2">
        <v>1700</v>
      </c>
      <c r="L14" s="2">
        <v>1200</v>
      </c>
      <c r="M14" s="17">
        <f>K14/J14*100-100</f>
        <v>54.545454545454533</v>
      </c>
    </row>
    <row r="15" spans="2:13">
      <c r="B15" s="136"/>
      <c r="C15" s="65" t="s">
        <v>179</v>
      </c>
      <c r="D15" s="66" t="s">
        <v>104</v>
      </c>
      <c r="E15" s="2">
        <v>8000</v>
      </c>
      <c r="F15" s="2">
        <v>8700</v>
      </c>
      <c r="G15" s="2">
        <v>8700</v>
      </c>
      <c r="I15" s="30" t="s">
        <v>179</v>
      </c>
      <c r="J15" s="2">
        <v>8000</v>
      </c>
      <c r="K15" s="2">
        <v>8700</v>
      </c>
      <c r="L15" s="2">
        <v>8700</v>
      </c>
      <c r="M15" s="17">
        <f>K15/J15*100-100</f>
        <v>8.7499999999999858</v>
      </c>
    </row>
    <row r="16" spans="2:13">
      <c r="B16" s="136" t="s">
        <v>180</v>
      </c>
      <c r="C16" s="119" t="s">
        <v>181</v>
      </c>
      <c r="D16" s="54" t="s">
        <v>78</v>
      </c>
      <c r="E16" s="2">
        <v>1450</v>
      </c>
      <c r="F16" s="2">
        <v>1800</v>
      </c>
      <c r="G16" s="2">
        <v>1450</v>
      </c>
      <c r="I16" s="30" t="s">
        <v>215</v>
      </c>
      <c r="J16" s="2">
        <v>1450</v>
      </c>
      <c r="K16" s="2">
        <v>1800</v>
      </c>
      <c r="L16" s="2">
        <v>1450</v>
      </c>
      <c r="M16" s="17">
        <f>K16/J16*100-100</f>
        <v>24.137931034482762</v>
      </c>
    </row>
    <row r="17" spans="2:13">
      <c r="B17" s="136"/>
      <c r="C17" s="128"/>
      <c r="D17" s="54" t="s">
        <v>182</v>
      </c>
      <c r="E17" s="2">
        <v>7000</v>
      </c>
      <c r="F17" s="2">
        <v>9100</v>
      </c>
      <c r="G17" s="2">
        <v>8400</v>
      </c>
      <c r="I17" s="30" t="s">
        <v>216</v>
      </c>
      <c r="J17" s="2">
        <v>7000</v>
      </c>
      <c r="K17" s="2">
        <v>9100</v>
      </c>
      <c r="L17" s="2">
        <v>8400</v>
      </c>
      <c r="M17" s="17">
        <f>K17/J17*100-100</f>
        <v>30</v>
      </c>
    </row>
    <row r="18" spans="2:13">
      <c r="B18" s="136" t="s">
        <v>183</v>
      </c>
      <c r="C18" s="64" t="s">
        <v>184</v>
      </c>
      <c r="D18" s="64" t="s">
        <v>104</v>
      </c>
      <c r="E18" s="2">
        <v>10000</v>
      </c>
      <c r="F18" s="2">
        <v>12000</v>
      </c>
      <c r="G18" s="2">
        <v>11000</v>
      </c>
      <c r="I18" s="30" t="s">
        <v>184</v>
      </c>
      <c r="J18" s="2">
        <v>10000</v>
      </c>
      <c r="K18" s="2">
        <v>12000</v>
      </c>
      <c r="L18" s="2">
        <v>11000</v>
      </c>
      <c r="M18" s="17">
        <f>K18/J18*100-100</f>
        <v>20</v>
      </c>
    </row>
    <row r="19" spans="2:13">
      <c r="B19" s="136"/>
      <c r="C19" s="69" t="s">
        <v>190</v>
      </c>
      <c r="D19" s="36" t="s">
        <v>104</v>
      </c>
      <c r="E19" s="2">
        <v>12400</v>
      </c>
      <c r="F19" s="2">
        <v>14750</v>
      </c>
      <c r="G19" s="2">
        <v>13800</v>
      </c>
      <c r="I19" s="30" t="s">
        <v>190</v>
      </c>
      <c r="J19" s="2">
        <v>12400</v>
      </c>
      <c r="K19" s="2">
        <v>14750</v>
      </c>
      <c r="L19" s="2">
        <v>13800</v>
      </c>
      <c r="M19" s="17">
        <f>K19/J19*100-100</f>
        <v>18.951612903225794</v>
      </c>
    </row>
    <row r="20" spans="2:13">
      <c r="B20" s="136"/>
      <c r="C20" s="64" t="s">
        <v>191</v>
      </c>
      <c r="D20" s="64" t="s">
        <v>66</v>
      </c>
      <c r="E20" s="2">
        <v>10000</v>
      </c>
      <c r="F20" s="2">
        <v>12250</v>
      </c>
      <c r="G20" s="2">
        <v>11250</v>
      </c>
      <c r="I20" s="30" t="s">
        <v>191</v>
      </c>
      <c r="J20" s="2">
        <v>10000</v>
      </c>
      <c r="K20" s="2">
        <v>12250</v>
      </c>
      <c r="L20" s="2">
        <v>11250</v>
      </c>
      <c r="M20" s="17">
        <f>K20/J20*100-100</f>
        <v>22.500000000000014</v>
      </c>
    </row>
  </sheetData>
  <autoFilter ref="I4:M20" xr:uid="{00000000-0001-0000-0700-000000000000}"/>
  <mergeCells count="12">
    <mergeCell ref="B7:B9"/>
    <mergeCell ref="B2:G2"/>
    <mergeCell ref="M3:M4"/>
    <mergeCell ref="I3:I4"/>
    <mergeCell ref="B3:B4"/>
    <mergeCell ref="C3:C4"/>
    <mergeCell ref="D3:D4"/>
    <mergeCell ref="B16:B17"/>
    <mergeCell ref="C16:C17"/>
    <mergeCell ref="B18:B20"/>
    <mergeCell ref="B13:B15"/>
    <mergeCell ref="B10:B12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H49"/>
  <sheetViews>
    <sheetView topLeftCell="A26" zoomScaleNormal="100" workbookViewId="0">
      <selection activeCell="O38" sqref="O38"/>
    </sheetView>
  </sheetViews>
  <sheetFormatPr defaultColWidth="11.42578125" defaultRowHeight="14.45"/>
  <cols>
    <col min="1" max="1" width="31.28515625" bestFit="1" customWidth="1"/>
    <col min="2" max="6" width="12" bestFit="1" customWidth="1"/>
    <col min="8" max="8" width="12.140625" bestFit="1" customWidth="1"/>
  </cols>
  <sheetData>
    <row r="2" spans="1:8">
      <c r="A2" s="60" t="s">
        <v>217</v>
      </c>
      <c r="B2" s="59">
        <v>2019</v>
      </c>
      <c r="C2" s="9">
        <v>2020</v>
      </c>
      <c r="D2" s="9">
        <v>2021</v>
      </c>
      <c r="E2" s="9">
        <v>2022</v>
      </c>
      <c r="F2" s="9">
        <v>2023</v>
      </c>
      <c r="G2" s="9" t="s">
        <v>218</v>
      </c>
      <c r="H2" s="9" t="s">
        <v>219</v>
      </c>
    </row>
    <row r="3" spans="1:8">
      <c r="A3" s="61" t="s">
        <v>22</v>
      </c>
      <c r="B3" s="5">
        <v>777.07537328933097</v>
      </c>
      <c r="C3" s="5">
        <v>739.92374851013119</v>
      </c>
      <c r="D3" s="5">
        <v>912.3708329371708</v>
      </c>
      <c r="E3" s="5">
        <v>1415.5804960600769</v>
      </c>
      <c r="F3" s="5">
        <v>1243.4907407407411</v>
      </c>
      <c r="G3" s="5">
        <v>1017.6882383074901</v>
      </c>
      <c r="H3" s="5"/>
    </row>
    <row r="4" spans="1:8">
      <c r="A4" s="48" t="s">
        <v>28</v>
      </c>
      <c r="B4" s="5"/>
      <c r="C4" s="5">
        <v>2154.0160550458718</v>
      </c>
      <c r="D4" s="5">
        <v>2827.487654320988</v>
      </c>
      <c r="E4" s="5">
        <v>3852.6769162210339</v>
      </c>
      <c r="F4" s="5">
        <v>3659.957601153465</v>
      </c>
      <c r="G4" s="5">
        <v>3123.5345566853398</v>
      </c>
      <c r="H4" s="5"/>
    </row>
    <row r="5" spans="1:8">
      <c r="A5" s="49" t="s">
        <v>184</v>
      </c>
      <c r="B5" s="5">
        <v>10017</v>
      </c>
      <c r="C5" s="5">
        <v>12187</v>
      </c>
      <c r="D5" s="5">
        <v>12000</v>
      </c>
      <c r="E5" s="5">
        <v>38900</v>
      </c>
      <c r="F5" s="5">
        <v>30000</v>
      </c>
      <c r="G5" s="5">
        <v>20621</v>
      </c>
      <c r="H5" s="5"/>
    </row>
    <row r="6" spans="1:8">
      <c r="A6" s="49" t="s">
        <v>220</v>
      </c>
      <c r="B6" s="5">
        <v>6411</v>
      </c>
      <c r="C6" s="5">
        <v>6629</v>
      </c>
      <c r="D6" s="5">
        <v>8407</v>
      </c>
      <c r="E6" s="5">
        <v>9786</v>
      </c>
      <c r="F6" s="5">
        <v>11087</v>
      </c>
      <c r="G6" s="5">
        <v>8464</v>
      </c>
      <c r="H6" s="5"/>
    </row>
    <row r="7" spans="1:8">
      <c r="A7" s="48" t="s">
        <v>17</v>
      </c>
      <c r="B7" s="5"/>
      <c r="C7" s="5">
        <v>1398.097028295457</v>
      </c>
      <c r="D7" s="5">
        <v>1483.9250217062511</v>
      </c>
      <c r="E7" s="5">
        <v>1628.6478739255531</v>
      </c>
      <c r="F7" s="5">
        <v>1487.727337556714</v>
      </c>
      <c r="G7" s="5">
        <v>1499.5993153709937</v>
      </c>
      <c r="H7" s="5"/>
    </row>
    <row r="8" spans="1:8">
      <c r="A8" s="61" t="s">
        <v>44</v>
      </c>
      <c r="B8" s="5">
        <v>3666.3456949315728</v>
      </c>
      <c r="C8" s="5">
        <v>4181.2812486510402</v>
      </c>
      <c r="D8" s="5">
        <v>3860.3661386960898</v>
      </c>
      <c r="E8" s="5">
        <v>4357.4460568748173</v>
      </c>
      <c r="F8" s="5">
        <v>5283.4261945392491</v>
      </c>
      <c r="G8" s="5">
        <v>4269.773066738554</v>
      </c>
      <c r="H8" s="5"/>
    </row>
    <row r="9" spans="1:8">
      <c r="A9" s="49" t="s">
        <v>221</v>
      </c>
      <c r="B9" s="5">
        <v>4384</v>
      </c>
      <c r="C9" s="5">
        <v>4667</v>
      </c>
      <c r="D9" s="5">
        <v>6470</v>
      </c>
      <c r="E9" s="5">
        <v>8027</v>
      </c>
      <c r="F9" s="5">
        <v>7835</v>
      </c>
      <c r="G9" s="5">
        <v>6277</v>
      </c>
      <c r="H9" s="5"/>
    </row>
    <row r="10" spans="1:8">
      <c r="A10" s="49" t="s">
        <v>222</v>
      </c>
      <c r="B10" s="5">
        <v>989.90187071716082</v>
      </c>
      <c r="C10" s="5">
        <v>1036.578413428276</v>
      </c>
      <c r="D10" s="5">
        <v>1217.205468112385</v>
      </c>
      <c r="E10" s="5">
        <v>1689.3726559445911</v>
      </c>
      <c r="F10" s="5">
        <v>2199.7555185330598</v>
      </c>
      <c r="G10" s="5">
        <v>1426.5627853470946</v>
      </c>
      <c r="H10" s="5"/>
    </row>
    <row r="11" spans="1:8">
      <c r="A11" s="61" t="s">
        <v>33</v>
      </c>
      <c r="B11" s="5">
        <v>1889.291666666667</v>
      </c>
      <c r="C11" s="5">
        <v>1853.583333333333</v>
      </c>
      <c r="D11" s="5">
        <v>2304.916666666667</v>
      </c>
      <c r="E11" s="5">
        <v>2975.4232026143791</v>
      </c>
      <c r="F11" s="5">
        <v>3080.2</v>
      </c>
      <c r="G11" s="5">
        <v>2420.6829738562092</v>
      </c>
      <c r="H11" s="5"/>
    </row>
    <row r="12" spans="1:8">
      <c r="A12" s="61" t="s">
        <v>36</v>
      </c>
      <c r="B12" s="5">
        <v>1296.8752450980396</v>
      </c>
      <c r="C12" s="5">
        <v>1300.2071041245222</v>
      </c>
      <c r="D12" s="5">
        <v>1519.5604874446085</v>
      </c>
      <c r="E12" s="5">
        <v>2089.8261870155038</v>
      </c>
      <c r="F12" s="5">
        <v>2131.2568558083613</v>
      </c>
      <c r="G12" s="5">
        <v>1667.5451758982069</v>
      </c>
      <c r="H12" s="5"/>
    </row>
    <row r="13" spans="1:8">
      <c r="A13" s="62" t="s">
        <v>32</v>
      </c>
      <c r="B13" s="5">
        <v>1008.387932431017</v>
      </c>
      <c r="C13" s="5">
        <v>984.25946256853103</v>
      </c>
      <c r="D13" s="5">
        <v>1147.560856817953</v>
      </c>
      <c r="E13" s="5">
        <v>1577.4226847036589</v>
      </c>
      <c r="F13" s="5">
        <v>1673.633033991533</v>
      </c>
      <c r="G13" s="5">
        <v>1278.2527941025387</v>
      </c>
      <c r="H13" s="5"/>
    </row>
    <row r="14" spans="1:8">
      <c r="A14" s="61" t="s">
        <v>41</v>
      </c>
      <c r="B14" s="5">
        <v>2215.85692165311</v>
      </c>
      <c r="C14" s="5">
        <v>1805.499923385484</v>
      </c>
      <c r="D14" s="5">
        <v>937.38011921568443</v>
      </c>
      <c r="E14" s="5">
        <v>1693.052709327759</v>
      </c>
      <c r="F14" s="5">
        <v>3309.1343232422951</v>
      </c>
      <c r="G14" s="5">
        <v>1992.1847993648662</v>
      </c>
      <c r="H14" s="5"/>
    </row>
    <row r="15" spans="1:8">
      <c r="A15" s="62" t="s">
        <v>179</v>
      </c>
      <c r="B15" s="38">
        <v>6390.0134053941983</v>
      </c>
      <c r="C15" s="5">
        <v>7656.396844774491</v>
      </c>
      <c r="D15" s="5">
        <v>8597.0567461620612</v>
      </c>
      <c r="E15" s="5">
        <v>9025.4234361090294</v>
      </c>
      <c r="F15" s="5">
        <v>10102.14632075326</v>
      </c>
      <c r="G15" s="5">
        <v>8354.2073506386077</v>
      </c>
      <c r="H15" s="5"/>
    </row>
    <row r="16" spans="1:8">
      <c r="A16" s="61" t="s">
        <v>6</v>
      </c>
      <c r="B16" s="5">
        <v>1842.2907604729239</v>
      </c>
      <c r="C16" s="5">
        <v>1437.9283720922481</v>
      </c>
      <c r="D16" s="5">
        <v>1437.7953910283741</v>
      </c>
      <c r="E16" s="5">
        <v>2830.5821620883462</v>
      </c>
      <c r="F16" s="5">
        <v>3265.8802536828071</v>
      </c>
      <c r="G16" s="5">
        <v>2162.8953878729399</v>
      </c>
      <c r="H16" s="5"/>
    </row>
    <row r="17" spans="1:8">
      <c r="A17" s="49" t="s">
        <v>223</v>
      </c>
      <c r="B17" s="5">
        <v>5174</v>
      </c>
      <c r="C17" s="5">
        <v>5489</v>
      </c>
      <c r="D17" s="5">
        <v>7564</v>
      </c>
      <c r="E17" s="5">
        <v>8609</v>
      </c>
      <c r="F17" s="5">
        <v>9687</v>
      </c>
      <c r="G17" s="5">
        <v>7303</v>
      </c>
      <c r="H17" s="5"/>
    </row>
    <row r="18" spans="1:8">
      <c r="A18" s="61" t="s">
        <v>27</v>
      </c>
      <c r="B18" s="5">
        <v>1288.699153631884</v>
      </c>
      <c r="C18" s="5">
        <v>524.08672720252207</v>
      </c>
      <c r="D18" s="5">
        <v>730.45643666246008</v>
      </c>
      <c r="E18" s="5">
        <v>2257.168465267976</v>
      </c>
      <c r="F18" s="5">
        <v>1624.62955335779</v>
      </c>
      <c r="G18" s="5">
        <v>1285.0080672245265</v>
      </c>
      <c r="H18" s="5"/>
    </row>
    <row r="19" spans="1:8" ht="15" thickBot="1">
      <c r="A19" s="7"/>
      <c r="B19" s="7"/>
      <c r="C19" s="7"/>
      <c r="D19" s="7"/>
      <c r="E19" s="7"/>
      <c r="F19" s="7"/>
      <c r="G19" s="7"/>
      <c r="H19" s="7"/>
    </row>
    <row r="20" spans="1:8">
      <c r="A20" s="29" t="s">
        <v>224</v>
      </c>
      <c r="B20" s="7"/>
      <c r="C20" s="7" t="s">
        <v>225</v>
      </c>
      <c r="D20" s="7"/>
      <c r="E20" s="7"/>
      <c r="F20" s="7"/>
      <c r="G20" s="7"/>
      <c r="H20" s="7"/>
    </row>
    <row r="21" spans="1:8">
      <c r="A21" s="14" t="s">
        <v>226</v>
      </c>
      <c r="B21" s="7"/>
      <c r="C21" s="7"/>
      <c r="D21" s="7"/>
      <c r="E21" s="7"/>
      <c r="F21" s="7"/>
      <c r="G21" s="7"/>
      <c r="H21" s="7"/>
    </row>
    <row r="22" spans="1:8">
      <c r="A22" s="12" t="s">
        <v>227</v>
      </c>
      <c r="C22" s="7"/>
      <c r="D22" s="7"/>
      <c r="E22" s="7"/>
      <c r="F22" s="7"/>
      <c r="G22" s="7"/>
      <c r="H22" s="7"/>
    </row>
    <row r="23" spans="1:8" ht="34.9" thickBot="1">
      <c r="A23" s="13" t="s">
        <v>228</v>
      </c>
      <c r="C23" s="7"/>
      <c r="D23" s="7"/>
      <c r="E23" s="7"/>
      <c r="F23" s="7"/>
      <c r="G23" s="7"/>
      <c r="H23" s="7"/>
    </row>
    <row r="24" spans="1:8">
      <c r="C24" s="7"/>
      <c r="D24" s="7"/>
      <c r="E24" s="7"/>
      <c r="F24" s="7"/>
      <c r="G24" s="7"/>
      <c r="H24" s="7"/>
    </row>
    <row r="25" spans="1:8">
      <c r="C25" s="7"/>
      <c r="D25" s="7"/>
      <c r="E25" s="7"/>
      <c r="F25" s="7"/>
      <c r="G25" s="7"/>
      <c r="H25" s="7"/>
    </row>
    <row r="26" spans="1:8">
      <c r="C26" s="7"/>
      <c r="D26" s="7"/>
      <c r="E26" s="7"/>
      <c r="F26" s="7"/>
      <c r="G26" s="7"/>
      <c r="H26" s="7"/>
    </row>
    <row r="29" spans="1:8">
      <c r="A29" s="9" t="s">
        <v>143</v>
      </c>
      <c r="B29" s="9" t="s">
        <v>218</v>
      </c>
    </row>
    <row r="30" spans="1:8">
      <c r="A30" s="61" t="s">
        <v>22</v>
      </c>
      <c r="B30" s="5">
        <v>1017.6882383074901</v>
      </c>
    </row>
    <row r="31" spans="1:8">
      <c r="A31" s="62" t="s">
        <v>32</v>
      </c>
      <c r="B31" s="5">
        <v>1278.2527941025387</v>
      </c>
    </row>
    <row r="32" spans="1:8">
      <c r="A32" s="61" t="s">
        <v>27</v>
      </c>
      <c r="B32" s="5">
        <v>1285.0080672245265</v>
      </c>
    </row>
    <row r="33" spans="1:2">
      <c r="A33" s="48" t="s">
        <v>17</v>
      </c>
      <c r="B33" s="5">
        <v>1499.5993153709937</v>
      </c>
    </row>
    <row r="34" spans="1:2">
      <c r="A34" s="61" t="s">
        <v>36</v>
      </c>
      <c r="B34" s="5">
        <v>1667.5451758982069</v>
      </c>
    </row>
    <row r="35" spans="1:2">
      <c r="A35" s="61" t="s">
        <v>41</v>
      </c>
      <c r="B35" s="5">
        <v>1992.1847993648662</v>
      </c>
    </row>
    <row r="36" spans="1:2">
      <c r="A36" s="61" t="s">
        <v>6</v>
      </c>
      <c r="B36" s="5">
        <v>2162.8953878729399</v>
      </c>
    </row>
    <row r="37" spans="1:2">
      <c r="A37" s="61" t="s">
        <v>33</v>
      </c>
      <c r="B37" s="5">
        <v>2420.6829738562092</v>
      </c>
    </row>
    <row r="38" spans="1:2">
      <c r="A38" s="48" t="s">
        <v>28</v>
      </c>
      <c r="B38" s="5">
        <v>3123.5345566853398</v>
      </c>
    </row>
    <row r="39" spans="1:2">
      <c r="A39" s="61" t="s">
        <v>44</v>
      </c>
      <c r="B39" s="5">
        <v>4269.773066738554</v>
      </c>
    </row>
    <row r="40" spans="1:2">
      <c r="A40" s="49" t="s">
        <v>184</v>
      </c>
      <c r="B40" s="5">
        <v>20621</v>
      </c>
    </row>
    <row r="41" spans="1:2">
      <c r="A41" s="49" t="s">
        <v>220</v>
      </c>
      <c r="B41" s="5">
        <v>8464</v>
      </c>
    </row>
    <row r="42" spans="1:2">
      <c r="A42" s="62" t="s">
        <v>179</v>
      </c>
      <c r="B42" s="5">
        <v>8354.2073506386077</v>
      </c>
    </row>
    <row r="43" spans="1:2">
      <c r="A43" s="49" t="s">
        <v>223</v>
      </c>
      <c r="B43" s="5">
        <v>7303</v>
      </c>
    </row>
    <row r="44" spans="1:2">
      <c r="A44" s="49" t="s">
        <v>221</v>
      </c>
      <c r="B44" s="5">
        <v>6277</v>
      </c>
    </row>
    <row r="45" spans="1:2">
      <c r="A45" s="49" t="s">
        <v>222</v>
      </c>
      <c r="B45" s="5">
        <v>1426.5627853470946</v>
      </c>
    </row>
    <row r="46" spans="1:2">
      <c r="A46" s="41"/>
      <c r="B46" s="7"/>
    </row>
    <row r="47" spans="1:2">
      <c r="A47" s="40"/>
      <c r="B47" s="7"/>
    </row>
    <row r="48" spans="1:2">
      <c r="A48" s="41"/>
      <c r="B48" s="7"/>
    </row>
    <row r="49" spans="1:2">
      <c r="A49" s="41"/>
      <c r="B49" s="7"/>
    </row>
  </sheetData>
  <autoFilter ref="A29:B39" xr:uid="{00000000-0001-0000-0800-000000000000}">
    <sortState xmlns:xlrd2="http://schemas.microsoft.com/office/spreadsheetml/2017/richdata2" ref="A30:B44">
      <sortCondition ref="B29:B39"/>
    </sortState>
  </autoFilter>
  <sortState xmlns:xlrd2="http://schemas.microsoft.com/office/spreadsheetml/2017/richdata2" ref="A46:B50">
    <sortCondition descending="1" ref="B46:B50"/>
  </sortState>
  <pageMargins left="0.7" right="0.7" top="0.75" bottom="0.75" header="0.3" footer="0.3"/>
  <pageSetup paperSize="9" orientation="portrait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T46"/>
  <sheetViews>
    <sheetView topLeftCell="A21" zoomScale="90" zoomScaleNormal="90" workbookViewId="0">
      <selection activeCell="G34" sqref="G34"/>
    </sheetView>
  </sheetViews>
  <sheetFormatPr defaultColWidth="11.42578125" defaultRowHeight="14.45"/>
  <cols>
    <col min="1" max="1" width="6.42578125" customWidth="1"/>
    <col min="2" max="2" width="34.7109375" bestFit="1" customWidth="1"/>
    <col min="3" max="8" width="11.42578125" customWidth="1"/>
  </cols>
  <sheetData>
    <row r="2" spans="2:8" ht="15" customHeight="1">
      <c r="B2" s="4" t="s">
        <v>217</v>
      </c>
      <c r="C2" s="4">
        <v>2019</v>
      </c>
      <c r="D2" s="4">
        <v>2020</v>
      </c>
      <c r="E2" s="4">
        <v>2021</v>
      </c>
      <c r="F2" s="4">
        <v>2022</v>
      </c>
      <c r="G2" s="4">
        <v>2023</v>
      </c>
      <c r="H2" s="4" t="s">
        <v>218</v>
      </c>
    </row>
    <row r="3" spans="2:8">
      <c r="B3" s="61" t="s">
        <v>22</v>
      </c>
      <c r="C3" s="5">
        <v>777.07537328933097</v>
      </c>
      <c r="D3" s="5">
        <v>739.92374851013119</v>
      </c>
      <c r="E3" s="5">
        <v>912.3708329371708</v>
      </c>
      <c r="F3" s="5">
        <v>1415.5804960600769</v>
      </c>
      <c r="G3" s="5">
        <v>1243.4907407407411</v>
      </c>
      <c r="H3" s="5">
        <v>1017.6882383074901</v>
      </c>
    </row>
    <row r="4" spans="2:8">
      <c r="B4" s="48" t="s">
        <v>28</v>
      </c>
      <c r="C4" s="5"/>
      <c r="D4" s="5">
        <v>2154.0160550458718</v>
      </c>
      <c r="E4" s="5">
        <v>2827.487654320988</v>
      </c>
      <c r="F4" s="5">
        <v>3852.6769162210339</v>
      </c>
      <c r="G4" s="5">
        <v>3659.957601153465</v>
      </c>
      <c r="H4" s="5">
        <v>3123.5345566853398</v>
      </c>
    </row>
    <row r="5" spans="2:8">
      <c r="B5" s="49" t="s">
        <v>184</v>
      </c>
      <c r="C5" s="5">
        <v>10017</v>
      </c>
      <c r="D5" s="5">
        <v>12187</v>
      </c>
      <c r="E5" s="5">
        <v>12000</v>
      </c>
      <c r="F5" s="5">
        <v>38900</v>
      </c>
      <c r="G5" s="5">
        <v>30000</v>
      </c>
      <c r="H5" s="5">
        <v>20621</v>
      </c>
    </row>
    <row r="6" spans="2:8">
      <c r="B6" s="49" t="s">
        <v>220</v>
      </c>
      <c r="C6" s="5">
        <v>6411</v>
      </c>
      <c r="D6" s="5">
        <v>6629</v>
      </c>
      <c r="E6" s="5">
        <v>8407</v>
      </c>
      <c r="F6" s="5">
        <v>9786</v>
      </c>
      <c r="G6" s="5">
        <v>11087</v>
      </c>
      <c r="H6" s="5">
        <v>8464</v>
      </c>
    </row>
    <row r="7" spans="2:8">
      <c r="B7" s="48" t="s">
        <v>17</v>
      </c>
      <c r="C7" s="5"/>
      <c r="D7" s="5">
        <v>1398.097028295457</v>
      </c>
      <c r="E7" s="5">
        <v>1483.9250217062511</v>
      </c>
      <c r="F7" s="5">
        <v>1628.6478739255531</v>
      </c>
      <c r="G7" s="5">
        <v>1487.727337556714</v>
      </c>
      <c r="H7" s="5">
        <v>1499.5993153709937</v>
      </c>
    </row>
    <row r="8" spans="2:8">
      <c r="B8" s="61" t="s">
        <v>44</v>
      </c>
      <c r="C8" s="5">
        <v>3666.3456949315728</v>
      </c>
      <c r="D8" s="5">
        <v>4181.2812486510402</v>
      </c>
      <c r="E8" s="5">
        <v>3860.3661386960898</v>
      </c>
      <c r="F8" s="5">
        <v>4357.4460568748173</v>
      </c>
      <c r="G8" s="5">
        <v>5283.4261945392491</v>
      </c>
      <c r="H8" s="5">
        <v>4269.773066738554</v>
      </c>
    </row>
    <row r="9" spans="2:8">
      <c r="B9" s="49" t="s">
        <v>221</v>
      </c>
      <c r="C9" s="5">
        <v>4384</v>
      </c>
      <c r="D9" s="5">
        <v>4667</v>
      </c>
      <c r="E9" s="5">
        <v>6470</v>
      </c>
      <c r="F9" s="5">
        <v>8027</v>
      </c>
      <c r="G9" s="5">
        <v>7835</v>
      </c>
      <c r="H9" s="5">
        <v>6277</v>
      </c>
    </row>
    <row r="10" spans="2:8">
      <c r="B10" s="49" t="s">
        <v>222</v>
      </c>
      <c r="C10" s="5">
        <v>989.90187071716082</v>
      </c>
      <c r="D10" s="5">
        <v>1036.578413428276</v>
      </c>
      <c r="E10" s="5">
        <v>1217.205468112385</v>
      </c>
      <c r="F10" s="5">
        <v>1689.3726559445911</v>
      </c>
      <c r="G10" s="5">
        <v>2199.7555185330598</v>
      </c>
      <c r="H10" s="5">
        <v>1426.5627853470946</v>
      </c>
    </row>
    <row r="11" spans="2:8">
      <c r="B11" s="61" t="s">
        <v>33</v>
      </c>
      <c r="C11" s="5">
        <v>1889.291666666667</v>
      </c>
      <c r="D11" s="5">
        <v>1853.583333333333</v>
      </c>
      <c r="E11" s="5">
        <v>2304.916666666667</v>
      </c>
      <c r="F11" s="5">
        <v>2975.4232026143791</v>
      </c>
      <c r="G11" s="5">
        <v>3080.2</v>
      </c>
      <c r="H11" s="5">
        <v>2420.6829738562092</v>
      </c>
    </row>
    <row r="12" spans="2:8">
      <c r="B12" s="61" t="s">
        <v>36</v>
      </c>
      <c r="C12" s="5">
        <v>1296.8752450980396</v>
      </c>
      <c r="D12" s="5">
        <v>1300.2071041245222</v>
      </c>
      <c r="E12" s="5">
        <v>1519.5604874446085</v>
      </c>
      <c r="F12" s="5">
        <v>2089.8261870155038</v>
      </c>
      <c r="G12" s="5">
        <v>2131.2568558083613</v>
      </c>
      <c r="H12" s="5">
        <v>1667.5451758982069</v>
      </c>
    </row>
    <row r="13" spans="2:8">
      <c r="B13" s="62" t="s">
        <v>32</v>
      </c>
      <c r="C13" s="5">
        <v>1008.387932431017</v>
      </c>
      <c r="D13" s="5">
        <v>984.25946256853103</v>
      </c>
      <c r="E13" s="5">
        <v>1147.560856817953</v>
      </c>
      <c r="F13" s="5">
        <v>1577.4226847036589</v>
      </c>
      <c r="G13" s="5">
        <v>1673.633033991533</v>
      </c>
      <c r="H13" s="5">
        <v>1278.2527941025387</v>
      </c>
    </row>
    <row r="14" spans="2:8">
      <c r="B14" s="61" t="s">
        <v>41</v>
      </c>
      <c r="C14" s="5">
        <v>2215.85692165311</v>
      </c>
      <c r="D14" s="5">
        <v>1805.499923385484</v>
      </c>
      <c r="E14" s="5">
        <v>937.38011921568443</v>
      </c>
      <c r="F14" s="5">
        <v>1693.052709327759</v>
      </c>
      <c r="G14" s="5">
        <v>3309.1343232422951</v>
      </c>
      <c r="H14" s="5">
        <v>1992.1847993648662</v>
      </c>
    </row>
    <row r="15" spans="2:8">
      <c r="B15" s="62" t="s">
        <v>179</v>
      </c>
      <c r="C15" s="38">
        <v>6390.0134053941983</v>
      </c>
      <c r="D15" s="5">
        <v>7656.396844774491</v>
      </c>
      <c r="E15" s="5">
        <v>8597.0567461620612</v>
      </c>
      <c r="F15" s="5">
        <v>9025.4234361090294</v>
      </c>
      <c r="G15" s="5">
        <v>10102.14632075326</v>
      </c>
      <c r="H15" s="5">
        <v>8354.2073506386077</v>
      </c>
    </row>
    <row r="16" spans="2:8">
      <c r="B16" s="61" t="s">
        <v>6</v>
      </c>
      <c r="C16" s="5">
        <v>1842.2907604729239</v>
      </c>
      <c r="D16" s="5">
        <v>1437.9283720922481</v>
      </c>
      <c r="E16" s="5">
        <v>1437.7953910283741</v>
      </c>
      <c r="F16" s="5">
        <v>2830.5821620883462</v>
      </c>
      <c r="G16" s="5">
        <v>3265.8802536828071</v>
      </c>
      <c r="H16" s="5">
        <v>2162.8953878729399</v>
      </c>
    </row>
    <row r="17" spans="2:8">
      <c r="B17" s="49" t="s">
        <v>223</v>
      </c>
      <c r="C17" s="5">
        <v>5174</v>
      </c>
      <c r="D17" s="5">
        <v>5489</v>
      </c>
      <c r="E17" s="5">
        <v>7564</v>
      </c>
      <c r="F17" s="5">
        <v>8609</v>
      </c>
      <c r="G17" s="5">
        <v>9687</v>
      </c>
      <c r="H17" s="5">
        <v>7303</v>
      </c>
    </row>
    <row r="18" spans="2:8">
      <c r="B18" s="61" t="s">
        <v>27</v>
      </c>
      <c r="C18" s="5">
        <v>1288.699153631884</v>
      </c>
      <c r="D18" s="5">
        <v>524.08672720252207</v>
      </c>
      <c r="E18" s="5">
        <v>730.45643666246008</v>
      </c>
      <c r="F18" s="5">
        <v>2257.168465267976</v>
      </c>
      <c r="G18" s="5">
        <v>1624.62955335779</v>
      </c>
      <c r="H18" s="5">
        <v>1285.0080672245265</v>
      </c>
    </row>
    <row r="19" spans="2:8" ht="15" thickBot="1">
      <c r="B19" s="63"/>
      <c r="C19" s="42"/>
      <c r="D19" s="42"/>
      <c r="E19" s="42"/>
      <c r="F19" s="42"/>
      <c r="G19" s="42"/>
      <c r="H19" s="42"/>
    </row>
    <row r="20" spans="2:8">
      <c r="B20" s="43" t="s">
        <v>224</v>
      </c>
      <c r="C20" s="7"/>
      <c r="D20" s="7"/>
      <c r="E20" s="8"/>
      <c r="H20" s="8"/>
    </row>
    <row r="21" spans="2:8">
      <c r="B21" s="14" t="s">
        <v>226</v>
      </c>
      <c r="C21" s="7"/>
      <c r="D21" s="7" t="s">
        <v>225</v>
      </c>
      <c r="E21" s="8"/>
      <c r="H21" s="8"/>
    </row>
    <row r="22" spans="2:8">
      <c r="B22" s="12" t="s">
        <v>227</v>
      </c>
      <c r="C22" s="7"/>
      <c r="D22" s="7"/>
      <c r="E22" s="8"/>
      <c r="H22" s="8"/>
    </row>
    <row r="23" spans="2:8" ht="23.45" thickBot="1">
      <c r="B23" s="13" t="s">
        <v>229</v>
      </c>
      <c r="C23" s="7"/>
      <c r="D23" s="7"/>
      <c r="E23" s="8"/>
      <c r="H23" s="8"/>
    </row>
    <row r="24" spans="2:8">
      <c r="B24" s="7"/>
      <c r="C24" s="7"/>
      <c r="D24" s="7"/>
      <c r="E24" s="8"/>
      <c r="H24" s="8"/>
    </row>
    <row r="25" spans="2:8">
      <c r="B25" s="6"/>
      <c r="C25" s="6"/>
      <c r="D25" s="7"/>
      <c r="E25" s="7"/>
      <c r="F25" s="7"/>
      <c r="G25" s="7"/>
      <c r="H25" s="8"/>
    </row>
    <row r="26" spans="2:8">
      <c r="B26" s="6"/>
      <c r="C26" s="6"/>
      <c r="D26" s="7"/>
      <c r="E26" s="7"/>
      <c r="F26" s="7"/>
      <c r="G26" s="7"/>
      <c r="H26" s="8"/>
    </row>
    <row r="27" spans="2:8">
      <c r="B27" s="6"/>
      <c r="C27" s="6"/>
      <c r="D27" s="7"/>
      <c r="E27" s="7"/>
      <c r="F27" s="7"/>
      <c r="G27" s="7"/>
      <c r="H27" s="8"/>
    </row>
    <row r="28" spans="2:8">
      <c r="B28" s="4" t="s">
        <v>217</v>
      </c>
      <c r="C28" s="4">
        <v>2020</v>
      </c>
      <c r="D28" s="4">
        <v>2021</v>
      </c>
      <c r="E28" s="4">
        <v>2022</v>
      </c>
      <c r="F28" s="4">
        <v>2023</v>
      </c>
      <c r="G28" s="7"/>
      <c r="H28" s="8"/>
    </row>
    <row r="29" spans="2:8">
      <c r="B29" s="61" t="s">
        <v>22</v>
      </c>
      <c r="C29" s="11">
        <f>+D3/C3*100-100</f>
        <v>-4.7809551114634274</v>
      </c>
      <c r="D29" s="11">
        <f>+E3/D3*100-100</f>
        <v>23.306061573813423</v>
      </c>
      <c r="E29" s="11">
        <f>+F3/E3*100-100</f>
        <v>55.15407167313063</v>
      </c>
      <c r="F29" s="11">
        <f>+G3/F3*100-100</f>
        <v>-12.156832889285042</v>
      </c>
      <c r="G29" s="16" cm="1">
        <f t="array" ref="G29">+AVERAGE(ABS(C29:F29))</f>
        <v>23.849480311923131</v>
      </c>
      <c r="H29" s="8"/>
    </row>
    <row r="30" spans="2:8">
      <c r="B30" s="48" t="s">
        <v>28</v>
      </c>
      <c r="C30" s="44" t="e">
        <f>+D4/C4*100-100</f>
        <v>#DIV/0!</v>
      </c>
      <c r="D30" s="11">
        <f>+E4/D4*100-100</f>
        <v>31.265857916772774</v>
      </c>
      <c r="E30" s="11">
        <f>+F4/E4*100-100</f>
        <v>36.257957142035423</v>
      </c>
      <c r="F30" s="11">
        <f>+G4/F4*100-100</f>
        <v>-5.0022184382022061</v>
      </c>
      <c r="G30" s="16" cm="1">
        <f t="array" ref="G30">+AVERAGE(ABS(D30:F30))</f>
        <v>24.175344499003469</v>
      </c>
      <c r="H30" s="8"/>
    </row>
    <row r="31" spans="2:8">
      <c r="B31" s="49" t="s">
        <v>184</v>
      </c>
      <c r="C31" s="11">
        <f>+D5/C5*100-100</f>
        <v>21.663172606568821</v>
      </c>
      <c r="D31" s="11">
        <f>+E5/D5*100-100</f>
        <v>-1.5344219250020501</v>
      </c>
      <c r="E31" s="11">
        <f>+F5/E5*100-100</f>
        <v>224.16666666666669</v>
      </c>
      <c r="F31" s="11">
        <f>+G5/F5*100-100</f>
        <v>-22.879177377892034</v>
      </c>
      <c r="G31" s="16" cm="1">
        <f t="array" ref="G31">+AVERAGE(ABS(C31:F31))</f>
        <v>67.560859644032405</v>
      </c>
      <c r="H31" s="8"/>
    </row>
    <row r="32" spans="2:8">
      <c r="B32" s="49" t="s">
        <v>220</v>
      </c>
      <c r="C32" s="11">
        <f>+D6/C6*100-100</f>
        <v>3.4004055529558599</v>
      </c>
      <c r="D32" s="11">
        <f>+E6/D6*100-100</f>
        <v>26.821541710665258</v>
      </c>
      <c r="E32" s="11">
        <f>+F6/E6*100-100</f>
        <v>16.402997502081604</v>
      </c>
      <c r="F32" s="11">
        <f>+G6/F6*100-100</f>
        <v>13.294502350296341</v>
      </c>
      <c r="G32" s="16" cm="1">
        <f t="array" ref="G32">+AVERAGE(ABS(C32:F32))</f>
        <v>14.979861778999766</v>
      </c>
      <c r="H32" s="8"/>
    </row>
    <row r="33" spans="2:20">
      <c r="B33" s="48" t="s">
        <v>17</v>
      </c>
      <c r="C33" s="44" t="e">
        <f>+D7/C7*100-100</f>
        <v>#DIV/0!</v>
      </c>
      <c r="D33" s="11">
        <f>+E7/D7*100-100</f>
        <v>6.138915373808814</v>
      </c>
      <c r="E33" s="11">
        <f>+F7/E7*100-100</f>
        <v>9.7527065116063767</v>
      </c>
      <c r="F33" s="11">
        <f>+G7/F7*100-100</f>
        <v>-8.652609236469047</v>
      </c>
      <c r="G33" s="16" cm="1">
        <f t="array" ref="G33">+AVERAGE(ABS(D33:F33))</f>
        <v>8.1814103739614126</v>
      </c>
      <c r="H33" s="8"/>
    </row>
    <row r="34" spans="2:20">
      <c r="B34" s="61" t="s">
        <v>44</v>
      </c>
      <c r="C34" s="11">
        <f>+D8/C8*100-100</f>
        <v>14.044926380819049</v>
      </c>
      <c r="D34" s="11">
        <f>+E8/D8*100-100</f>
        <v>-7.6750424300800972</v>
      </c>
      <c r="E34" s="11">
        <f>+F8/E8*100-100</f>
        <v>12.87649669278845</v>
      </c>
      <c r="F34" s="11">
        <f>+G8/F8*100-100</f>
        <v>21.250524403015774</v>
      </c>
      <c r="G34" s="16" cm="1">
        <f t="array" ref="G34">+AVERAGE(ABS(C34:F34))</f>
        <v>13.961747476675843</v>
      </c>
    </row>
    <row r="35" spans="2:20" ht="15" customHeight="1">
      <c r="B35" s="49" t="s">
        <v>221</v>
      </c>
      <c r="C35" s="11">
        <f>+D9/C9*100-100</f>
        <v>6.4552919708029179</v>
      </c>
      <c r="D35" s="11">
        <f>+E9/D9*100-100</f>
        <v>38.632954788943636</v>
      </c>
      <c r="E35" s="11">
        <f>+F9/E9*100-100</f>
        <v>24.064914992272037</v>
      </c>
      <c r="F35" s="11">
        <f>+G9/F9*100-100</f>
        <v>-2.3919272455462703</v>
      </c>
      <c r="G35" s="16" cm="1">
        <f t="array" ref="G35">+AVERAGE(ABS(C35:F35))</f>
        <v>17.886272249391215</v>
      </c>
    </row>
    <row r="36" spans="2:20">
      <c r="B36" s="49" t="s">
        <v>222</v>
      </c>
      <c r="C36" s="11">
        <f>+D10/C10*100-100</f>
        <v>4.7152696738818349</v>
      </c>
      <c r="D36" s="11">
        <f>+E10/D10*100-100</f>
        <v>17.425315088968631</v>
      </c>
      <c r="E36" s="11">
        <f>+F10/E10*100-100</f>
        <v>38.791083362814021</v>
      </c>
      <c r="F36" s="11">
        <f>+G10/F10*100-100</f>
        <v>30.211384136740065</v>
      </c>
      <c r="G36" s="16" cm="1">
        <f t="array" ref="G36">+AVERAGE(ABS(C36:F36))</f>
        <v>22.785763065601138</v>
      </c>
    </row>
    <row r="37" spans="2:20">
      <c r="B37" s="61" t="s">
        <v>33</v>
      </c>
      <c r="C37" s="11">
        <f>+D11/C11*100-100</f>
        <v>-1.8900381536290354</v>
      </c>
      <c r="D37" s="11">
        <f>+E11/D11*100-100</f>
        <v>24.349233466708682</v>
      </c>
      <c r="E37" s="11">
        <f>+F11/E11*100-100</f>
        <v>29.090272357542005</v>
      </c>
      <c r="F37" s="11">
        <f>+G11/F11*100-100</f>
        <v>3.5214082250067094</v>
      </c>
      <c r="G37" s="16" cm="1">
        <f t="array" ref="G37">+AVERAGE(ABS(C37:F37))</f>
        <v>14.712738050721608</v>
      </c>
    </row>
    <row r="38" spans="2:20">
      <c r="B38" s="61" t="s">
        <v>36</v>
      </c>
      <c r="C38" s="11">
        <f>+D12/C12*100-100</f>
        <v>0.25691438240312436</v>
      </c>
      <c r="D38" s="11">
        <f>+E12/D12*100-100</f>
        <v>16.870649500702825</v>
      </c>
      <c r="E38" s="11">
        <f>+F12/E12*100-100</f>
        <v>37.528331664499348</v>
      </c>
      <c r="F38" s="11">
        <f>+G12/F12*100-100</f>
        <v>1.9824935226802296</v>
      </c>
      <c r="G38" s="16" cm="1">
        <f t="array" ref="G38">+AVERAGE(ABS(C38:F38))</f>
        <v>14.159597267571382</v>
      </c>
    </row>
    <row r="39" spans="2:20">
      <c r="B39" s="62" t="s">
        <v>32</v>
      </c>
      <c r="C39" s="11">
        <f>+D13/C13*100-100</f>
        <v>-2.3927765383226216</v>
      </c>
      <c r="D39" s="11">
        <f>+E13/D13*100-100</f>
        <v>16.591295330122534</v>
      </c>
      <c r="E39" s="11">
        <f>+F13/E13*100-100</f>
        <v>37.458739145012373</v>
      </c>
      <c r="F39" s="11">
        <f>+G13/F13*100-100</f>
        <v>6.0992117218060997</v>
      </c>
      <c r="G39" s="16" cm="1">
        <f t="array" ref="G39">+AVERAGE(ABS(C39:F39))</f>
        <v>15.635505683815907</v>
      </c>
    </row>
    <row r="40" spans="2:20" ht="14.25" customHeight="1">
      <c r="B40" s="61" t="s">
        <v>41</v>
      </c>
      <c r="C40" s="11">
        <f>+D14/C14*100-100</f>
        <v>-18.519110789945984</v>
      </c>
      <c r="D40" s="11">
        <f>+E14/D14*100-100</f>
        <v>-48.081962946971068</v>
      </c>
      <c r="E40" s="11">
        <f>+F14/E14*100-100</f>
        <v>80.61538479654908</v>
      </c>
      <c r="F40" s="11">
        <f>+G14/F14*100-100</f>
        <v>95.453709445125014</v>
      </c>
      <c r="G40" s="16" cm="1">
        <f t="array" ref="G40">+AVERAGE(ABS(C40:F40))</f>
        <v>60.667541994647785</v>
      </c>
    </row>
    <row r="41" spans="2:20">
      <c r="B41" s="62" t="s">
        <v>179</v>
      </c>
      <c r="C41" s="11">
        <f>+D15/C15*100-100</f>
        <v>19.81816561309968</v>
      </c>
      <c r="D41" s="11">
        <f>+E15/D15*100-100</f>
        <v>12.285934499719303</v>
      </c>
      <c r="E41" s="11">
        <f>+F15/E15*100-100</f>
        <v>4.9827133005513957</v>
      </c>
      <c r="F41" s="11">
        <f>+G15/F15*100-100</f>
        <v>11.929887747276922</v>
      </c>
      <c r="G41" s="16" cm="1">
        <f t="array" ref="G41">+AVERAGE(ABS(C41:F41))</f>
        <v>12.254175290161825</v>
      </c>
      <c r="N41" s="146"/>
      <c r="O41" s="146"/>
      <c r="P41" s="146"/>
      <c r="Q41" s="146"/>
      <c r="R41" s="146"/>
      <c r="S41" s="146"/>
      <c r="T41" s="146"/>
    </row>
    <row r="42" spans="2:20">
      <c r="B42" s="61" t="s">
        <v>6</v>
      </c>
      <c r="C42" s="11">
        <f>+D16/C16*100-100</f>
        <v>-21.948890862204308</v>
      </c>
      <c r="D42" s="11">
        <f>+E16/D16*100-100</f>
        <v>-9.2481007020239758E-3</v>
      </c>
      <c r="E42" s="11">
        <f>+F16/E16*100-100</f>
        <v>96.869608829653458</v>
      </c>
      <c r="F42" s="11">
        <f>+G16/F16*100-100</f>
        <v>15.378394502186325</v>
      </c>
      <c r="G42" s="16" cm="1">
        <f t="array" ref="G42">+AVERAGE(ABS(C42:F42))</f>
        <v>33.551535573686529</v>
      </c>
      <c r="N42" s="146"/>
      <c r="O42" s="146"/>
      <c r="P42" s="146"/>
      <c r="Q42" s="146"/>
      <c r="R42" s="146"/>
      <c r="S42" s="146"/>
      <c r="T42" s="146"/>
    </row>
    <row r="43" spans="2:20">
      <c r="B43" s="49" t="s">
        <v>223</v>
      </c>
      <c r="C43" s="11">
        <f>+D17/C17*100-100</f>
        <v>6.088132972555087</v>
      </c>
      <c r="D43" s="11">
        <f>+E17/D17*100-100</f>
        <v>37.802878484241234</v>
      </c>
      <c r="E43" s="11">
        <f>+F17/E17*100-100</f>
        <v>13.815441565309357</v>
      </c>
      <c r="F43" s="11">
        <f>+G17/F17*100-100</f>
        <v>12.521779533046811</v>
      </c>
      <c r="G43" s="16" cm="1">
        <f t="array" ref="G43">+AVERAGE(ABS(C43:F43))</f>
        <v>17.557058138788122</v>
      </c>
      <c r="N43" s="146"/>
      <c r="O43" s="146"/>
      <c r="P43" s="146"/>
      <c r="Q43" s="146"/>
      <c r="R43" s="146"/>
      <c r="S43" s="146"/>
      <c r="T43" s="146"/>
    </row>
    <row r="44" spans="2:20">
      <c r="B44" s="61" t="s">
        <v>27</v>
      </c>
      <c r="C44" s="11">
        <f>+D18/C18*100-100</f>
        <v>-59.332112097264009</v>
      </c>
      <c r="D44" s="11">
        <f>+E18/D18*100-100</f>
        <v>39.377015052737818</v>
      </c>
      <c r="E44" s="11">
        <f>+F18/E18*100-100</f>
        <v>209.00795064264742</v>
      </c>
      <c r="F44" s="11">
        <f>+G18/F18*100-100</f>
        <v>-28.023557906436096</v>
      </c>
      <c r="G44" s="16" cm="1">
        <f t="array" ref="G44">+AVERAGE(ABS(C44:F44))</f>
        <v>83.935158924771329</v>
      </c>
      <c r="N44" s="146"/>
      <c r="O44" s="146"/>
      <c r="P44" s="146"/>
      <c r="Q44" s="146"/>
      <c r="R44" s="146"/>
      <c r="S44" s="146"/>
      <c r="T44" s="146"/>
    </row>
    <row r="45" spans="2:20">
      <c r="N45" s="146"/>
      <c r="O45" s="146"/>
      <c r="P45" s="146"/>
      <c r="Q45" s="146"/>
      <c r="R45" s="146"/>
      <c r="S45" s="146"/>
      <c r="T45" s="146"/>
    </row>
    <row r="46" spans="2:20">
      <c r="N46" s="146"/>
      <c r="O46" s="146"/>
      <c r="P46" s="146"/>
      <c r="Q46" s="146"/>
      <c r="R46" s="146"/>
      <c r="S46" s="146"/>
      <c r="T46" s="146"/>
    </row>
  </sheetData>
  <autoFilter ref="B28:G44" xr:uid="{00000000-0001-0000-0900-000000000000}"/>
  <mergeCells count="1">
    <mergeCell ref="N41:T4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25879056839e320833b92c479800ca5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21a5b3cd2b4348861c660623b9e378c4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2025-08-25T16:36:54+00:00</FechayHora>
  </documentManagement>
</p:properties>
</file>

<file path=customXml/itemProps1.xml><?xml version="1.0" encoding="utf-8"?>
<ds:datastoreItem xmlns:ds="http://schemas.openxmlformats.org/officeDocument/2006/customXml" ds:itemID="{6A69B17A-CC4B-472B-917E-AA731CB80F6A}"/>
</file>

<file path=customXml/itemProps2.xml><?xml version="1.0" encoding="utf-8"?>
<ds:datastoreItem xmlns:ds="http://schemas.openxmlformats.org/officeDocument/2006/customXml" ds:itemID="{134591D5-8875-42C4-A299-66A3BCBE3BAA}"/>
</file>

<file path=customXml/itemProps3.xml><?xml version="1.0" encoding="utf-8"?>
<ds:datastoreItem xmlns:ds="http://schemas.openxmlformats.org/officeDocument/2006/customXml" ds:itemID="{BB3E9602-04BC-4E38-91DD-44C0C1B37D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Julian Camilo Gonzalez Rozo</cp:lastModifiedBy>
  <cp:revision/>
  <dcterms:created xsi:type="dcterms:W3CDTF">2024-08-23T00:06:32Z</dcterms:created>
  <dcterms:modified xsi:type="dcterms:W3CDTF">2025-11-24T16:04:43Z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