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16"/>
  <workbookPr updateLinks="always" defaultThemeVersion="166925"/>
  <mc:AlternateContent xmlns:mc="http://schemas.openxmlformats.org/markup-compatibility/2006">
    <mc:Choice Requires="x15">
      <x15ac:absPath xmlns:x15ac="http://schemas.microsoft.com/office/spreadsheetml/2010/11/ac" url="C:\Users\LENOVO\Documents\Documentos\Agencia Nac. Tierras\ANT 2025\EQUIPO TECNICO 2025\Cluster 2\EL MOLINO_GUAJIRA\Anexos\"/>
    </mc:Choice>
  </mc:AlternateContent>
  <xr:revisionPtr revIDLastSave="9" documentId="8_{EFE131B5-84A2-4D36-B22E-7109DF18FA19}" xr6:coauthVersionLast="47" xr6:coauthVersionMax="47" xr10:uidLastSave="{94599078-553A-4E71-8B6C-5537B9818366}"/>
  <bookViews>
    <workbookView xWindow="-120" yWindow="-120" windowWidth="20730" windowHeight="11160"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2" i="12" l="1"/>
  <c r="AP6" i="12"/>
  <c r="B2" i="16" l="1"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S57" i="12" l="1"/>
  <c r="AQ102" i="12"/>
  <c r="AP102" i="12"/>
  <c r="AS71" i="12"/>
  <c r="AS17" i="12"/>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 r="A3" i="16" s="1"/>
  <c r="A4" i="16" l="1"/>
  <c r="A5" i="16" s="1"/>
  <c r="A6" i="16"/>
  <c r="A7" i="16" s="1"/>
  <c r="A8" i="16" s="1"/>
  <c r="A9" i="16" s="1"/>
  <c r="A10" i="16" s="1"/>
  <c r="A11" i="16" s="1"/>
  <c r="A12" i="16" s="1"/>
  <c r="A13" i="16" s="1"/>
  <c r="A14" i="16" s="1"/>
  <c r="A15" i="16" s="1"/>
  <c r="A16" i="16" s="1"/>
  <c r="A17" i="16"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<sst xmlns="http://schemas.openxmlformats.org/spreadsheetml/2006/main" count="279" uniqueCount="70">
  <si>
    <t>UFH</t>
  </si>
  <si>
    <t>aptitud</t>
  </si>
  <si>
    <t>maiz_tradicional</t>
  </si>
  <si>
    <t>yuca</t>
  </si>
  <si>
    <t>frijol</t>
  </si>
  <si>
    <t>platano</t>
  </si>
  <si>
    <t>Ganaderia_dp</t>
  </si>
  <si>
    <t>avicultura_engorde</t>
  </si>
  <si>
    <t>Observaciones agrícolas</t>
  </si>
  <si>
    <t>02Wa-80</t>
  </si>
  <si>
    <t>Área total</t>
  </si>
  <si>
    <t>Apto</t>
  </si>
  <si>
    <t>No apto</t>
  </si>
  <si>
    <t>% aptitud</t>
  </si>
  <si>
    <t>03Wa-73</t>
  </si>
  <si>
    <t>03Wbs1-73</t>
  </si>
  <si>
    <t>05Wa-61</t>
  </si>
  <si>
    <t>05Wb-61</t>
  </si>
  <si>
    <t>05Wbs1-61</t>
  </si>
  <si>
    <t>05Wd-61</t>
  </si>
  <si>
    <t>05Wds1-61</t>
  </si>
  <si>
    <t>06Wa-55</t>
  </si>
  <si>
    <t>06Waz-55</t>
  </si>
  <si>
    <t>06Wbi-55</t>
  </si>
  <si>
    <t>Se levanta aptitud para Plátano de acuerdo a Anexo 10 Pag 44 A3
Se levanta aptitud para Yuca de acuerdo a Anexo 10 Pag 101
Se levanta aptitud para Frijol de acuerdo a Anexo 10 pag 89 y requerimientos técnicos UAF
Se selanta aptitud para máiz según Anexo 10 Pag 57</t>
  </si>
  <si>
    <t>07Wan-49</t>
  </si>
  <si>
    <t>07Wazn-49</t>
  </si>
  <si>
    <t>Se levanta aptitud para Plátano de acuerdo a Anexo 10 Pag 44 A3</t>
  </si>
  <si>
    <t>07Wd-49</t>
  </si>
  <si>
    <t>07Wds1-49</t>
  </si>
  <si>
    <t>07We-49</t>
  </si>
  <si>
    <t>08We-44</t>
  </si>
  <si>
    <t>09Wes1-38</t>
  </si>
  <si>
    <t>10Rf2s1-30</t>
  </si>
  <si>
    <t>10Wes2-30</t>
  </si>
  <si>
    <t>10Wf2s1-30</t>
  </si>
  <si>
    <t>11Mf-23</t>
  </si>
  <si>
    <t>11Mf2s1-23</t>
  </si>
  <si>
    <t>11Rf-23</t>
  </si>
  <si>
    <t>11Rf2s1-23</t>
  </si>
  <si>
    <t>11Rf2s2-23</t>
  </si>
  <si>
    <t>11Wf2s1-23</t>
  </si>
  <si>
    <t>11Wf2s2-23</t>
  </si>
  <si>
    <t>13Was3-6</t>
  </si>
  <si>
    <t>ganaderia_dp</t>
  </si>
  <si>
    <t>frijol_arbustivo</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</si>
  <si>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</si>
  <si>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</si>
  <si>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</si>
  <si>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</si>
  <si>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</si>
  <si>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</si>
  <si>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</si>
  <si>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</si>
  <si>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</si>
  <si>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</si>
  <si>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</si>
  <si>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</si>
  <si>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</si>
  <si>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</si>
  <si>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</si>
  <si>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</si>
  <si>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</si>
  <si>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</si>
  <si>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</si>
  <si>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</si>
  <si>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</si>
  <si>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</si>
  <si>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</si>
  <si>
    <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</si>
</sst>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7">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000000"/>
      <name val="Calibri"/>
      <family val="2"/>
      <scheme val="minor"/>
    </font>
  </fonts>
  <fills count="19">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42288C"/>
        <bgColor rgb="FF000000"/>
      </patternFill>
    </fill>
    <fill>
      <patternFill patternType="solid">
        <fgColor rgb="FF00A9E6"/>
        <bgColor rgb="FF000000"/>
      </patternFill>
    </fill>
    <fill>
      <patternFill patternType="solid">
        <fgColor rgb="FF00FFFF"/>
        <bgColor rgb="FF000000"/>
      </patternFill>
    </fill>
    <fill>
      <patternFill patternType="solid">
        <fgColor rgb="FF266600"/>
        <bgColor rgb="FF000000"/>
      </patternFill>
    </fill>
    <fill>
      <patternFill patternType="solid">
        <fgColor rgb="FF38D400"/>
        <bgColor rgb="FF000000"/>
      </patternFill>
    </fill>
    <fill>
      <patternFill patternType="solid">
        <fgColor rgb="FFFFFF00"/>
        <bgColor rgb="FF000000"/>
      </patternFill>
    </fill>
    <fill>
      <patternFill patternType="solid">
        <fgColor rgb="FF833C0B"/>
        <bgColor rgb="FF833C0B"/>
      </patternFill>
    </fill>
    <fill>
      <patternFill patternType="solid">
        <fgColor rgb="FF473626"/>
        <bgColor rgb="FF000000"/>
      </patternFill>
    </fill>
    <fill>
      <patternFill patternType="solid">
        <fgColor theme="8" tint="0.7999816888943144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rgb="FF000000"/>
      </left>
      <right/>
      <top style="thin">
        <color rgb="FF000000"/>
      </top>
      <bottom style="thin">
        <color rgb="FF000000"/>
      </bottom>
      <diagonal/>
    </border>
    <border>
      <left style="thin">
        <color indexed="64"/>
      </left>
      <right/>
      <top style="thin">
        <color indexed="64"/>
      </top>
      <bottom style="thin">
        <color indexed="64"/>
      </bottom>
      <diagonal/>
    </border>
    <border>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theme="1"/>
      </right>
      <top style="thin">
        <color theme="1"/>
      </top>
      <bottom style="thin">
        <color theme="1"/>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92">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10" borderId="1" xfId="0" applyFont="1" applyFill="1" applyBorder="1" applyAlignment="1">
      <alignment horizontal="center" vertical="center" wrapText="1"/>
    </xf>
    <xf numFmtId="0" fontId="8" fillId="11" borderId="1" xfId="0" applyFont="1" applyFill="1" applyBorder="1" applyAlignment="1">
      <alignment horizontal="center" vertical="center" wrapText="1"/>
    </xf>
    <xf numFmtId="0" fontId="8" fillId="12" borderId="1" xfId="0" applyFont="1" applyFill="1" applyBorder="1" applyAlignment="1">
      <alignment horizontal="center" vertical="center" wrapText="1"/>
    </xf>
    <xf numFmtId="0" fontId="8" fillId="13" borderId="1" xfId="0" applyFont="1" applyFill="1" applyBorder="1" applyAlignment="1">
      <alignment horizontal="center" vertical="center" wrapText="1"/>
    </xf>
    <xf numFmtId="0" fontId="8" fillId="14" borderId="1" xfId="0" applyFont="1" applyFill="1" applyBorder="1" applyAlignment="1">
      <alignment horizontal="center" vertical="center" wrapText="1"/>
    </xf>
    <xf numFmtId="0" fontId="8" fillId="15" borderId="1" xfId="0" applyFont="1" applyFill="1" applyBorder="1" applyAlignment="1">
      <alignment horizontal="center" vertical="center" wrapText="1"/>
    </xf>
    <xf numFmtId="0" fontId="8" fillId="16" borderId="1" xfId="0" applyFont="1" applyFill="1" applyBorder="1" applyAlignment="1">
      <alignment horizontal="center" vertical="center" wrapText="1"/>
    </xf>
    <xf numFmtId="0" fontId="8" fillId="17"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3" fillId="18" borderId="1" xfId="0" applyFont="1" applyFill="1" applyBorder="1" applyAlignment="1">
      <alignment horizontal="center" vertical="center"/>
    </xf>
    <xf numFmtId="0" fontId="3" fillId="4" borderId="1" xfId="0" applyFont="1" applyFill="1" applyBorder="1" applyAlignment="1">
      <alignment horizontal="center" vertical="center"/>
    </xf>
    <xf numFmtId="0" fontId="9" fillId="0" borderId="7" xfId="0" applyFont="1" applyBorder="1" applyAlignment="1">
      <alignment horizontal="center" vertical="center" wrapText="1"/>
    </xf>
    <xf numFmtId="0" fontId="9" fillId="0" borderId="9" xfId="0" applyFont="1" applyBorder="1" applyAlignment="1">
      <alignment horizontal="center" vertical="center" wrapText="1"/>
    </xf>
    <xf numFmtId="0" fontId="10" fillId="0" borderId="1" xfId="0" applyFont="1" applyBorder="1"/>
    <xf numFmtId="0" fontId="3" fillId="0" borderId="2" xfId="0" applyFont="1" applyBorder="1" applyAlignment="1">
      <alignment horizontal="center"/>
    </xf>
    <xf numFmtId="0" fontId="3" fillId="0" borderId="6" xfId="0" applyFont="1" applyBorder="1" applyAlignment="1">
      <alignment horizontal="center"/>
    </xf>
    <xf numFmtId="0" fontId="10" fillId="0" borderId="8" xfId="0" applyFont="1" applyBorder="1" applyAlignment="1">
      <alignment horizontal="center"/>
    </xf>
    <xf numFmtId="0" fontId="10" fillId="0" borderId="2" xfId="0" applyFont="1" applyBorder="1" applyAlignment="1">
      <alignment horizontal="center"/>
    </xf>
    <xf numFmtId="0" fontId="16" fillId="0" borderId="1" xfId="0" applyFont="1" applyBorder="1" applyAlignment="1">
      <alignment horizontal="center"/>
    </xf>
    <xf numFmtId="164" fontId="0" fillId="0" borderId="1" xfId="0" applyNumberFormat="1" applyBorder="1" applyAlignment="1">
      <alignment horizontal="center" vertical="center"/>
    </xf>
    <xf numFmtId="0" fontId="16" fillId="2" borderId="1" xfId="0" applyFont="1" applyFill="1" applyBorder="1" applyAlignment="1">
      <alignment horizontal="center"/>
    </xf>
    <xf numFmtId="10" fontId="16" fillId="0" borderId="1" xfId="1" applyNumberFormat="1" applyFont="1" applyFill="1" applyBorder="1" applyAlignment="1">
      <alignment horizontal="center" vertical="center"/>
    </xf>
    <xf numFmtId="0" fontId="0" fillId="0" borderId="1" xfId="0" applyBorder="1" applyAlignment="1">
      <alignment horizontal="center"/>
    </xf>
    <xf numFmtId="0" fontId="16" fillId="2" borderId="13" xfId="0" applyFont="1" applyFill="1" applyBorder="1" applyAlignment="1">
      <alignment horizontal="center"/>
    </xf>
    <xf numFmtId="10" fontId="16" fillId="0" borderId="13" xfId="1" applyNumberFormat="1" applyFont="1" applyFill="1" applyBorder="1" applyAlignment="1">
      <alignment horizontal="center" vertical="center"/>
    </xf>
    <xf numFmtId="0" fontId="16" fillId="0" borderId="0" xfId="0" applyFont="1" applyAlignment="1">
      <alignment horizontal="center"/>
    </xf>
    <xf numFmtId="0" fontId="0" fillId="0" borderId="0" xfId="0" applyAlignment="1">
      <alignment horizontal="left" vertical="center"/>
    </xf>
    <xf numFmtId="0" fontId="1" fillId="0" borderId="13" xfId="0" applyFont="1" applyBorder="1" applyAlignment="1">
      <alignment horizontal="center"/>
    </xf>
    <xf numFmtId="0" fontId="1" fillId="0" borderId="13" xfId="0" applyFont="1" applyBorder="1" applyAlignment="1">
      <alignment horizontal="left" vertical="center"/>
    </xf>
    <xf numFmtId="0" fontId="0" fillId="0" borderId="14" xfId="0" applyBorder="1" applyAlignment="1">
      <alignment horizontal="center"/>
    </xf>
    <xf numFmtId="0" fontId="8" fillId="10" borderId="10" xfId="0" applyFont="1" applyFill="1" applyBorder="1" applyAlignment="1">
      <alignment horizontal="center" vertical="center" wrapText="1"/>
    </xf>
    <xf numFmtId="0" fontId="8" fillId="10" borderId="11" xfId="0" applyFont="1" applyFill="1" applyBorder="1" applyAlignment="1">
      <alignment horizontal="center" vertical="center" wrapText="1"/>
    </xf>
    <xf numFmtId="0" fontId="8" fillId="10" borderId="12" xfId="0" applyFont="1" applyFill="1" applyBorder="1" applyAlignment="1">
      <alignment horizontal="center" vertical="center" wrapText="1"/>
    </xf>
    <xf numFmtId="0" fontId="15" fillId="0" borderId="3" xfId="0" applyFont="1" applyBorder="1" applyAlignment="1"/>
    <xf numFmtId="0" fontId="15" fillId="0" borderId="0" xfId="0" applyFont="1" applyAlignment="1"/>
  </cellXfs>
  <cellStyles count="4">
    <cellStyle name="Normal" xfId="0" builtinId="0"/>
    <cellStyle name="Normal 2" xfId="3" xr:uid="{00000000-0005-0000-0000-000030000000}"/>
    <cellStyle name="Normal 2 2" xfId="2" xr:uid="{22C3CC89-1C23-4790-B118-D85F2A655827}"/>
    <cellStyle name="Porcentaje" xfId="1" builtinId="5"/>
  </cellStyles>
  <dxfs count="57">
    <dxf>
      <fill>
        <patternFill>
          <bgColor rgb="FFAAFF00"/>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v>
          </cell>
        </row>
        <row r="4">
          <cell r="A4" t="str">
            <v>agricola</v>
          </cell>
          <cell r="B4" t="str">
            <v>aguacate_hass</v>
          </cell>
          <cell r="C4" t="str">
            <v>Aguacate Hass</v>
          </cell>
        </row>
        <row r="5">
          <cell r="A5" t="str">
            <v>agricola</v>
          </cell>
          <cell r="B5" t="str">
            <v>ahuyama</v>
          </cell>
          <cell r="C5" t="str">
            <v>Ahuyama</v>
          </cell>
        </row>
        <row r="6">
          <cell r="A6" t="str">
            <v>agricola</v>
          </cell>
          <cell r="B6" t="str">
            <v>aji</v>
          </cell>
          <cell r="C6" t="str">
            <v>Ají</v>
          </cell>
        </row>
        <row r="7">
          <cell r="A7" t="str">
            <v>agricola</v>
          </cell>
          <cell r="B7" t="str">
            <v>aji_dulce</v>
          </cell>
          <cell r="C7" t="str">
            <v>Ají dulce</v>
          </cell>
        </row>
        <row r="8">
          <cell r="A8" t="str">
            <v>agricola</v>
          </cell>
          <cell r="B8" t="str">
            <v>ajonjoli</v>
          </cell>
          <cell r="C8" t="str">
            <v>Ajonjolí</v>
          </cell>
        </row>
        <row r="9">
          <cell r="A9" t="str">
            <v>agricola</v>
          </cell>
          <cell r="B9" t="str">
            <v>algodon</v>
          </cell>
          <cell r="C9" t="str">
            <v>Algodón</v>
          </cell>
        </row>
        <row r="10">
          <cell r="A10" t="str">
            <v>pecuaria</v>
          </cell>
          <cell r="B10" t="str">
            <v>apicultura</v>
          </cell>
          <cell r="C10" t="str">
            <v>Apicultura</v>
          </cell>
        </row>
        <row r="11">
          <cell r="A11" t="str">
            <v>agricola</v>
          </cell>
          <cell r="B11" t="str">
            <v>arracacha</v>
          </cell>
          <cell r="C11" t="str">
            <v>Arracacha</v>
          </cell>
        </row>
        <row r="12">
          <cell r="A12" t="str">
            <v>agricola</v>
          </cell>
          <cell r="B12" t="str">
            <v>arroz_riego</v>
          </cell>
          <cell r="C12" t="str">
            <v>Arroz riego</v>
          </cell>
        </row>
        <row r="13">
          <cell r="A13" t="str">
            <v>agricola</v>
          </cell>
          <cell r="B13" t="str">
            <v>arroz_secano</v>
          </cell>
          <cell r="C13" t="str">
            <v>Arroz secano</v>
          </cell>
        </row>
        <row r="14">
          <cell r="A14" t="str">
            <v>agricola</v>
          </cell>
          <cell r="B14" t="str">
            <v>arveja</v>
          </cell>
          <cell r="C14" t="str">
            <v>Arveja</v>
          </cell>
        </row>
        <row r="15">
          <cell r="A15" t="str">
            <v>agricola</v>
          </cell>
          <cell r="B15" t="str">
            <v>asai</v>
          </cell>
          <cell r="C15" t="str">
            <v>Açaí</v>
          </cell>
        </row>
        <row r="16">
          <cell r="A16" t="str">
            <v>pecuaria</v>
          </cell>
          <cell r="B16" t="str">
            <v>avicultura_engorde</v>
          </cell>
          <cell r="C16" t="str">
            <v>Avicultura de engorde</v>
          </cell>
        </row>
        <row r="17">
          <cell r="A17" t="str">
            <v>pecuaria</v>
          </cell>
          <cell r="B17" t="str">
            <v>avicultura_postura</v>
          </cell>
          <cell r="C17" t="str">
            <v>Avicultura de postura</v>
          </cell>
        </row>
        <row r="18">
          <cell r="A18" t="str">
            <v>agricola</v>
          </cell>
          <cell r="B18" t="str">
            <v>batata</v>
          </cell>
          <cell r="C18" t="str">
            <v>Batata</v>
          </cell>
        </row>
        <row r="19">
          <cell r="A19" t="str">
            <v>agricola</v>
          </cell>
          <cell r="B19" t="str">
            <v>berenjena</v>
          </cell>
          <cell r="C19" t="str">
            <v>Berenjena</v>
          </cell>
        </row>
        <row r="20">
          <cell r="A20" t="str">
            <v>agricola</v>
          </cell>
          <cell r="B20" t="str">
            <v>bijao</v>
          </cell>
          <cell r="C20" t="str">
            <v>Bijao</v>
          </cell>
        </row>
        <row r="21">
          <cell r="A21" t="str">
            <v>agricola</v>
          </cell>
          <cell r="B21" t="str">
            <v>brocoli</v>
          </cell>
          <cell r="C21" t="str">
            <v>Brócoli</v>
          </cell>
        </row>
        <row r="22">
          <cell r="A22" t="str">
            <v>pecuaria</v>
          </cell>
          <cell r="B22" t="str">
            <v>bufalos</v>
          </cell>
          <cell r="C22" t="str">
            <v>Búfalos</v>
          </cell>
        </row>
        <row r="23">
          <cell r="A23" t="str">
            <v>agricola</v>
          </cell>
          <cell r="B23" t="str">
            <v>cacao</v>
          </cell>
          <cell r="C23" t="str">
            <v>Cacao</v>
          </cell>
        </row>
        <row r="24">
          <cell r="A24" t="str">
            <v>agricola</v>
          </cell>
          <cell r="B24" t="str">
            <v>cacao_platano</v>
          </cell>
          <cell r="C24" t="str">
            <v>Cacao plátano</v>
          </cell>
        </row>
        <row r="25">
          <cell r="A25" t="str">
            <v>agricola</v>
          </cell>
          <cell r="B25" t="str">
            <v>cacao_sombrio</v>
          </cell>
          <cell r="C25" t="str">
            <v>Cacao en sistema de sombrío</v>
          </cell>
        </row>
        <row r="26">
          <cell r="A26" t="str">
            <v>agricola</v>
          </cell>
          <cell r="B26" t="str">
            <v>cachaco</v>
          </cell>
          <cell r="C26" t="str">
            <v>Cachaco</v>
          </cell>
        </row>
        <row r="27">
          <cell r="A27" t="str">
            <v>agricola</v>
          </cell>
          <cell r="B27" t="str">
            <v>cafe</v>
          </cell>
          <cell r="C27" t="str">
            <v>Café</v>
          </cell>
        </row>
        <row r="28">
          <cell r="A28" t="str">
            <v>agricola</v>
          </cell>
          <cell r="B28" t="str">
            <v>cafe_aguacate</v>
          </cell>
          <cell r="C28" t="str">
            <v>Café aguacate</v>
          </cell>
        </row>
        <row r="29">
          <cell r="A29" t="str">
            <v>agricola</v>
          </cell>
          <cell r="B29" t="str">
            <v>cafe_frijol_arbustivo</v>
          </cell>
          <cell r="C29" t="str">
            <v>Café en asocio con frijol arbustivo</v>
          </cell>
        </row>
        <row r="30">
          <cell r="A30" t="str">
            <v>agricola</v>
          </cell>
          <cell r="B30" t="str">
            <v>cafe_maiz</v>
          </cell>
          <cell r="C30" t="str">
            <v>Café maíz</v>
          </cell>
        </row>
        <row r="31">
          <cell r="A31" t="str">
            <v>agricola</v>
          </cell>
          <cell r="B31" t="str">
            <v>cafe_platano</v>
          </cell>
          <cell r="C31" t="str">
            <v>Café plátano</v>
          </cell>
        </row>
        <row r="32">
          <cell r="A32" t="str">
            <v>agricola</v>
          </cell>
          <cell r="B32" t="str">
            <v>cafe_platano_frutales_forestal</v>
          </cell>
          <cell r="C32" t="str">
            <v>Café en asocio con plátano, frutales y sistema forestal</v>
          </cell>
        </row>
        <row r="33">
          <cell r="A33" t="str">
            <v>agricola</v>
          </cell>
          <cell r="B33" t="str">
            <v>cafe_sombrio</v>
          </cell>
          <cell r="C33" t="str">
            <v>Café en sistema de sombrío</v>
          </cell>
        </row>
        <row r="34">
          <cell r="A34" t="str">
            <v>agricola</v>
          </cell>
          <cell r="B34" t="str">
            <v>calabacin</v>
          </cell>
          <cell r="C34" t="str">
            <v>Calabacín</v>
          </cell>
        </row>
        <row r="35">
          <cell r="A35" t="str">
            <v>pecuaria</v>
          </cell>
          <cell r="B35" t="str">
            <v>camaron</v>
          </cell>
          <cell r="C35" t="str">
            <v>Camarón</v>
          </cell>
        </row>
        <row r="36">
          <cell r="A36" t="str">
            <v>agricola</v>
          </cell>
          <cell r="B36" t="str">
            <v>cana</v>
          </cell>
          <cell r="C36" t="str">
            <v>Caña</v>
          </cell>
        </row>
        <row r="37">
          <cell r="A37" t="str">
            <v>agricola</v>
          </cell>
          <cell r="B37" t="str">
            <v>cana_panelera</v>
          </cell>
          <cell r="C37" t="str">
            <v>Caña panelera</v>
          </cell>
        </row>
        <row r="38">
          <cell r="A38" t="str">
            <v>pecuaria</v>
          </cell>
          <cell r="B38" t="str">
            <v>caprinos</v>
          </cell>
          <cell r="C38" t="str">
            <v>Caprinos</v>
          </cell>
        </row>
        <row r="39">
          <cell r="A39" t="str">
            <v>agricola</v>
          </cell>
          <cell r="B39" t="str">
            <v>caucho</v>
          </cell>
          <cell r="C39" t="str">
            <v>Caucho</v>
          </cell>
        </row>
        <row r="40">
          <cell r="A40" t="str">
            <v>agricola</v>
          </cell>
          <cell r="B40" t="str">
            <v>cebolla_bulbo</v>
          </cell>
          <cell r="C40" t="str">
            <v>Cebolla bulbo</v>
          </cell>
        </row>
        <row r="41">
          <cell r="A41" t="str">
            <v>agricola</v>
          </cell>
          <cell r="B41" t="str">
            <v>cebolla_junca</v>
          </cell>
          <cell r="C41" t="str">
            <v>Cebolla junca</v>
          </cell>
        </row>
        <row r="42">
          <cell r="A42" t="str">
            <v>agricola</v>
          </cell>
          <cell r="B42" t="str">
            <v>chontaduro</v>
          </cell>
          <cell r="C42" t="str">
            <v>Chontaduro</v>
          </cell>
        </row>
        <row r="43">
          <cell r="A43" t="str">
            <v>agricola</v>
          </cell>
          <cell r="B43" t="str">
            <v>cilantro</v>
          </cell>
          <cell r="C43" t="str">
            <v>Cilantro</v>
          </cell>
        </row>
        <row r="44">
          <cell r="A44" t="str">
            <v>agricola</v>
          </cell>
          <cell r="B44" t="str">
            <v>cilantro_morron</v>
          </cell>
          <cell r="C44" t="str">
            <v>Cilantro morrón</v>
          </cell>
        </row>
        <row r="45">
          <cell r="A45" t="str">
            <v>agricola</v>
          </cell>
          <cell r="B45" t="str">
            <v>ciruela</v>
          </cell>
          <cell r="C45" t="str">
            <v>Ciruela</v>
          </cell>
        </row>
        <row r="46">
          <cell r="A46" t="str">
            <v>agricola</v>
          </cell>
          <cell r="B46" t="str">
            <v>ciruela_castilla</v>
          </cell>
          <cell r="C46" t="str">
            <v>Ciruela castilla</v>
          </cell>
        </row>
        <row r="47">
          <cell r="A47" t="str">
            <v>agricola</v>
          </cell>
          <cell r="B47" t="str">
            <v>ciruela_costena</v>
          </cell>
          <cell r="C47" t="str">
            <v>Ciruela costeña</v>
          </cell>
        </row>
        <row r="48">
          <cell r="A48" t="str">
            <v>agricola</v>
          </cell>
          <cell r="B48" t="str">
            <v>citricos</v>
          </cell>
          <cell r="C48" t="str">
            <v>Cítricos</v>
          </cell>
        </row>
        <row r="49">
          <cell r="A49" t="str">
            <v>agricola</v>
          </cell>
          <cell r="B49" t="str">
            <v>coco</v>
          </cell>
          <cell r="C49" t="str">
            <v>Coco</v>
          </cell>
        </row>
        <row r="50">
          <cell r="A50" t="str">
            <v>pecuaria</v>
          </cell>
          <cell r="B50" t="str">
            <v>codornices</v>
          </cell>
          <cell r="C50" t="str">
            <v>Codornices</v>
          </cell>
        </row>
        <row r="51">
          <cell r="A51" t="str">
            <v>agricola</v>
          </cell>
          <cell r="B51" t="str">
            <v>coliflor</v>
          </cell>
          <cell r="C51" t="str">
            <v>Coliflor</v>
          </cell>
        </row>
        <row r="52">
          <cell r="A52" t="str">
            <v>pecuaria</v>
          </cell>
          <cell r="B52" t="str">
            <v>cunicultura</v>
          </cell>
          <cell r="C52" t="str">
            <v>Cunicultura</v>
          </cell>
        </row>
        <row r="53">
          <cell r="A53" t="str">
            <v>pecuaria</v>
          </cell>
          <cell r="B53" t="str">
            <v>cuyicultura</v>
          </cell>
          <cell r="C53" t="str">
            <v>Cuyicultura</v>
          </cell>
        </row>
        <row r="54">
          <cell r="A54" t="str">
            <v>agricola</v>
          </cell>
          <cell r="B54" t="str">
            <v>espinaca</v>
          </cell>
          <cell r="C54" t="str">
            <v>Espinaca</v>
          </cell>
        </row>
        <row r="55">
          <cell r="A55" t="str">
            <v>agricola</v>
          </cell>
          <cell r="B55" t="str">
            <v>frijol</v>
          </cell>
          <cell r="C55" t="str">
            <v>Frijol</v>
          </cell>
        </row>
        <row r="56">
          <cell r="A56" t="str">
            <v>agricola</v>
          </cell>
          <cell r="B56" t="str">
            <v>frijol_arbustivo</v>
          </cell>
          <cell r="C56" t="str">
            <v>Frjiol arbustivo</v>
          </cell>
        </row>
        <row r="57">
          <cell r="A57" t="str">
            <v>agricola</v>
          </cell>
          <cell r="B57" t="str">
            <v>frijol_caraota</v>
          </cell>
          <cell r="C57" t="str">
            <v>Frijol caraota</v>
          </cell>
        </row>
        <row r="58">
          <cell r="A58" t="str">
            <v>agricola</v>
          </cell>
          <cell r="B58" t="str">
            <v>frijol_caupi</v>
          </cell>
          <cell r="C58" t="str">
            <v>Frijol Caupí</v>
          </cell>
        </row>
        <row r="59">
          <cell r="A59" t="str">
            <v>agricola</v>
          </cell>
          <cell r="B59" t="str">
            <v>frijol_cabeza_negra</v>
          </cell>
          <cell r="C59" t="str">
            <v>Frijol cabeza negra</v>
          </cell>
        </row>
        <row r="60">
          <cell r="A60" t="str">
            <v>agricola</v>
          </cell>
          <cell r="B60" t="str">
            <v>frijol_rosado_zaragoza</v>
          </cell>
          <cell r="C60" t="str">
            <v>Frijol rosado zaragoza</v>
          </cell>
        </row>
        <row r="61">
          <cell r="A61" t="str">
            <v>agricola</v>
          </cell>
          <cell r="B61" t="str">
            <v>frijol_voluble</v>
          </cell>
          <cell r="C61" t="str">
            <v>Frijol voluble</v>
          </cell>
        </row>
        <row r="62">
          <cell r="A62" t="str">
            <v>agricola</v>
          </cell>
          <cell r="B62" t="str">
            <v>frijol_zaragoza</v>
          </cell>
          <cell r="C62" t="str">
            <v>Frijol zaragoza</v>
          </cell>
        </row>
        <row r="63">
          <cell r="A63" t="str">
            <v>pecuaria</v>
          </cell>
          <cell r="B63" t="str">
            <v>ganaderia_carne</v>
          </cell>
          <cell r="C63" t="str">
            <v>Ganadería de carne</v>
          </cell>
        </row>
        <row r="64">
          <cell r="A64" t="str">
            <v>pecuaria</v>
          </cell>
          <cell r="B64" t="str">
            <v>ganaderia_dp</v>
          </cell>
          <cell r="C64" t="str">
            <v>Ganadería doble propósito</v>
          </cell>
        </row>
        <row r="65">
          <cell r="A65" t="str">
            <v>pecuaria</v>
          </cell>
          <cell r="B65" t="str">
            <v>ganaderia_leche</v>
          </cell>
          <cell r="C65" t="str">
            <v>Ganadería de leche</v>
          </cell>
        </row>
        <row r="66">
          <cell r="A66" t="str">
            <v>agricola</v>
          </cell>
          <cell r="B66" t="str">
            <v>granadilla</v>
          </cell>
          <cell r="C66" t="str">
            <v>Granadilla</v>
          </cell>
        </row>
        <row r="67">
          <cell r="A67" t="str">
            <v>agricola</v>
          </cell>
          <cell r="B67" t="str">
            <v>guandul</v>
          </cell>
          <cell r="C67" t="str">
            <v>Guandul</v>
          </cell>
        </row>
        <row r="68">
          <cell r="A68" t="str">
            <v>agricola</v>
          </cell>
          <cell r="B68" t="str">
            <v>guayaba</v>
          </cell>
          <cell r="C68" t="str">
            <v>Guayaba</v>
          </cell>
        </row>
        <row r="69">
          <cell r="A69" t="str">
            <v>agricola</v>
          </cell>
          <cell r="B69" t="str">
            <v>gulupa</v>
          </cell>
          <cell r="C69" t="str">
            <v>Gulupa</v>
          </cell>
        </row>
        <row r="70">
          <cell r="A70" t="str">
            <v>agricola</v>
          </cell>
          <cell r="B70" t="str">
            <v>hortalizas*</v>
          </cell>
          <cell r="C70" t="str">
            <v>Hortalizas</v>
          </cell>
        </row>
        <row r="71">
          <cell r="A71" t="str">
            <v>agricola</v>
          </cell>
          <cell r="B71" t="str">
            <v>lechuga_gourmet</v>
          </cell>
          <cell r="C71" t="str">
            <v>Lechuga gourmet</v>
          </cell>
        </row>
        <row r="72">
          <cell r="A72" t="str">
            <v>agricola</v>
          </cell>
          <cell r="B72" t="str">
            <v xml:space="preserve">lechuga </v>
          </cell>
          <cell r="C72" t="str">
            <v>Lechuga</v>
          </cell>
        </row>
        <row r="73">
          <cell r="A73" t="str">
            <v>agricola</v>
          </cell>
          <cell r="B73" t="str">
            <v>limon</v>
          </cell>
          <cell r="C73" t="str">
            <v>Limón</v>
          </cell>
        </row>
        <row r="74">
          <cell r="A74" t="str">
            <v>agricola</v>
          </cell>
          <cell r="B74" t="str">
            <v>limon_castilla</v>
          </cell>
          <cell r="C74" t="str">
            <v>Limón de castilla</v>
          </cell>
        </row>
        <row r="75">
          <cell r="A75" t="str">
            <v>agricola</v>
          </cell>
          <cell r="B75" t="str">
            <v>limon_criollo</v>
          </cell>
          <cell r="C75" t="str">
            <v>Limón criollo</v>
          </cell>
        </row>
        <row r="76">
          <cell r="A76" t="str">
            <v>agricola</v>
          </cell>
          <cell r="B76" t="str">
            <v>limon_mandarino</v>
          </cell>
          <cell r="C76" t="str">
            <v>Limón mandarino</v>
          </cell>
        </row>
        <row r="77">
          <cell r="A77" t="str">
            <v>agricola</v>
          </cell>
          <cell r="B77" t="str">
            <v>limon_castilla_limon_mandarino</v>
          </cell>
          <cell r="C77" t="str">
            <v>Limón de castilla y limón mandarino</v>
          </cell>
        </row>
        <row r="78">
          <cell r="A78" t="str">
            <v>agricola</v>
          </cell>
          <cell r="B78" t="str">
            <v>limon_tahiti</v>
          </cell>
          <cell r="C78" t="str">
            <v>Limón Tahití</v>
          </cell>
        </row>
        <row r="79">
          <cell r="A79" t="str">
            <v>agricola</v>
          </cell>
          <cell r="B79" t="str">
            <v>maiz</v>
          </cell>
          <cell r="C79" t="str">
            <v>Maíz</v>
          </cell>
        </row>
        <row r="80">
          <cell r="A80" t="str">
            <v>agricola</v>
          </cell>
          <cell r="B80" t="str">
            <v>maiz_amarillo</v>
          </cell>
          <cell r="C80" t="str">
            <v>Maíz amarillo</v>
          </cell>
        </row>
        <row r="81">
          <cell r="A81" t="str">
            <v>agricola</v>
          </cell>
          <cell r="B81" t="str">
            <v>maiz_amarillo_tradicional</v>
          </cell>
          <cell r="C81" t="str">
            <v>Maíz amarillo  tradicional</v>
          </cell>
        </row>
        <row r="82">
          <cell r="A82" t="str">
            <v>agricola</v>
          </cell>
          <cell r="B82" t="str">
            <v>maiz_blanco</v>
          </cell>
          <cell r="C82" t="str">
            <v>Maíz blanco</v>
          </cell>
        </row>
        <row r="83">
          <cell r="A83" t="str">
            <v>agricola</v>
          </cell>
          <cell r="B83" t="str">
            <v>maiz_blanco_tradicional</v>
          </cell>
          <cell r="C83" t="str">
            <v>Maíz blanco tradicional</v>
          </cell>
        </row>
        <row r="84">
          <cell r="A84" t="str">
            <v>agricola</v>
          </cell>
          <cell r="B84" t="str">
            <v>maiz_tecnificado</v>
          </cell>
          <cell r="C84" t="str">
            <v>Maíz tecnificado</v>
          </cell>
        </row>
        <row r="85">
          <cell r="A85" t="str">
            <v>agricola</v>
          </cell>
          <cell r="B85" t="str">
            <v>maiz_tradicional</v>
          </cell>
          <cell r="C85" t="str">
            <v>Maíz tradicional</v>
          </cell>
        </row>
        <row r="86">
          <cell r="A86" t="str">
            <v>agricola</v>
          </cell>
          <cell r="B86" t="str">
            <v>malanga</v>
          </cell>
          <cell r="C86" t="str">
            <v>Malanga</v>
          </cell>
        </row>
        <row r="87">
          <cell r="A87" t="str">
            <v>agricola</v>
          </cell>
          <cell r="B87" t="str">
            <v>mamoncillo</v>
          </cell>
          <cell r="C87" t="str">
            <v>Mamoncillo</v>
          </cell>
        </row>
        <row r="88">
          <cell r="A88" t="str">
            <v>agricola</v>
          </cell>
          <cell r="B88" t="str">
            <v>mango</v>
          </cell>
          <cell r="C88" t="str">
            <v>Mango</v>
          </cell>
        </row>
        <row r="89">
          <cell r="A89" t="str">
            <v>agricola</v>
          </cell>
          <cell r="B89" t="str">
            <v>mango_hilaza</v>
          </cell>
          <cell r="C89" t="str">
            <v>Mango hilaza</v>
          </cell>
        </row>
        <row r="90">
          <cell r="A90" t="str">
            <v>agricola</v>
          </cell>
          <cell r="B90" t="str">
            <v>mango_tommy</v>
          </cell>
          <cell r="C90" t="str">
            <v>Mango tommy</v>
          </cell>
        </row>
        <row r="91">
          <cell r="A91" t="str">
            <v>agricola</v>
          </cell>
          <cell r="B91" t="str">
            <v>maracuya</v>
          </cell>
          <cell r="C91" t="str">
            <v>Maracuyá</v>
          </cell>
        </row>
        <row r="92">
          <cell r="A92" t="str">
            <v>agricola</v>
          </cell>
          <cell r="B92" t="str">
            <v>melon</v>
          </cell>
          <cell r="C92" t="str">
            <v xml:space="preserve">Melón </v>
          </cell>
        </row>
        <row r="93">
          <cell r="A93" t="str">
            <v>agricola</v>
          </cell>
          <cell r="B93" t="str">
            <v>mora</v>
          </cell>
          <cell r="C93" t="str">
            <v>Mora</v>
          </cell>
        </row>
        <row r="94">
          <cell r="A94" t="str">
            <v>agricola</v>
          </cell>
          <cell r="B94" t="str">
            <v>name</v>
          </cell>
          <cell r="C94" t="str">
            <v>Ñame</v>
          </cell>
        </row>
        <row r="95">
          <cell r="A95" t="str">
            <v>agricola</v>
          </cell>
          <cell r="B95" t="str">
            <v>name_diamante</v>
          </cell>
          <cell r="C95" t="str">
            <v>Ñame diamante</v>
          </cell>
        </row>
        <row r="96">
          <cell r="A96" t="str">
            <v>agricola</v>
          </cell>
          <cell r="B96" t="str">
            <v>name_espino</v>
          </cell>
          <cell r="C96" t="str">
            <v>Ñame espino</v>
          </cell>
        </row>
        <row r="97">
          <cell r="A97" t="str">
            <v>agricola</v>
          </cell>
          <cell r="B97" t="str">
            <v>naranja</v>
          </cell>
          <cell r="C97" t="str">
            <v>Naranja</v>
          </cell>
        </row>
        <row r="98">
          <cell r="A98" t="str">
            <v>agricola</v>
          </cell>
          <cell r="B98" t="str">
            <v>naranja_valencia</v>
          </cell>
          <cell r="C98" t="str">
            <v>Naranja valencia</v>
          </cell>
        </row>
        <row r="99">
          <cell r="A99" t="str">
            <v>pecuaria</v>
          </cell>
          <cell r="B99" t="str">
            <v>ovinos</v>
          </cell>
          <cell r="C99" t="str">
            <v>Ovinos</v>
          </cell>
        </row>
        <row r="100">
          <cell r="A100" t="str">
            <v>agricola</v>
          </cell>
          <cell r="B100" t="str">
            <v>palma_aceite</v>
          </cell>
          <cell r="C100" t="str">
            <v>Palma de aceite</v>
          </cell>
        </row>
        <row r="101">
          <cell r="A101" t="str">
            <v>agricola</v>
          </cell>
          <cell r="B101" t="str">
            <v>papa</v>
          </cell>
          <cell r="C101" t="str">
            <v>Papa</v>
          </cell>
        </row>
        <row r="102">
          <cell r="A102" t="str">
            <v>agricola</v>
          </cell>
          <cell r="B102" t="str">
            <v>papa_criolla</v>
          </cell>
          <cell r="C102" t="str">
            <v>Papa criolla</v>
          </cell>
        </row>
        <row r="103">
          <cell r="A103" t="str">
            <v>agricola</v>
          </cell>
          <cell r="B103" t="str">
            <v>papaya</v>
          </cell>
          <cell r="C103" t="str">
            <v>Papaya</v>
          </cell>
        </row>
        <row r="104">
          <cell r="A104" t="str">
            <v>agricola</v>
          </cell>
          <cell r="B104" t="str">
            <v>patilla</v>
          </cell>
          <cell r="C104" t="str">
            <v>Patilla</v>
          </cell>
        </row>
        <row r="105">
          <cell r="A105" t="str">
            <v>agricola</v>
          </cell>
          <cell r="B105" t="str">
            <v>pepino_guiso</v>
          </cell>
          <cell r="C105" t="str">
            <v>Pepino guiso</v>
          </cell>
        </row>
        <row r="106">
          <cell r="A106" t="str">
            <v>pecuaria</v>
          </cell>
          <cell r="B106" t="str">
            <v>piangua</v>
          </cell>
          <cell r="C106" t="str">
            <v>Piangua</v>
          </cell>
        </row>
        <row r="107">
          <cell r="A107" t="str">
            <v>agricola</v>
          </cell>
          <cell r="B107" t="str">
            <v>pimienta</v>
          </cell>
          <cell r="C107" t="str">
            <v>Pimienta</v>
          </cell>
        </row>
        <row r="108">
          <cell r="A108" t="str">
            <v>agricola</v>
          </cell>
          <cell r="B108" t="str">
            <v>pimenton</v>
          </cell>
          <cell r="C108" t="str">
            <v>Pimentón</v>
          </cell>
        </row>
        <row r="109">
          <cell r="A109" t="str">
            <v>agricola</v>
          </cell>
          <cell r="B109" t="str">
            <v>pimientos</v>
          </cell>
          <cell r="C109" t="str">
            <v>Pimientos</v>
          </cell>
        </row>
        <row r="110">
          <cell r="A110" t="str">
            <v>agricola</v>
          </cell>
          <cell r="B110" t="str">
            <v>piña</v>
          </cell>
          <cell r="C110" t="str">
            <v>Piña</v>
          </cell>
        </row>
        <row r="111">
          <cell r="A111" t="str">
            <v>pecuaria</v>
          </cell>
          <cell r="B111" t="str">
            <v>piscicultura_bocachico</v>
          </cell>
          <cell r="C111" t="str">
            <v>Piscicultura</v>
          </cell>
        </row>
        <row r="112">
          <cell r="A112" t="str">
            <v>pecuaria</v>
          </cell>
          <cell r="B112" t="str">
            <v>piscicultura_cachama</v>
          </cell>
          <cell r="C112" t="str">
            <v>Piscicultura cachama</v>
          </cell>
        </row>
        <row r="113">
          <cell r="A113" t="str">
            <v>pecuaria</v>
          </cell>
          <cell r="B113" t="str">
            <v>piscicultura_cachama_bocachico</v>
          </cell>
          <cell r="C113" t="str">
            <v>Piscicultura cachama bocachico</v>
          </cell>
        </row>
        <row r="114">
          <cell r="A114" t="str">
            <v>pecuaria</v>
          </cell>
          <cell r="B114" t="str">
            <v>piscicultura_tilapia</v>
          </cell>
          <cell r="C114" t="str">
            <v>Piscicultura tilapia</v>
          </cell>
        </row>
        <row r="115">
          <cell r="A115" t="str">
            <v>pecuaria</v>
          </cell>
          <cell r="B115" t="str">
            <v>piscicultura_tilapia_bocachico</v>
          </cell>
          <cell r="C115" t="str">
            <v>Piscicultura tilapia y bocachico</v>
          </cell>
        </row>
        <row r="116">
          <cell r="A116" t="str">
            <v>pecuaria</v>
          </cell>
          <cell r="B116" t="str">
            <v>piscicultura_tilapia_cachama</v>
          </cell>
          <cell r="C116" t="str">
            <v>Piscicultura tilapia y cachama</v>
          </cell>
        </row>
        <row r="117">
          <cell r="A117" t="str">
            <v>pecuaria</v>
          </cell>
          <cell r="B117" t="str">
            <v>piscicultura_trucha</v>
          </cell>
          <cell r="C117" t="str">
            <v>Piscicultura trucha</v>
          </cell>
        </row>
        <row r="118">
          <cell r="A118" t="str">
            <v>agricola</v>
          </cell>
          <cell r="B118" t="str">
            <v>platano</v>
          </cell>
          <cell r="C118" t="str">
            <v>Plátano</v>
          </cell>
        </row>
        <row r="119">
          <cell r="A119" t="str">
            <v>pecuaria</v>
          </cell>
          <cell r="B119" t="str">
            <v>porcicultura_ceba</v>
          </cell>
          <cell r="C119" t="str">
            <v>Porcicultura de ceba</v>
          </cell>
        </row>
        <row r="120">
          <cell r="A120" t="str">
            <v>pecuaria</v>
          </cell>
          <cell r="B120" t="str">
            <v>porcicultura_ciclo_completo</v>
          </cell>
          <cell r="C120" t="str">
            <v>Porcicultura de ciclo completo</v>
          </cell>
        </row>
        <row r="121">
          <cell r="A121" t="str">
            <v>pecuaria</v>
          </cell>
          <cell r="B121" t="str">
            <v>porcicultura_cria</v>
          </cell>
          <cell r="C121" t="str">
            <v>Porcicultura de cría</v>
          </cell>
        </row>
        <row r="122">
          <cell r="A122" t="str">
            <v>pecuaria</v>
          </cell>
          <cell r="B122" t="str">
            <v>porcicultura_cria_levante</v>
          </cell>
          <cell r="C122" t="str">
            <v>Porcicultura de cría y levante</v>
          </cell>
        </row>
        <row r="123">
          <cell r="A123" t="str">
            <v>agricola</v>
          </cell>
          <cell r="B123" t="str">
            <v>remolacha</v>
          </cell>
          <cell r="C123" t="str">
            <v>Remolacha</v>
          </cell>
        </row>
        <row r="124">
          <cell r="A124" t="str">
            <v>agricola</v>
          </cell>
          <cell r="B124" t="str">
            <v>sacha_inchi</v>
          </cell>
          <cell r="C124" t="str">
            <v>Sacha incho</v>
          </cell>
        </row>
        <row r="125">
          <cell r="A125" t="str">
            <v>agricola</v>
          </cell>
          <cell r="B125" t="str">
            <v>sorgo</v>
          </cell>
          <cell r="C125" t="str">
            <v>Sorgo</v>
          </cell>
        </row>
        <row r="126">
          <cell r="A126" t="str">
            <v>agricola</v>
          </cell>
          <cell r="B126" t="str">
            <v>stevia</v>
          </cell>
          <cell r="C126" t="str">
            <v>Stevia</v>
          </cell>
        </row>
        <row r="127">
          <cell r="A127" t="str">
            <v>agricola</v>
          </cell>
          <cell r="B127" t="str">
            <v>tomate_arbol</v>
          </cell>
          <cell r="C127" t="str">
            <v>Tomate de árbol</v>
          </cell>
        </row>
        <row r="128">
          <cell r="A128" t="str">
            <v>agricola</v>
          </cell>
          <cell r="B128" t="str">
            <v>tomate_cherry</v>
          </cell>
          <cell r="C128" t="str">
            <v>Tomate Cherry</v>
          </cell>
        </row>
        <row r="129">
          <cell r="A129" t="str">
            <v>agricola</v>
          </cell>
          <cell r="B129" t="str">
            <v>tomate_mesa</v>
          </cell>
          <cell r="C129" t="str">
            <v>Tomate de mesa</v>
          </cell>
        </row>
        <row r="130">
          <cell r="A130" t="str">
            <v>agricola</v>
          </cell>
          <cell r="B130" t="str">
            <v>uchuva</v>
          </cell>
          <cell r="C130" t="str">
            <v>Uchuva</v>
          </cell>
        </row>
        <row r="131">
          <cell r="A131" t="str">
            <v>agricola</v>
          </cell>
          <cell r="B131" t="str">
            <v>yuca</v>
          </cell>
          <cell r="C131" t="str">
            <v>Yuca</v>
          </cell>
        </row>
        <row r="132">
          <cell r="A132" t="str">
            <v>agricola</v>
          </cell>
          <cell r="B132" t="str">
            <v>yuca_industrial</v>
          </cell>
          <cell r="C132" t="str">
            <v>Yuca para uso industrial</v>
          </cell>
        </row>
        <row r="133">
          <cell r="A133" t="str">
            <v>agricola</v>
          </cell>
          <cell r="B133" t="str">
            <v>yuca_maiz</v>
          </cell>
          <cell r="C133" t="str">
            <v>Yuca en asocio con maíz</v>
          </cell>
        </row>
        <row r="134">
          <cell r="A134" t="str">
            <v>agricola</v>
          </cell>
          <cell r="B134" t="str">
            <v>yuca_maiz_ahuyama</v>
          </cell>
          <cell r="C134" t="str">
            <v>Yuca en asocio con maíz y ahuyama</v>
          </cell>
        </row>
        <row r="135">
          <cell r="A135" t="str">
            <v>agricola</v>
          </cell>
          <cell r="B135" t="str">
            <v>yuca_maiz_name</v>
          </cell>
          <cell r="C135" t="str">
            <v>Yuca en asocio con maíz y ñame</v>
          </cell>
        </row>
        <row r="136">
          <cell r="A136" t="str">
            <v>agricola</v>
          </cell>
          <cell r="B136" t="str">
            <v>yuca_maiz_name_patilla</v>
          </cell>
          <cell r="C136" t="str">
            <v>Yuca en asocio con maíz, ñame y patilla</v>
          </cell>
        </row>
        <row r="137">
          <cell r="A137" t="str">
            <v>agricola</v>
          </cell>
          <cell r="B137" t="str">
            <v>yuca_maiz_patilla</v>
          </cell>
          <cell r="C137" t="str">
            <v>Yuca en asocio con maíz y patilla</v>
          </cell>
        </row>
        <row r="138">
          <cell r="A138" t="str">
            <v>agricola</v>
          </cell>
          <cell r="B138" t="str">
            <v>zanahoria</v>
          </cell>
          <cell r="C138" t="str">
            <v>Zanahoria</v>
          </cell>
        </row>
        <row r="139">
          <cell r="A139" t="str">
            <v>agricola</v>
          </cell>
          <cell r="B139" t="str">
            <v>patilla_melon</v>
          </cell>
          <cell r="C139" t="str">
            <v>Patilla en asocio con melón</v>
          </cell>
        </row>
        <row r="140">
          <cell r="A140" t="str">
            <v>agricola</v>
          </cell>
          <cell r="B140" t="str">
            <v>tabaco</v>
          </cell>
          <cell r="C140" t="str">
            <v>Tabaco</v>
          </cell>
        </row>
        <row r="141">
          <cell r="A141" t="str">
            <v>agricola</v>
          </cell>
          <cell r="B141" t="str">
            <v>ajonjoli</v>
          </cell>
          <cell r="C141" t="str">
            <v>Ajonjolí</v>
          </cell>
        </row>
        <row r="142">
          <cell r="A142" t="str">
            <v>agricola</v>
          </cell>
          <cell r="B142" t="str">
            <v>mamoncillo</v>
          </cell>
          <cell r="C142" t="str">
            <v>Mamoncillo</v>
          </cell>
        </row>
        <row r="143">
          <cell r="A143" t="str">
            <v>agricola</v>
          </cell>
          <cell r="B143" t="str">
            <v>yuca_name</v>
          </cell>
          <cell r="C143" t="str">
            <v>Yuca en asocio con ñame</v>
          </cell>
        </row>
        <row r="144">
          <cell r="A144" t="str">
            <v>agricola</v>
          </cell>
          <cell r="B144" t="str">
            <v>hierbabuena</v>
          </cell>
          <cell r="C144" t="str">
            <v>Hierbabuena</v>
          </cell>
        </row>
        <row r="145">
          <cell r="A145" t="str">
            <v>agricola</v>
          </cell>
          <cell r="B145" t="str">
            <v>frijol_zaragoza</v>
          </cell>
          <cell r="C145" t="str">
            <v>Frijol zaragoza</v>
          </cell>
        </row>
        <row r="146">
          <cell r="A146" t="str">
            <v>agricola</v>
          </cell>
          <cell r="B146" t="str">
            <v>soya</v>
          </cell>
          <cell r="C146" t="str">
            <v>soya</v>
          </cell>
        </row>
        <row r="147">
          <cell r="A147" t="str">
            <v>agricola</v>
          </cell>
          <cell r="B147" t="str">
            <v>uva</v>
          </cell>
          <cell r="C147" t="str">
            <v>uva</v>
          </cell>
        </row>
        <row r="148">
          <cell r="A148" t="str">
            <v>agricola</v>
          </cell>
          <cell r="B148" t="str">
            <v>repollo</v>
          </cell>
          <cell r="C148" t="str">
            <v>repollo</v>
          </cell>
        </row>
        <row r="149">
          <cell r="A149" t="str">
            <v>agricola</v>
          </cell>
          <cell r="B149" t="str">
            <v>cilantro_repollo</v>
          </cell>
          <cell r="C149" t="str">
            <v>cilantro_repollo</v>
          </cell>
        </row>
        <row r="150">
          <cell r="A150" t="str">
            <v>agricola</v>
          </cell>
          <cell r="B150" t="str">
            <v>banano</v>
          </cell>
          <cell r="C150" t="str">
            <v>banano</v>
          </cell>
        </row>
        <row r="151">
          <cell r="A151" t="str">
            <v>agricola</v>
          </cell>
          <cell r="B151"/>
        </row>
        <row r="152">
          <cell r="A152" t="str">
            <v>agricola</v>
          </cell>
          <cell r="B152"/>
        </row>
        <row r="153">
          <cell r="A153" t="str">
            <v>agricola</v>
          </cell>
          <cell r="B153"/>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J118"/>
  <sheetViews>
    <sheetView tabSelected="1" zoomScale="90" zoomScaleNormal="90" workbookViewId="0">
      <pane ySplit="1" topLeftCell="A2" activePane="bottomLeft" state="frozen"/>
      <selection pane="bottomLeft" activeCell="I14" sqref="I14"/>
    </sheetView>
  </sheetViews>
  <sheetFormatPr defaultColWidth="11.42578125" defaultRowHeight="15"/>
  <cols>
    <col min="1" max="1" width="16.7109375" style="1" customWidth="1"/>
    <col min="2" max="2" width="14.42578125" style="1" customWidth="1"/>
    <col min="3" max="8" width="16.5703125" style="1" customWidth="1"/>
    <col min="9" max="9" width="25.42578125" style="83" customWidth="1"/>
    <col min="10" max="10" width="22.85546875" style="1" bestFit="1" customWidth="1"/>
    <col min="11" max="16384" width="11.42578125" style="1"/>
  </cols>
  <sheetData>
    <row r="1" spans="1:10">
      <c r="A1" s="3" t="s">
        <v>0</v>
      </c>
      <c r="B1" s="3" t="s">
        <v>1</v>
      </c>
      <c r="C1" s="3" t="s">
        <v>2</v>
      </c>
      <c r="D1" s="3" t="s">
        <v>3</v>
      </c>
      <c r="E1" s="3" t="s">
        <v>4</v>
      </c>
      <c r="F1" s="3" t="s">
        <v>5</v>
      </c>
      <c r="G1" s="3" t="s">
        <v>6</v>
      </c>
      <c r="H1" s="3" t="s">
        <v>7</v>
      </c>
      <c r="I1" s="85" t="s">
        <v>8</v>
      </c>
      <c r="J1" s="84"/>
    </row>
    <row r="2" spans="1:10">
      <c r="A2" s="87" t="s">
        <v>9</v>
      </c>
      <c r="B2" s="75" t="s">
        <v>10</v>
      </c>
      <c r="C2" s="76">
        <v>475.68197800000002</v>
      </c>
      <c r="D2" s="76">
        <v>475.68197700000002</v>
      </c>
      <c r="E2" s="76">
        <v>475.68197700000002</v>
      </c>
      <c r="F2" s="76">
        <v>475.68197699999996</v>
      </c>
      <c r="G2" s="76">
        <v>475.68197907016929</v>
      </c>
      <c r="H2" s="21">
        <v>475.68197783584122</v>
      </c>
    </row>
    <row r="3" spans="1:10">
      <c r="A3" s="88"/>
      <c r="B3" s="75" t="s">
        <v>11</v>
      </c>
      <c r="C3" s="76">
        <v>434.08759900000001</v>
      </c>
      <c r="D3" s="76">
        <v>434.68927200000002</v>
      </c>
      <c r="E3" s="76">
        <v>434.47511500000002</v>
      </c>
      <c r="F3" s="76">
        <v>434.45336099999997</v>
      </c>
      <c r="G3" s="76">
        <v>430.75237040561899</v>
      </c>
      <c r="H3" s="21">
        <v>473.39338830985503</v>
      </c>
    </row>
    <row r="4" spans="1:10">
      <c r="A4" s="88"/>
      <c r="B4" s="75" t="s">
        <v>12</v>
      </c>
      <c r="C4" s="76">
        <v>41.594379000000004</v>
      </c>
      <c r="D4" s="76">
        <v>40.992705000000001</v>
      </c>
      <c r="E4" s="76">
        <v>41.206862000000001</v>
      </c>
      <c r="F4" s="76">
        <v>41.228616000000002</v>
      </c>
      <c r="G4" s="76">
        <v>44.929608664550301</v>
      </c>
      <c r="H4" s="21">
        <v>2.2885895259861999</v>
      </c>
    </row>
    <row r="5" spans="1:10">
      <c r="A5" s="89"/>
      <c r="B5" s="77" t="s">
        <v>13</v>
      </c>
      <c r="C5" s="78">
        <v>0.91255842995170189</v>
      </c>
      <c r="D5" s="78">
        <v>0.91382329585297695</v>
      </c>
      <c r="E5" s="78">
        <v>0.91337308539650641</v>
      </c>
      <c r="F5" s="78">
        <v>0.91332735316141689</v>
      </c>
      <c r="G5" s="78">
        <v>0.90554696069761642</v>
      </c>
      <c r="H5" s="78">
        <v>0.99518882439818634</v>
      </c>
    </row>
    <row r="6" spans="1:10">
      <c r="A6" s="87" t="s">
        <v>14</v>
      </c>
      <c r="B6" s="75" t="s">
        <v>10</v>
      </c>
      <c r="C6" s="76">
        <v>2418.751647</v>
      </c>
      <c r="D6" s="76">
        <v>2418.7516460000002</v>
      </c>
      <c r="E6" s="76">
        <v>2418.751647</v>
      </c>
      <c r="F6" s="76">
        <v>2418.751647</v>
      </c>
      <c r="G6" s="76">
        <v>2418.7516467957312</v>
      </c>
      <c r="H6" s="21">
        <v>2418.7516461388605</v>
      </c>
    </row>
    <row r="7" spans="1:10">
      <c r="A7" s="88"/>
      <c r="B7" s="75" t="s">
        <v>11</v>
      </c>
      <c r="C7" s="76">
        <v>2337.5936790000001</v>
      </c>
      <c r="D7" s="76">
        <v>2338.282921</v>
      </c>
      <c r="E7" s="76">
        <v>2338.2019209999999</v>
      </c>
      <c r="F7" s="76">
        <v>2338.2500340000001</v>
      </c>
      <c r="G7" s="76">
        <v>2329.4162279744401</v>
      </c>
      <c r="H7" s="21">
        <v>2403.7986893636898</v>
      </c>
    </row>
    <row r="8" spans="1:10">
      <c r="A8" s="88"/>
      <c r="B8" s="75" t="s">
        <v>12</v>
      </c>
      <c r="C8" s="76">
        <v>81.157967999999997</v>
      </c>
      <c r="D8" s="76">
        <v>80.468724999999992</v>
      </c>
      <c r="E8" s="76">
        <v>80.549726000000007</v>
      </c>
      <c r="F8" s="76">
        <v>80.501612999999992</v>
      </c>
      <c r="G8" s="76">
        <v>89.335418821291299</v>
      </c>
      <c r="H8" s="21">
        <v>14.952956775170801</v>
      </c>
    </row>
    <row r="9" spans="1:10">
      <c r="A9" s="89"/>
      <c r="B9" s="77" t="s">
        <v>13</v>
      </c>
      <c r="C9" s="78">
        <v>0.9664463409872357</v>
      </c>
      <c r="D9" s="78">
        <v>0.96673129912569777</v>
      </c>
      <c r="E9" s="78">
        <v>0.96669781037672609</v>
      </c>
      <c r="F9" s="78">
        <v>0.96671770204276786</v>
      </c>
      <c r="G9" s="78">
        <v>0.96306548506555467</v>
      </c>
      <c r="H9" s="78">
        <v>0.99381790321505703</v>
      </c>
    </row>
    <row r="10" spans="1:10">
      <c r="A10" s="87" t="s">
        <v>15</v>
      </c>
      <c r="B10" s="75" t="s">
        <v>10</v>
      </c>
      <c r="C10" s="76">
        <v>71.718637000000001</v>
      </c>
      <c r="D10" s="76">
        <v>71.718637000000001</v>
      </c>
      <c r="E10" s="76">
        <v>71.718637000000001</v>
      </c>
      <c r="F10" s="76">
        <v>71.718637000000001</v>
      </c>
      <c r="G10" s="76">
        <v>71.718637258555205</v>
      </c>
      <c r="H10" s="21">
        <v>71.718637041337601</v>
      </c>
    </row>
    <row r="11" spans="1:10">
      <c r="A11" s="88"/>
      <c r="B11" s="75" t="s">
        <v>11</v>
      </c>
      <c r="C11" s="76">
        <v>71.718637000000001</v>
      </c>
      <c r="D11" s="76">
        <v>71.718637000000001</v>
      </c>
      <c r="E11" s="76">
        <v>71.718637000000001</v>
      </c>
      <c r="F11" s="76">
        <v>71.718637000000001</v>
      </c>
      <c r="G11" s="76">
        <v>71.718637258555205</v>
      </c>
      <c r="H11" s="21">
        <v>71.718637041337601</v>
      </c>
    </row>
    <row r="12" spans="1:10">
      <c r="A12" s="88"/>
      <c r="B12" s="75" t="s">
        <v>12</v>
      </c>
      <c r="C12" s="76">
        <v>0</v>
      </c>
      <c r="D12" s="76">
        <v>0</v>
      </c>
      <c r="E12" s="76">
        <v>0</v>
      </c>
      <c r="F12" s="76">
        <v>0</v>
      </c>
      <c r="G12" s="76">
        <v>0</v>
      </c>
      <c r="H12" s="21">
        <v>0</v>
      </c>
    </row>
    <row r="13" spans="1:10">
      <c r="A13" s="89"/>
      <c r="B13" s="77" t="s">
        <v>13</v>
      </c>
      <c r="C13" s="78">
        <v>1</v>
      </c>
      <c r="D13" s="78">
        <v>1</v>
      </c>
      <c r="E13" s="78">
        <v>1</v>
      </c>
      <c r="F13" s="78">
        <v>1</v>
      </c>
      <c r="G13" s="78">
        <v>1</v>
      </c>
      <c r="H13" s="78">
        <v>1</v>
      </c>
    </row>
    <row r="14" spans="1:10">
      <c r="A14" s="87" t="s">
        <v>16</v>
      </c>
      <c r="B14" s="75" t="s">
        <v>10</v>
      </c>
      <c r="C14" s="76">
        <v>4.9867930000000005</v>
      </c>
      <c r="D14" s="76">
        <v>4.9867949999999999</v>
      </c>
      <c r="E14" s="76">
        <v>4.9867949999999999</v>
      </c>
      <c r="F14" s="76">
        <v>4.9867949999999999</v>
      </c>
      <c r="G14" s="76">
        <v>4.9867943209308798</v>
      </c>
      <c r="H14" s="21">
        <v>4.9867948898476797</v>
      </c>
    </row>
    <row r="15" spans="1:10">
      <c r="A15" s="88"/>
      <c r="B15" s="75" t="s">
        <v>11</v>
      </c>
      <c r="C15" s="76">
        <v>4.9867930000000005</v>
      </c>
      <c r="D15" s="76">
        <v>4.9867949999999999</v>
      </c>
      <c r="E15" s="76">
        <v>4.9867949999999999</v>
      </c>
      <c r="F15" s="76">
        <v>4.9867949999999999</v>
      </c>
      <c r="G15" s="76">
        <v>4.9867943209308798</v>
      </c>
      <c r="H15" s="21">
        <v>4.9867948898476797</v>
      </c>
    </row>
    <row r="16" spans="1:10">
      <c r="A16" s="88"/>
      <c r="B16" s="75" t="s">
        <v>12</v>
      </c>
      <c r="C16" s="76">
        <v>0</v>
      </c>
      <c r="D16" s="76">
        <v>0</v>
      </c>
      <c r="E16" s="76">
        <v>0</v>
      </c>
      <c r="F16" s="76">
        <v>0</v>
      </c>
      <c r="G16" s="76">
        <v>0</v>
      </c>
      <c r="H16" s="21">
        <v>0</v>
      </c>
    </row>
    <row r="17" spans="1:8">
      <c r="A17" s="89"/>
      <c r="B17" s="77" t="s">
        <v>13</v>
      </c>
      <c r="C17" s="78">
        <v>1</v>
      </c>
      <c r="D17" s="78">
        <v>1</v>
      </c>
      <c r="E17" s="78">
        <v>1</v>
      </c>
      <c r="F17" s="78">
        <v>1</v>
      </c>
      <c r="G17" s="78">
        <v>1</v>
      </c>
      <c r="H17" s="78">
        <v>1</v>
      </c>
    </row>
    <row r="18" spans="1:8">
      <c r="A18" s="87" t="s">
        <v>17</v>
      </c>
      <c r="B18" s="75" t="s">
        <v>10</v>
      </c>
      <c r="C18" s="76">
        <v>78.081513999999999</v>
      </c>
      <c r="D18" s="76">
        <v>78.081514999999996</v>
      </c>
      <c r="E18" s="76">
        <v>78.081514999999996</v>
      </c>
      <c r="F18" s="76">
        <v>78.081514999999996</v>
      </c>
      <c r="G18" s="76">
        <v>78.081514630377598</v>
      </c>
      <c r="H18" s="21">
        <v>78.081514674144998</v>
      </c>
    </row>
    <row r="19" spans="1:8">
      <c r="A19" s="88"/>
      <c r="B19" s="75" t="s">
        <v>11</v>
      </c>
      <c r="C19" s="76">
        <v>78.081513999999999</v>
      </c>
      <c r="D19" s="76">
        <v>78.081514999999996</v>
      </c>
      <c r="E19" s="76">
        <v>78.081514999999996</v>
      </c>
      <c r="F19" s="76">
        <v>78.081514999999996</v>
      </c>
      <c r="G19" s="76">
        <v>78.081514630377598</v>
      </c>
      <c r="H19" s="21">
        <v>78.081514674144998</v>
      </c>
    </row>
    <row r="20" spans="1:8">
      <c r="A20" s="88"/>
      <c r="B20" s="75" t="s">
        <v>12</v>
      </c>
      <c r="C20" s="76">
        <v>0</v>
      </c>
      <c r="D20" s="76">
        <v>0</v>
      </c>
      <c r="E20" s="76">
        <v>0</v>
      </c>
      <c r="F20" s="76">
        <v>0</v>
      </c>
      <c r="G20" s="76">
        <v>0</v>
      </c>
      <c r="H20" s="21">
        <v>0</v>
      </c>
    </row>
    <row r="21" spans="1:8">
      <c r="A21" s="89"/>
      <c r="B21" s="77" t="s">
        <v>13</v>
      </c>
      <c r="C21" s="78">
        <v>1</v>
      </c>
      <c r="D21" s="78">
        <v>1</v>
      </c>
      <c r="E21" s="78">
        <v>1</v>
      </c>
      <c r="F21" s="78">
        <v>1</v>
      </c>
      <c r="G21" s="78">
        <v>1</v>
      </c>
      <c r="H21" s="78">
        <v>1</v>
      </c>
    </row>
    <row r="22" spans="1:8">
      <c r="A22" s="87" t="s">
        <v>18</v>
      </c>
      <c r="B22" s="75" t="s">
        <v>10</v>
      </c>
      <c r="C22" s="76">
        <v>355.14637699999997</v>
      </c>
      <c r="D22" s="76">
        <v>355.14637299999998</v>
      </c>
      <c r="E22" s="76">
        <v>355.14637399999998</v>
      </c>
      <c r="F22" s="76">
        <v>355.14637899999997</v>
      </c>
      <c r="G22" s="76">
        <v>355.14637828551452</v>
      </c>
      <c r="H22" s="21">
        <v>355.14637993978403</v>
      </c>
    </row>
    <row r="23" spans="1:8">
      <c r="A23" s="88"/>
      <c r="B23" s="75" t="s">
        <v>11</v>
      </c>
      <c r="C23" s="76">
        <v>353.07565799999998</v>
      </c>
      <c r="D23" s="76">
        <v>353.07565399999999</v>
      </c>
      <c r="E23" s="76">
        <v>353.07565499999998</v>
      </c>
      <c r="F23" s="76">
        <v>353.06214999999997</v>
      </c>
      <c r="G23" s="76">
        <v>352.49959036760799</v>
      </c>
      <c r="H23" s="21">
        <v>355.14637993978403</v>
      </c>
    </row>
    <row r="24" spans="1:8">
      <c r="A24" s="88"/>
      <c r="B24" s="75" t="s">
        <v>12</v>
      </c>
      <c r="C24" s="76">
        <v>2.070719</v>
      </c>
      <c r="D24" s="76">
        <v>2.070719</v>
      </c>
      <c r="E24" s="76">
        <v>2.070719</v>
      </c>
      <c r="F24" s="76">
        <v>2.0842290000000001</v>
      </c>
      <c r="G24" s="76">
        <v>2.6467879179065301</v>
      </c>
      <c r="H24" s="21">
        <v>0</v>
      </c>
    </row>
    <row r="25" spans="1:8">
      <c r="A25" s="89"/>
      <c r="B25" s="77" t="s">
        <v>13</v>
      </c>
      <c r="C25" s="78">
        <v>0.99416939286417105</v>
      </c>
      <c r="D25" s="78">
        <v>0.99416939279850114</v>
      </c>
      <c r="E25" s="78">
        <v>0.99416939281491867</v>
      </c>
      <c r="F25" s="78">
        <v>0.99413135224447835</v>
      </c>
      <c r="G25" s="78">
        <v>0.9925473323684616</v>
      </c>
      <c r="H25" s="78">
        <v>1</v>
      </c>
    </row>
    <row r="26" spans="1:8">
      <c r="A26" s="87" t="s">
        <v>19</v>
      </c>
      <c r="B26" s="75" t="s">
        <v>10</v>
      </c>
      <c r="C26" s="76">
        <v>183.38271699999999</v>
      </c>
      <c r="D26" s="76">
        <v>183.38271900000001</v>
      </c>
      <c r="E26" s="76">
        <v>183.38272000000001</v>
      </c>
      <c r="F26" s="76">
        <v>183.38272000000001</v>
      </c>
      <c r="G26" s="76">
        <v>183.38271988899001</v>
      </c>
      <c r="H26" s="21">
        <v>183.38271918979399</v>
      </c>
    </row>
    <row r="27" spans="1:8">
      <c r="A27" s="88"/>
      <c r="B27" s="75" t="s">
        <v>11</v>
      </c>
      <c r="C27" s="76">
        <v>183.38271699999999</v>
      </c>
      <c r="D27" s="76">
        <v>183.38271900000001</v>
      </c>
      <c r="E27" s="76">
        <v>183.38272000000001</v>
      </c>
      <c r="F27" s="76">
        <v>183.38272000000001</v>
      </c>
      <c r="G27" s="76">
        <v>183.38271988899001</v>
      </c>
      <c r="H27" s="21">
        <v>183.38271918979399</v>
      </c>
    </row>
    <row r="28" spans="1:8">
      <c r="A28" s="88"/>
      <c r="B28" s="75" t="s">
        <v>12</v>
      </c>
      <c r="C28" s="76">
        <v>0</v>
      </c>
      <c r="D28" s="76">
        <v>0</v>
      </c>
      <c r="E28" s="76">
        <v>0</v>
      </c>
      <c r="F28" s="76">
        <v>0</v>
      </c>
      <c r="G28" s="76">
        <v>0</v>
      </c>
      <c r="H28" s="21">
        <v>0</v>
      </c>
    </row>
    <row r="29" spans="1:8">
      <c r="A29" s="89"/>
      <c r="B29" s="77" t="s">
        <v>13</v>
      </c>
      <c r="C29" s="78">
        <v>1</v>
      </c>
      <c r="D29" s="78">
        <v>1</v>
      </c>
      <c r="E29" s="78">
        <v>1</v>
      </c>
      <c r="F29" s="78">
        <v>1</v>
      </c>
      <c r="G29" s="78">
        <v>1</v>
      </c>
      <c r="H29" s="78">
        <v>1</v>
      </c>
    </row>
    <row r="30" spans="1:8">
      <c r="A30" s="87" t="s">
        <v>20</v>
      </c>
      <c r="B30" s="75" t="s">
        <v>10</v>
      </c>
      <c r="C30" s="76">
        <v>28.645299000000001</v>
      </c>
      <c r="D30" s="76">
        <v>28.645298</v>
      </c>
      <c r="E30" s="76">
        <v>28.645298</v>
      </c>
      <c r="F30" s="76">
        <v>28.645298</v>
      </c>
      <c r="G30" s="76">
        <v>28.645297923766201</v>
      </c>
      <c r="H30" s="21">
        <v>28.645297857455599</v>
      </c>
    </row>
    <row r="31" spans="1:8">
      <c r="A31" s="88"/>
      <c r="B31" s="75" t="s">
        <v>11</v>
      </c>
      <c r="C31" s="76">
        <v>28.645299000000001</v>
      </c>
      <c r="D31" s="76">
        <v>28.645298</v>
      </c>
      <c r="E31" s="76">
        <v>28.645298</v>
      </c>
      <c r="F31" s="76">
        <v>28.645298</v>
      </c>
      <c r="G31" s="76">
        <v>28.645297923766201</v>
      </c>
      <c r="H31" s="21">
        <v>28.645297857455599</v>
      </c>
    </row>
    <row r="32" spans="1:8">
      <c r="A32" s="88"/>
      <c r="B32" s="75" t="s">
        <v>12</v>
      </c>
      <c r="C32" s="76">
        <v>0</v>
      </c>
      <c r="D32" s="76">
        <v>0</v>
      </c>
      <c r="E32" s="76">
        <v>0</v>
      </c>
      <c r="F32" s="76">
        <v>0</v>
      </c>
      <c r="G32" s="76">
        <v>0</v>
      </c>
      <c r="H32" s="21">
        <v>0</v>
      </c>
    </row>
    <row r="33" spans="1:9">
      <c r="A33" s="89"/>
      <c r="B33" s="77" t="s">
        <v>13</v>
      </c>
      <c r="C33" s="78">
        <v>1</v>
      </c>
      <c r="D33" s="78">
        <v>1</v>
      </c>
      <c r="E33" s="78">
        <v>1</v>
      </c>
      <c r="F33" s="78">
        <v>1</v>
      </c>
      <c r="G33" s="78">
        <v>1</v>
      </c>
      <c r="H33" s="78">
        <v>1</v>
      </c>
    </row>
    <row r="34" spans="1:9">
      <c r="A34" s="87" t="s">
        <v>21</v>
      </c>
      <c r="B34" s="75" t="s">
        <v>10</v>
      </c>
      <c r="C34" s="76">
        <v>2904.7964139999999</v>
      </c>
      <c r="D34" s="76">
        <v>2904.7964160000006</v>
      </c>
      <c r="E34" s="76">
        <v>2904.796417</v>
      </c>
      <c r="F34" s="76">
        <v>2904.796416000001</v>
      </c>
      <c r="G34" s="76">
        <v>2904.7964132464904</v>
      </c>
      <c r="H34" s="21">
        <v>2904.7964145612332</v>
      </c>
    </row>
    <row r="35" spans="1:9">
      <c r="A35" s="88"/>
      <c r="B35" s="75" t="s">
        <v>11</v>
      </c>
      <c r="C35" s="76">
        <v>1512.501522</v>
      </c>
      <c r="D35" s="76">
        <v>1518.0323020000005</v>
      </c>
      <c r="E35" s="76">
        <v>1502.955549</v>
      </c>
      <c r="F35" s="76">
        <v>1365.9510740000012</v>
      </c>
      <c r="G35" s="76">
        <v>1470.1018971741801</v>
      </c>
      <c r="H35" s="21">
        <v>2168.2645985128202</v>
      </c>
    </row>
    <row r="36" spans="1:9">
      <c r="A36" s="88"/>
      <c r="B36" s="75" t="s">
        <v>12</v>
      </c>
      <c r="C36" s="76">
        <v>1392.2948919999999</v>
      </c>
      <c r="D36" s="76">
        <v>1386.7641140000001</v>
      </c>
      <c r="E36" s="76">
        <v>1401.840868</v>
      </c>
      <c r="F36" s="76">
        <v>1538.8453419999998</v>
      </c>
      <c r="G36" s="76">
        <v>1434.6945160723101</v>
      </c>
      <c r="H36" s="21">
        <v>736.53181604841302</v>
      </c>
    </row>
    <row r="37" spans="1:9">
      <c r="A37" s="89"/>
      <c r="B37" s="77" t="s">
        <v>13</v>
      </c>
      <c r="C37" s="78">
        <v>0.52069105934940063</v>
      </c>
      <c r="D37" s="78">
        <v>0.52259507538582706</v>
      </c>
      <c r="E37" s="78">
        <v>0.51740477928302264</v>
      </c>
      <c r="F37" s="78">
        <v>0.47023986482362856</v>
      </c>
      <c r="G37" s="78">
        <v>0.50609464073633603</v>
      </c>
      <c r="H37" s="78">
        <v>0.7464428789720654</v>
      </c>
    </row>
    <row r="38" spans="1:9">
      <c r="A38" s="87" t="s">
        <v>22</v>
      </c>
      <c r="B38" s="75" t="s">
        <v>10</v>
      </c>
      <c r="C38" s="76">
        <v>198.86086600000002</v>
      </c>
      <c r="D38" s="76">
        <v>198.86086700000001</v>
      </c>
      <c r="E38" s="76">
        <v>198.86086600000002</v>
      </c>
      <c r="F38" s="76">
        <v>198.86086600000002</v>
      </c>
      <c r="G38" s="76">
        <v>198.86086640516601</v>
      </c>
      <c r="H38" s="21">
        <v>198.86086654378641</v>
      </c>
    </row>
    <row r="39" spans="1:9">
      <c r="A39" s="88"/>
      <c r="B39" s="75" t="s">
        <v>11</v>
      </c>
      <c r="C39" s="76">
        <v>198.86086600000002</v>
      </c>
      <c r="D39" s="76">
        <v>198.86086700000001</v>
      </c>
      <c r="E39" s="76">
        <v>198.86086600000002</v>
      </c>
      <c r="F39" s="76">
        <v>142.895824</v>
      </c>
      <c r="G39" s="76">
        <v>198.86086640516601</v>
      </c>
      <c r="H39" s="21">
        <v>61.176041378909403</v>
      </c>
    </row>
    <row r="40" spans="1:9">
      <c r="A40" s="88"/>
      <c r="B40" s="75" t="s">
        <v>12</v>
      </c>
      <c r="C40" s="76">
        <v>0</v>
      </c>
      <c r="D40" s="76">
        <v>0</v>
      </c>
      <c r="E40" s="76">
        <v>0</v>
      </c>
      <c r="F40" s="76">
        <v>55.965041999999997</v>
      </c>
      <c r="G40" s="76">
        <v>0</v>
      </c>
      <c r="H40" s="21">
        <v>137.684825164877</v>
      </c>
    </row>
    <row r="41" spans="1:9">
      <c r="A41" s="89"/>
      <c r="B41" s="77" t="s">
        <v>13</v>
      </c>
      <c r="C41" s="78">
        <v>1</v>
      </c>
      <c r="D41" s="78">
        <v>1</v>
      </c>
      <c r="E41" s="78">
        <v>1</v>
      </c>
      <c r="F41" s="78">
        <v>0.71857186823273711</v>
      </c>
      <c r="G41" s="78">
        <v>1</v>
      </c>
      <c r="H41" s="78">
        <v>0.30763237856775244</v>
      </c>
    </row>
    <row r="42" spans="1:9">
      <c r="A42" s="87" t="s">
        <v>23</v>
      </c>
      <c r="B42" s="75" t="s">
        <v>10</v>
      </c>
      <c r="C42" s="76">
        <v>149.77233200000001</v>
      </c>
      <c r="D42" s="76">
        <v>149.77233199999998</v>
      </c>
      <c r="E42" s="76">
        <v>149.77233200000001</v>
      </c>
      <c r="F42" s="76">
        <v>149.77233099999998</v>
      </c>
      <c r="G42" s="76">
        <v>149.77233154650992</v>
      </c>
      <c r="H42" s="21">
        <v>149.772330797189</v>
      </c>
    </row>
    <row r="43" spans="1:9">
      <c r="A43" s="88"/>
      <c r="B43" s="75" t="s">
        <v>11</v>
      </c>
      <c r="C43" s="76">
        <v>1.8808999999999969</v>
      </c>
      <c r="D43" s="76">
        <v>2.208566999999988</v>
      </c>
      <c r="E43" s="76">
        <v>1.8638750000000073</v>
      </c>
      <c r="F43" s="76">
        <v>1.9374249999999904</v>
      </c>
      <c r="G43" s="76">
        <v>57.567723470684797</v>
      </c>
      <c r="H43" s="21">
        <v>149.772330797189</v>
      </c>
    </row>
    <row r="44" spans="1:9">
      <c r="A44" s="88"/>
      <c r="B44" s="75" t="s">
        <v>12</v>
      </c>
      <c r="C44" s="76">
        <v>147.89143200000001</v>
      </c>
      <c r="D44" s="76">
        <v>147.56376499999999</v>
      </c>
      <c r="E44" s="76">
        <v>147.908457</v>
      </c>
      <c r="F44" s="76">
        <v>147.83490599999999</v>
      </c>
      <c r="G44" s="76">
        <v>92.204608075825107</v>
      </c>
      <c r="H44" s="21">
        <v>0</v>
      </c>
    </row>
    <row r="45" spans="1:9">
      <c r="A45" s="89"/>
      <c r="B45" s="77" t="s">
        <v>13</v>
      </c>
      <c r="C45" s="78">
        <v>1.2558394296751665E-2</v>
      </c>
      <c r="D45" s="78">
        <v>1.4746161527350648E-2</v>
      </c>
      <c r="E45" s="78">
        <v>1.2444721766100345E-2</v>
      </c>
      <c r="F45" s="78">
        <v>1.2935800538485247E-2</v>
      </c>
      <c r="G45" s="78">
        <v>0.38436821324910647</v>
      </c>
      <c r="H45" s="78">
        <v>1</v>
      </c>
      <c r="I45" s="83" t="s">
        <v>24</v>
      </c>
    </row>
    <row r="46" spans="1:9">
      <c r="A46" s="87" t="s">
        <v>25</v>
      </c>
      <c r="B46" s="75" t="s">
        <v>10</v>
      </c>
      <c r="C46" s="76">
        <v>8.4185390000000009</v>
      </c>
      <c r="D46" s="76">
        <v>8.4185399999999984</v>
      </c>
      <c r="E46" s="76">
        <v>8.4185390000000009</v>
      </c>
      <c r="F46" s="76">
        <v>8.4185389999999991</v>
      </c>
      <c r="G46" s="76">
        <v>8.4185391346764984</v>
      </c>
      <c r="H46" s="21">
        <v>8.4185393001035607</v>
      </c>
    </row>
    <row r="47" spans="1:9">
      <c r="A47" s="88"/>
      <c r="B47" s="75" t="s">
        <v>11</v>
      </c>
      <c r="C47" s="76">
        <v>7.924945000000001</v>
      </c>
      <c r="D47" s="76">
        <v>7.9249459999999985</v>
      </c>
      <c r="E47" s="76">
        <v>7.953742000000001</v>
      </c>
      <c r="F47" s="76">
        <v>7.9568569999999994</v>
      </c>
      <c r="G47" s="76">
        <v>7.7830919454009599</v>
      </c>
      <c r="H47" s="21">
        <v>8.4185393001035607</v>
      </c>
    </row>
    <row r="48" spans="1:9">
      <c r="A48" s="88"/>
      <c r="B48" s="75" t="s">
        <v>12</v>
      </c>
      <c r="C48" s="76">
        <v>0.49359399999999998</v>
      </c>
      <c r="D48" s="76">
        <v>0.49359399999999998</v>
      </c>
      <c r="E48" s="76">
        <v>0.46479700000000002</v>
      </c>
      <c r="F48" s="76">
        <v>0.46168200000000004</v>
      </c>
      <c r="G48" s="76">
        <v>0.635447189275539</v>
      </c>
      <c r="H48" s="21">
        <v>0</v>
      </c>
    </row>
    <row r="49" spans="1:9">
      <c r="A49" s="89"/>
      <c r="B49" s="77" t="s">
        <v>13</v>
      </c>
      <c r="C49" s="78">
        <v>0.94136821127751502</v>
      </c>
      <c r="D49" s="78">
        <v>0.94136821824211803</v>
      </c>
      <c r="E49" s="78">
        <v>0.94478887607457784</v>
      </c>
      <c r="F49" s="78">
        <v>0.94515889277224951</v>
      </c>
      <c r="G49" s="78">
        <v>0.92451811661026895</v>
      </c>
      <c r="H49" s="78">
        <v>1</v>
      </c>
    </row>
    <row r="50" spans="1:9">
      <c r="A50" s="87" t="s">
        <v>26</v>
      </c>
      <c r="B50" s="75" t="s">
        <v>10</v>
      </c>
      <c r="C50" s="76">
        <v>1017.6536859999998</v>
      </c>
      <c r="D50" s="76">
        <v>1017.6536869999998</v>
      </c>
      <c r="E50" s="76">
        <v>1017.653684</v>
      </c>
      <c r="F50" s="76">
        <v>1017.653685</v>
      </c>
      <c r="G50" s="76">
        <v>1017.653685024144</v>
      </c>
      <c r="H50" s="21">
        <v>1017.653679772543</v>
      </c>
    </row>
    <row r="51" spans="1:9">
      <c r="A51" s="88"/>
      <c r="B51" s="75" t="s">
        <v>11</v>
      </c>
      <c r="C51" s="76">
        <v>490.85676099999989</v>
      </c>
      <c r="D51" s="76">
        <v>486.54995399999973</v>
      </c>
      <c r="E51" s="76">
        <v>487.11084000000005</v>
      </c>
      <c r="F51" s="76">
        <v>184.85217799999998</v>
      </c>
      <c r="G51" s="76">
        <v>477.25774340836301</v>
      </c>
      <c r="H51" s="21">
        <v>837.29838069785501</v>
      </c>
    </row>
    <row r="52" spans="1:9">
      <c r="A52" s="88"/>
      <c r="B52" s="75" t="s">
        <v>12</v>
      </c>
      <c r="C52" s="76">
        <v>526.79692499999987</v>
      </c>
      <c r="D52" s="76">
        <v>531.10373300000003</v>
      </c>
      <c r="E52" s="76">
        <v>530.54284399999995</v>
      </c>
      <c r="F52" s="76">
        <v>832.80150700000002</v>
      </c>
      <c r="G52" s="76">
        <v>540.395941615781</v>
      </c>
      <c r="H52" s="21">
        <v>180.35529907468799</v>
      </c>
    </row>
    <row r="53" spans="1:9">
      <c r="A53" s="89"/>
      <c r="B53" s="77" t="s">
        <v>13</v>
      </c>
      <c r="C53" s="78">
        <v>0.48234165291472253</v>
      </c>
      <c r="D53" s="78">
        <v>0.47810955751983614</v>
      </c>
      <c r="E53" s="78">
        <v>0.47866071499427704</v>
      </c>
      <c r="F53" s="78">
        <v>0.18164546615875515</v>
      </c>
      <c r="G53" s="78">
        <v>0.46897854391107513</v>
      </c>
      <c r="H53" s="78">
        <v>0.82277340252432496</v>
      </c>
      <c r="I53" s="83" t="s">
        <v>27</v>
      </c>
    </row>
    <row r="54" spans="1:9">
      <c r="A54" s="87" t="s">
        <v>28</v>
      </c>
      <c r="B54" s="75" t="s">
        <v>10</v>
      </c>
      <c r="C54" s="76">
        <v>1216.6002420000004</v>
      </c>
      <c r="D54" s="76">
        <v>1216.6002450000001</v>
      </c>
      <c r="E54" s="76">
        <v>1216.600246</v>
      </c>
      <c r="F54" s="76">
        <v>1216.6002450000001</v>
      </c>
      <c r="G54" s="76">
        <v>1216.600241400821</v>
      </c>
      <c r="H54" s="21">
        <v>1216.60024374157</v>
      </c>
    </row>
    <row r="55" spans="1:9">
      <c r="A55" s="88"/>
      <c r="B55" s="75" t="s">
        <v>11</v>
      </c>
      <c r="C55" s="76">
        <v>834.09117200000037</v>
      </c>
      <c r="D55" s="76">
        <v>806.52042300000005</v>
      </c>
      <c r="E55" s="76">
        <v>834.78849700000001</v>
      </c>
      <c r="F55" s="76">
        <v>811.67158100000006</v>
      </c>
      <c r="G55" s="76">
        <v>762.07130994972397</v>
      </c>
      <c r="H55" s="21">
        <v>1216.60024374157</v>
      </c>
    </row>
    <row r="56" spans="1:9">
      <c r="A56" s="88"/>
      <c r="B56" s="75" t="s">
        <v>12</v>
      </c>
      <c r="C56" s="76">
        <v>382.50907000000001</v>
      </c>
      <c r="D56" s="76">
        <v>410.07982200000004</v>
      </c>
      <c r="E56" s="76">
        <v>381.81174900000002</v>
      </c>
      <c r="F56" s="76">
        <v>404.92866400000003</v>
      </c>
      <c r="G56" s="76">
        <v>454.52893145109698</v>
      </c>
      <c r="H56" s="21">
        <v>0</v>
      </c>
    </row>
    <row r="57" spans="1:9">
      <c r="A57" s="89"/>
      <c r="B57" s="77" t="s">
        <v>13</v>
      </c>
      <c r="C57" s="78">
        <v>0.68559181825314819</v>
      </c>
      <c r="D57" s="78">
        <v>0.66292968977661182</v>
      </c>
      <c r="E57" s="78">
        <v>0.68616499112560592</v>
      </c>
      <c r="F57" s="78">
        <v>0.66716374942041867</v>
      </c>
      <c r="G57" s="78">
        <v>0.6263941794654404</v>
      </c>
      <c r="H57" s="78">
        <v>1</v>
      </c>
    </row>
    <row r="58" spans="1:9">
      <c r="A58" s="87" t="s">
        <v>29</v>
      </c>
      <c r="B58" s="75" t="s">
        <v>10</v>
      </c>
      <c r="C58" s="76">
        <v>372.79145300000016</v>
      </c>
      <c r="D58" s="76">
        <v>372.79145299999993</v>
      </c>
      <c r="E58" s="76">
        <v>372.791451</v>
      </c>
      <c r="F58" s="76">
        <v>372.79145299999999</v>
      </c>
      <c r="G58" s="76">
        <v>372.79145573450671</v>
      </c>
      <c r="H58" s="21">
        <v>372.791453096449</v>
      </c>
    </row>
    <row r="59" spans="1:9">
      <c r="A59" s="88"/>
      <c r="B59" s="75" t="s">
        <v>11</v>
      </c>
      <c r="C59" s="76">
        <v>314.43768200000017</v>
      </c>
      <c r="D59" s="76">
        <v>312.51453799999996</v>
      </c>
      <c r="E59" s="76">
        <v>315.017472</v>
      </c>
      <c r="F59" s="76">
        <v>311.930881</v>
      </c>
      <c r="G59" s="76">
        <v>297.72017361480698</v>
      </c>
      <c r="H59" s="21">
        <v>372.791453096449</v>
      </c>
    </row>
    <row r="60" spans="1:9">
      <c r="A60" s="88"/>
      <c r="B60" s="75" t="s">
        <v>12</v>
      </c>
      <c r="C60" s="76">
        <v>58.353771000000009</v>
      </c>
      <c r="D60" s="76">
        <v>60.276914999999995</v>
      </c>
      <c r="E60" s="76">
        <v>57.773978999999997</v>
      </c>
      <c r="F60" s="76">
        <v>60.860571999999998</v>
      </c>
      <c r="G60" s="76">
        <v>75.071282119699703</v>
      </c>
      <c r="H60" s="21">
        <v>0</v>
      </c>
    </row>
    <row r="61" spans="1:9">
      <c r="A61" s="89"/>
      <c r="B61" s="77" t="s">
        <v>13</v>
      </c>
      <c r="C61" s="78">
        <v>0.84346805558334526</v>
      </c>
      <c r="D61" s="78">
        <v>0.83830928924220804</v>
      </c>
      <c r="E61" s="78">
        <v>0.8450233264603485</v>
      </c>
      <c r="F61" s="78">
        <v>0.83674364980679961</v>
      </c>
      <c r="G61" s="78">
        <v>0.79862391971460922</v>
      </c>
      <c r="H61" s="78">
        <v>1</v>
      </c>
    </row>
    <row r="62" spans="1:9">
      <c r="A62" s="87" t="s">
        <v>30</v>
      </c>
      <c r="B62" s="75" t="s">
        <v>10</v>
      </c>
      <c r="C62" s="76">
        <v>85.579603000000006</v>
      </c>
      <c r="D62" s="76">
        <v>85.579603000000006</v>
      </c>
      <c r="E62" s="76">
        <v>85.579603000000006</v>
      </c>
      <c r="F62" s="76">
        <v>85.579603000000006</v>
      </c>
      <c r="G62" s="76">
        <v>85.579603466755103</v>
      </c>
      <c r="H62" s="21">
        <v>85.579603161803206</v>
      </c>
    </row>
    <row r="63" spans="1:9">
      <c r="A63" s="88"/>
      <c r="B63" s="75" t="s">
        <v>11</v>
      </c>
      <c r="C63" s="76">
        <v>85.579603000000006</v>
      </c>
      <c r="D63" s="76">
        <v>85.579603000000006</v>
      </c>
      <c r="E63" s="76">
        <v>85.579603000000006</v>
      </c>
      <c r="F63" s="76">
        <v>85.579603000000006</v>
      </c>
      <c r="G63" s="76">
        <v>85.579603466755103</v>
      </c>
      <c r="H63" s="21">
        <v>85.579603161803206</v>
      </c>
    </row>
    <row r="64" spans="1:9">
      <c r="A64" s="88"/>
      <c r="B64" s="75" t="s">
        <v>12</v>
      </c>
      <c r="C64" s="76">
        <v>0</v>
      </c>
      <c r="D64" s="76">
        <v>0</v>
      </c>
      <c r="E64" s="76">
        <v>0</v>
      </c>
      <c r="F64" s="76">
        <v>0</v>
      </c>
      <c r="G64" s="76">
        <v>0</v>
      </c>
      <c r="H64" s="21">
        <v>0</v>
      </c>
    </row>
    <row r="65" spans="1:9">
      <c r="A65" s="89"/>
      <c r="B65" s="77" t="s">
        <v>13</v>
      </c>
      <c r="C65" s="78">
        <v>1</v>
      </c>
      <c r="D65" s="78">
        <v>1</v>
      </c>
      <c r="E65" s="78">
        <v>1</v>
      </c>
      <c r="F65" s="78">
        <v>1</v>
      </c>
      <c r="G65" s="78">
        <v>1</v>
      </c>
      <c r="H65" s="78">
        <v>1</v>
      </c>
    </row>
    <row r="66" spans="1:9">
      <c r="A66" s="87" t="s">
        <v>31</v>
      </c>
      <c r="B66" s="75" t="s">
        <v>10</v>
      </c>
      <c r="C66" s="76">
        <v>1543.2957699999997</v>
      </c>
      <c r="D66" s="76">
        <v>1543.2957719999999</v>
      </c>
      <c r="E66" s="76">
        <v>1543.2957700000002</v>
      </c>
      <c r="F66" s="76">
        <v>1543.2957739999999</v>
      </c>
      <c r="G66" s="76">
        <v>1543.29577555129</v>
      </c>
      <c r="H66" s="21">
        <v>1543.295773946609</v>
      </c>
    </row>
    <row r="67" spans="1:9">
      <c r="A67" s="88"/>
      <c r="B67" s="75" t="s">
        <v>11</v>
      </c>
      <c r="C67" s="76">
        <v>1108.1481669999998</v>
      </c>
      <c r="D67" s="76">
        <v>1066.7571579999999</v>
      </c>
      <c r="E67" s="76">
        <v>1109.1146460000002</v>
      </c>
      <c r="F67" s="76">
        <v>1063.4692279999999</v>
      </c>
      <c r="G67" s="76">
        <v>1082.79209318734</v>
      </c>
      <c r="H67" s="21">
        <v>1251.8709940852</v>
      </c>
    </row>
    <row r="68" spans="1:9">
      <c r="A68" s="88"/>
      <c r="B68" s="75" t="s">
        <v>12</v>
      </c>
      <c r="C68" s="76">
        <v>435.147603</v>
      </c>
      <c r="D68" s="76">
        <v>476.538614</v>
      </c>
      <c r="E68" s="76">
        <v>434.18112400000001</v>
      </c>
      <c r="F68" s="76">
        <v>479.82654600000001</v>
      </c>
      <c r="G68" s="76">
        <v>460.50368236395002</v>
      </c>
      <c r="H68" s="21">
        <v>291.42477986140898</v>
      </c>
    </row>
    <row r="69" spans="1:9">
      <c r="A69" s="89"/>
      <c r="B69" s="77" t="s">
        <v>13</v>
      </c>
      <c r="C69" s="78">
        <v>0.71804004685375378</v>
      </c>
      <c r="D69" s="78">
        <v>0.69122016489266969</v>
      </c>
      <c r="E69" s="78">
        <v>0.71866629038968988</v>
      </c>
      <c r="F69" s="78">
        <v>0.6890897039416114</v>
      </c>
      <c r="G69" s="78">
        <v>0.70161022296620312</v>
      </c>
      <c r="H69" s="78">
        <v>0.81116725336701989</v>
      </c>
    </row>
    <row r="70" spans="1:9">
      <c r="A70" s="87" t="s">
        <v>32</v>
      </c>
      <c r="B70" s="75" t="s">
        <v>10</v>
      </c>
      <c r="C70" s="76">
        <v>14.354936</v>
      </c>
      <c r="D70" s="76">
        <v>14.354938000000001</v>
      </c>
      <c r="E70" s="76">
        <v>14.354938000000001</v>
      </c>
      <c r="F70" s="76">
        <v>14.354931000000001</v>
      </c>
      <c r="G70" s="76">
        <v>14.354932252275599</v>
      </c>
      <c r="H70" s="21">
        <v>14.354931207973699</v>
      </c>
    </row>
    <row r="71" spans="1:9">
      <c r="A71" s="88"/>
      <c r="B71" s="75" t="s">
        <v>11</v>
      </c>
      <c r="C71" s="76">
        <v>14.354936</v>
      </c>
      <c r="D71" s="76">
        <v>14.354938000000001</v>
      </c>
      <c r="E71" s="76">
        <v>14.354938000000001</v>
      </c>
      <c r="F71" s="76">
        <v>14.354931000000001</v>
      </c>
      <c r="G71" s="76">
        <v>14.354932252275599</v>
      </c>
      <c r="H71" s="21">
        <v>14.354931207973699</v>
      </c>
    </row>
    <row r="72" spans="1:9">
      <c r="A72" s="88"/>
      <c r="B72" s="75" t="s">
        <v>12</v>
      </c>
      <c r="C72" s="76">
        <v>0</v>
      </c>
      <c r="D72" s="76">
        <v>0</v>
      </c>
      <c r="E72" s="76">
        <v>0</v>
      </c>
      <c r="F72" s="76">
        <v>0</v>
      </c>
      <c r="G72" s="76">
        <v>0</v>
      </c>
      <c r="H72" s="21">
        <v>0</v>
      </c>
    </row>
    <row r="73" spans="1:9">
      <c r="A73" s="89"/>
      <c r="B73" s="77" t="s">
        <v>13</v>
      </c>
      <c r="C73" s="78">
        <v>1</v>
      </c>
      <c r="D73" s="78">
        <v>1</v>
      </c>
      <c r="E73" s="78">
        <v>1</v>
      </c>
      <c r="F73" s="78">
        <v>1</v>
      </c>
      <c r="G73" s="78">
        <v>1</v>
      </c>
      <c r="H73" s="78">
        <v>1</v>
      </c>
    </row>
    <row r="74" spans="1:9">
      <c r="A74" s="87" t="s">
        <v>33</v>
      </c>
      <c r="B74" s="75" t="s">
        <v>10</v>
      </c>
      <c r="C74" s="76">
        <v>1707.2821389999999</v>
      </c>
      <c r="D74" s="76">
        <v>1707.2821400000003</v>
      </c>
      <c r="E74" s="76">
        <v>1707.2821330000002</v>
      </c>
      <c r="F74" s="76">
        <v>1707.282138</v>
      </c>
      <c r="G74" s="76">
        <v>1707.2821394231401</v>
      </c>
      <c r="H74" s="21">
        <v>1707.2821397648477</v>
      </c>
    </row>
    <row r="75" spans="1:9">
      <c r="A75" s="88"/>
      <c r="B75" s="75" t="s">
        <v>11</v>
      </c>
      <c r="C75" s="76">
        <v>1147.2405489999999</v>
      </c>
      <c r="D75" s="76">
        <v>252.82427800000005</v>
      </c>
      <c r="E75" s="76">
        <v>1231.383495</v>
      </c>
      <c r="F75" s="76">
        <v>0.99408300000004601</v>
      </c>
      <c r="G75" s="76">
        <v>0</v>
      </c>
      <c r="H75" s="21">
        <v>1672.1623562524401</v>
      </c>
    </row>
    <row r="76" spans="1:9">
      <c r="A76" s="88"/>
      <c r="B76" s="75" t="s">
        <v>12</v>
      </c>
      <c r="C76" s="76">
        <v>560.04159000000004</v>
      </c>
      <c r="D76" s="76">
        <v>1454.4578620000002</v>
      </c>
      <c r="E76" s="76">
        <v>475.89863800000001</v>
      </c>
      <c r="F76" s="76">
        <v>1706.288055</v>
      </c>
      <c r="G76" s="76">
        <v>1707.2821394231401</v>
      </c>
      <c r="H76" s="21">
        <v>35.119783512407501</v>
      </c>
    </row>
    <row r="77" spans="1:9">
      <c r="A77" s="89"/>
      <c r="B77" s="77" t="s">
        <v>13</v>
      </c>
      <c r="C77" s="78">
        <v>0.67196892815382514</v>
      </c>
      <c r="D77" s="78">
        <v>0.1480858213628358</v>
      </c>
      <c r="E77" s="78">
        <v>0.72125366463962159</v>
      </c>
      <c r="F77" s="78">
        <v>5.8226052851731176E-4</v>
      </c>
      <c r="G77" s="78">
        <v>0</v>
      </c>
      <c r="H77" s="78">
        <v>0.97942942019106183</v>
      </c>
      <c r="I77" s="83" t="s">
        <v>27</v>
      </c>
    </row>
    <row r="78" spans="1:9">
      <c r="A78" s="87" t="s">
        <v>34</v>
      </c>
      <c r="B78" s="75" t="s">
        <v>10</v>
      </c>
      <c r="C78" s="76">
        <v>56.706096000000002</v>
      </c>
      <c r="D78" s="76">
        <v>56.706094</v>
      </c>
      <c r="E78" s="76">
        <v>56.706094999999998</v>
      </c>
      <c r="F78" s="76">
        <v>56.706093999999993</v>
      </c>
      <c r="G78" s="76">
        <v>56.706094181196406</v>
      </c>
      <c r="H78" s="21">
        <v>56.706095152863298</v>
      </c>
    </row>
    <row r="79" spans="1:9">
      <c r="A79" s="88"/>
      <c r="B79" s="75" t="s">
        <v>11</v>
      </c>
      <c r="C79" s="76">
        <v>38.038921000000002</v>
      </c>
      <c r="D79" s="76">
        <v>16.065840000000001</v>
      </c>
      <c r="E79" s="76">
        <v>38.799124999999997</v>
      </c>
      <c r="F79" s="76">
        <v>15.490973999999994</v>
      </c>
      <c r="G79" s="76">
        <v>36.224738546465602</v>
      </c>
      <c r="H79" s="21">
        <v>56.706095152863298</v>
      </c>
    </row>
    <row r="80" spans="1:9">
      <c r="A80" s="88"/>
      <c r="B80" s="75" t="s">
        <v>12</v>
      </c>
      <c r="C80" s="76">
        <v>18.667175</v>
      </c>
      <c r="D80" s="76">
        <v>40.640253999999999</v>
      </c>
      <c r="E80" s="76">
        <v>17.906970000000001</v>
      </c>
      <c r="F80" s="76">
        <v>41.215119999999999</v>
      </c>
      <c r="G80" s="76">
        <v>20.4813556347308</v>
      </c>
      <c r="H80" s="21">
        <v>0</v>
      </c>
    </row>
    <row r="81" spans="1:9">
      <c r="A81" s="89"/>
      <c r="B81" s="77" t="s">
        <v>13</v>
      </c>
      <c r="C81" s="78">
        <v>0.6708083201495656</v>
      </c>
      <c r="D81" s="78">
        <v>0.28331769774162197</v>
      </c>
      <c r="E81" s="78">
        <v>0.68421436884341968</v>
      </c>
      <c r="F81" s="78">
        <v>0.27318005715576171</v>
      </c>
      <c r="G81" s="78">
        <v>0.63881561707837797</v>
      </c>
      <c r="H81" s="78">
        <v>1</v>
      </c>
    </row>
    <row r="82" spans="1:9">
      <c r="A82" s="87" t="s">
        <v>35</v>
      </c>
      <c r="B82" s="75" t="s">
        <v>10</v>
      </c>
      <c r="C82" s="76">
        <v>4159.9381779999994</v>
      </c>
      <c r="D82" s="76">
        <v>4159.938177</v>
      </c>
      <c r="E82" s="76">
        <v>4159.9381789999998</v>
      </c>
      <c r="F82" s="76">
        <v>4159.9381789999998</v>
      </c>
      <c r="G82" s="76">
        <v>4159.938178063855</v>
      </c>
      <c r="H82" s="21">
        <v>4159.938178733617</v>
      </c>
    </row>
    <row r="83" spans="1:9">
      <c r="A83" s="88"/>
      <c r="B83" s="75" t="s">
        <v>11</v>
      </c>
      <c r="C83" s="76">
        <v>2077.229605999999</v>
      </c>
      <c r="D83" s="76">
        <v>1529.4413119999999</v>
      </c>
      <c r="E83" s="76">
        <v>2055.1038859999999</v>
      </c>
      <c r="F83" s="76">
        <v>1455.1848079999991</v>
      </c>
      <c r="G83" s="76">
        <v>4.8664693540947601</v>
      </c>
      <c r="H83" s="21">
        <v>3304.9752736094301</v>
      </c>
    </row>
    <row r="84" spans="1:9">
      <c r="A84" s="88"/>
      <c r="B84" s="75" t="s">
        <v>12</v>
      </c>
      <c r="C84" s="76">
        <v>2082.7085720000005</v>
      </c>
      <c r="D84" s="76">
        <v>2630.4968650000001</v>
      </c>
      <c r="E84" s="76">
        <v>2104.8342929999999</v>
      </c>
      <c r="F84" s="76">
        <v>2704.7533710000007</v>
      </c>
      <c r="G84" s="76">
        <v>4155.0717087097601</v>
      </c>
      <c r="H84" s="21">
        <v>854.96290512418705</v>
      </c>
    </row>
    <row r="85" spans="1:9">
      <c r="A85" s="89"/>
      <c r="B85" s="77" t="s">
        <v>13</v>
      </c>
      <c r="C85" s="78">
        <v>0.4993414606461008</v>
      </c>
      <c r="D85" s="78">
        <v>0.367659625437746</v>
      </c>
      <c r="E85" s="78">
        <v>0.49402269879261107</v>
      </c>
      <c r="F85" s="78">
        <v>0.34980923883580606</v>
      </c>
      <c r="G85" s="78">
        <v>1.1698417490328529E-3</v>
      </c>
      <c r="H85" s="78">
        <v>0.79447701663094006</v>
      </c>
    </row>
    <row r="86" spans="1:9">
      <c r="A86" s="87" t="s">
        <v>36</v>
      </c>
      <c r="B86" s="75" t="s">
        <v>10</v>
      </c>
      <c r="C86" s="76">
        <v>43.013373999999999</v>
      </c>
      <c r="D86" s="76">
        <v>43.013373999999999</v>
      </c>
      <c r="E86" s="76">
        <v>43.013373999999999</v>
      </c>
      <c r="F86" s="76">
        <v>43.013373999999999</v>
      </c>
      <c r="G86" s="76">
        <v>43.013386735974599</v>
      </c>
      <c r="H86" s="21">
        <v>43.0133762093988</v>
      </c>
    </row>
    <row r="87" spans="1:9">
      <c r="A87" s="88"/>
      <c r="B87" s="75" t="s">
        <v>11</v>
      </c>
      <c r="C87" s="76">
        <v>0</v>
      </c>
      <c r="D87" s="76">
        <v>0</v>
      </c>
      <c r="E87" s="76">
        <v>1.4327210000000008</v>
      </c>
      <c r="F87" s="76">
        <v>0</v>
      </c>
      <c r="G87" s="76">
        <v>0</v>
      </c>
      <c r="H87" s="21">
        <v>27.303889892902699</v>
      </c>
    </row>
    <row r="88" spans="1:9">
      <c r="A88" s="88"/>
      <c r="B88" s="75" t="s">
        <v>12</v>
      </c>
      <c r="C88" s="76">
        <v>43.013373999999999</v>
      </c>
      <c r="D88" s="76">
        <v>43.013373999999999</v>
      </c>
      <c r="E88" s="76">
        <v>41.580652999999998</v>
      </c>
      <c r="F88" s="76">
        <v>43.013373999999999</v>
      </c>
      <c r="G88" s="76">
        <v>43.013386735974599</v>
      </c>
      <c r="H88" s="21">
        <v>15.7094863164961</v>
      </c>
    </row>
    <row r="89" spans="1:9">
      <c r="A89" s="89"/>
      <c r="B89" s="77" t="s">
        <v>13</v>
      </c>
      <c r="C89" s="78">
        <v>0</v>
      </c>
      <c r="D89" s="78">
        <v>0</v>
      </c>
      <c r="E89" s="78">
        <v>3.3308733232598794E-2</v>
      </c>
      <c r="F89" s="78">
        <v>0</v>
      </c>
      <c r="G89" s="78">
        <v>0</v>
      </c>
      <c r="H89" s="78">
        <v>0.63477672061781931</v>
      </c>
      <c r="I89" s="83" t="s">
        <v>27</v>
      </c>
    </row>
    <row r="90" spans="1:9">
      <c r="A90" s="87" t="s">
        <v>37</v>
      </c>
      <c r="B90" s="75" t="s">
        <v>10</v>
      </c>
      <c r="C90" s="76">
        <v>3.01959</v>
      </c>
      <c r="D90" s="76">
        <v>3.01959</v>
      </c>
      <c r="E90" s="76">
        <v>3.0195889999999999</v>
      </c>
      <c r="F90" s="76">
        <v>3.01959</v>
      </c>
      <c r="G90" s="76">
        <v>3.0195965542595902</v>
      </c>
      <c r="H90" s="21">
        <v>3.019587923668773</v>
      </c>
      <c r="I90" s="83" t="s">
        <v>27</v>
      </c>
    </row>
    <row r="91" spans="1:9">
      <c r="A91" s="88"/>
      <c r="B91" s="75" t="s">
        <v>11</v>
      </c>
      <c r="C91" s="76">
        <v>0</v>
      </c>
      <c r="D91" s="76">
        <v>0</v>
      </c>
      <c r="E91" s="76">
        <v>2.0232209999999999</v>
      </c>
      <c r="F91" s="76">
        <v>0</v>
      </c>
      <c r="G91" s="76">
        <v>0</v>
      </c>
      <c r="H91" s="21">
        <v>2.2675350679591801</v>
      </c>
      <c r="I91" s="83" t="s">
        <v>27</v>
      </c>
    </row>
    <row r="92" spans="1:9">
      <c r="A92" s="88"/>
      <c r="B92" s="75" t="s">
        <v>12</v>
      </c>
      <c r="C92" s="76">
        <v>3.01959</v>
      </c>
      <c r="D92" s="76">
        <v>3.01959</v>
      </c>
      <c r="E92" s="76">
        <v>0.99636799999999992</v>
      </c>
      <c r="F92" s="76">
        <v>3.01959</v>
      </c>
      <c r="G92" s="76">
        <v>3.0195965542595902</v>
      </c>
      <c r="H92" s="21">
        <v>0.75205285570959302</v>
      </c>
      <c r="I92" s="83" t="s">
        <v>27</v>
      </c>
    </row>
    <row r="93" spans="1:9">
      <c r="A93" s="89"/>
      <c r="B93" s="77" t="s">
        <v>13</v>
      </c>
      <c r="C93" s="78">
        <v>0</v>
      </c>
      <c r="D93" s="78">
        <v>0</v>
      </c>
      <c r="E93" s="78">
        <v>0.67003191493941727</v>
      </c>
      <c r="F93" s="78">
        <v>0</v>
      </c>
      <c r="G93" s="78">
        <v>0</v>
      </c>
      <c r="H93" s="78">
        <v>0.75094189183408333</v>
      </c>
      <c r="I93" s="83" t="s">
        <v>27</v>
      </c>
    </row>
    <row r="94" spans="1:9">
      <c r="A94" s="87" t="s">
        <v>38</v>
      </c>
      <c r="B94" s="75" t="s">
        <v>10</v>
      </c>
      <c r="C94" s="76">
        <v>157.92216500000001</v>
      </c>
      <c r="D94" s="76">
        <v>157.92216500000001</v>
      </c>
      <c r="E94" s="76">
        <v>157.922166</v>
      </c>
      <c r="F94" s="76">
        <v>157.92216500000001</v>
      </c>
      <c r="G94" s="76">
        <v>157.92218795299601</v>
      </c>
      <c r="H94" s="21">
        <v>157.92216282474811</v>
      </c>
      <c r="I94" s="83" t="s">
        <v>27</v>
      </c>
    </row>
    <row r="95" spans="1:9">
      <c r="A95" s="88"/>
      <c r="B95" s="75" t="s">
        <v>11</v>
      </c>
      <c r="C95" s="76">
        <v>0</v>
      </c>
      <c r="D95" s="76">
        <v>0</v>
      </c>
      <c r="E95" s="76">
        <v>28.131840000000011</v>
      </c>
      <c r="F95" s="76">
        <v>0</v>
      </c>
      <c r="G95" s="76">
        <v>0</v>
      </c>
      <c r="H95" s="21">
        <v>111.290410328375</v>
      </c>
      <c r="I95" s="83" t="s">
        <v>27</v>
      </c>
    </row>
    <row r="96" spans="1:9">
      <c r="A96" s="88"/>
      <c r="B96" s="75" t="s">
        <v>12</v>
      </c>
      <c r="C96" s="76">
        <v>157.92216500000001</v>
      </c>
      <c r="D96" s="76">
        <v>157.92216500000001</v>
      </c>
      <c r="E96" s="76">
        <v>129.79032599999999</v>
      </c>
      <c r="F96" s="76">
        <v>157.92216500000001</v>
      </c>
      <c r="G96" s="76">
        <v>157.92218795299601</v>
      </c>
      <c r="H96" s="21">
        <v>46.631752496373103</v>
      </c>
      <c r="I96" s="83" t="s">
        <v>27</v>
      </c>
    </row>
    <row r="97" spans="1:9">
      <c r="A97" s="89"/>
      <c r="B97" s="77" t="s">
        <v>13</v>
      </c>
      <c r="C97" s="78">
        <v>0</v>
      </c>
      <c r="D97" s="78">
        <v>0</v>
      </c>
      <c r="E97" s="78">
        <v>0.17813737433160592</v>
      </c>
      <c r="F97" s="78">
        <v>0</v>
      </c>
      <c r="G97" s="78">
        <v>0</v>
      </c>
      <c r="H97" s="78">
        <v>0.70471685758178215</v>
      </c>
      <c r="I97" s="83" t="s">
        <v>27</v>
      </c>
    </row>
    <row r="98" spans="1:9">
      <c r="A98" s="87" t="s">
        <v>39</v>
      </c>
      <c r="B98" s="75" t="s">
        <v>10</v>
      </c>
      <c r="C98" s="76">
        <v>2922.5403100000003</v>
      </c>
      <c r="D98" s="76">
        <v>2922.5403100000003</v>
      </c>
      <c r="E98" s="76">
        <v>2922.5403140000003</v>
      </c>
      <c r="F98" s="76">
        <v>2922.5403099999999</v>
      </c>
      <c r="G98" s="76">
        <v>2922.5403380500302</v>
      </c>
      <c r="H98" s="21">
        <v>2922.5402983190697</v>
      </c>
      <c r="I98" s="83" t="s">
        <v>27</v>
      </c>
    </row>
    <row r="99" spans="1:9">
      <c r="A99" s="88"/>
      <c r="B99" s="75" t="s">
        <v>11</v>
      </c>
      <c r="C99" s="76">
        <v>2.6969880000001467</v>
      </c>
      <c r="D99" s="76">
        <v>0.81376300000010815</v>
      </c>
      <c r="E99" s="76">
        <v>1770.5134440000006</v>
      </c>
      <c r="F99" s="76">
        <v>0</v>
      </c>
      <c r="G99" s="76">
        <v>0</v>
      </c>
      <c r="H99" s="21">
        <v>2566.39557587117</v>
      </c>
      <c r="I99" s="83" t="s">
        <v>27</v>
      </c>
    </row>
    <row r="100" spans="1:9">
      <c r="A100" s="88"/>
      <c r="B100" s="75" t="s">
        <v>12</v>
      </c>
      <c r="C100" s="76">
        <v>2919.8433220000002</v>
      </c>
      <c r="D100" s="76">
        <v>2921.7265470000002</v>
      </c>
      <c r="E100" s="76">
        <v>1152.0268699999997</v>
      </c>
      <c r="F100" s="76">
        <v>2922.5403099999999</v>
      </c>
      <c r="G100" s="76">
        <v>2922.5403380500302</v>
      </c>
      <c r="H100" s="21">
        <v>356.14472244789999</v>
      </c>
      <c r="I100" s="83" t="s">
        <v>27</v>
      </c>
    </row>
    <row r="101" spans="1:9">
      <c r="A101" s="89"/>
      <c r="B101" s="77" t="s">
        <v>13</v>
      </c>
      <c r="C101" s="78">
        <v>9.2282319965678982E-4</v>
      </c>
      <c r="D101" s="78">
        <v>2.7844372144865577E-4</v>
      </c>
      <c r="E101" s="78">
        <v>0.60581318092298531</v>
      </c>
      <c r="F101" s="78">
        <v>0</v>
      </c>
      <c r="G101" s="78">
        <v>0</v>
      </c>
      <c r="H101" s="78">
        <v>0.8781386444345215</v>
      </c>
      <c r="I101" s="83" t="s">
        <v>27</v>
      </c>
    </row>
    <row r="102" spans="1:9">
      <c r="A102" s="87" t="s">
        <v>40</v>
      </c>
      <c r="B102" s="75" t="s">
        <v>10</v>
      </c>
      <c r="C102" s="76">
        <v>279.08488499999999</v>
      </c>
      <c r="D102" s="76">
        <v>279.08488500000004</v>
      </c>
      <c r="E102" s="76">
        <v>279.08488500000004</v>
      </c>
      <c r="F102" s="76">
        <v>279.08488500000004</v>
      </c>
      <c r="G102" s="76">
        <v>279.08488488557299</v>
      </c>
      <c r="H102" s="21">
        <v>279.08488395214937</v>
      </c>
      <c r="I102" s="83" t="s">
        <v>27</v>
      </c>
    </row>
    <row r="103" spans="1:9">
      <c r="A103" s="88"/>
      <c r="B103" s="75" t="s">
        <v>11</v>
      </c>
      <c r="C103" s="76">
        <v>1.7347159999999917</v>
      </c>
      <c r="D103" s="76">
        <v>0</v>
      </c>
      <c r="E103" s="76">
        <v>2.5199499999999944</v>
      </c>
      <c r="F103" s="76">
        <v>0</v>
      </c>
      <c r="G103" s="76">
        <v>0</v>
      </c>
      <c r="H103" s="21">
        <v>277.883877860354</v>
      </c>
      <c r="I103" s="83" t="s">
        <v>27</v>
      </c>
    </row>
    <row r="104" spans="1:9">
      <c r="A104" s="88"/>
      <c r="B104" s="75" t="s">
        <v>12</v>
      </c>
      <c r="C104" s="76">
        <v>277.35016899999999</v>
      </c>
      <c r="D104" s="76">
        <v>279.08488500000004</v>
      </c>
      <c r="E104" s="76">
        <v>276.56493500000005</v>
      </c>
      <c r="F104" s="76">
        <v>279.08488500000004</v>
      </c>
      <c r="G104" s="76">
        <v>279.08488488557299</v>
      </c>
      <c r="H104" s="21">
        <v>1.20100609179534</v>
      </c>
      <c r="I104" s="83" t="s">
        <v>27</v>
      </c>
    </row>
    <row r="105" spans="1:9">
      <c r="A105" s="89"/>
      <c r="B105" s="77" t="s">
        <v>13</v>
      </c>
      <c r="C105" s="78">
        <v>6.2157289528595996E-3</v>
      </c>
      <c r="D105" s="78">
        <v>0</v>
      </c>
      <c r="E105" s="78">
        <v>9.0293317031482877E-3</v>
      </c>
      <c r="F105" s="78">
        <v>0</v>
      </c>
      <c r="G105" s="78">
        <v>0</v>
      </c>
      <c r="H105" s="78">
        <v>0.99569662794061875</v>
      </c>
      <c r="I105" s="83" t="s">
        <v>27</v>
      </c>
    </row>
    <row r="106" spans="1:9">
      <c r="A106" s="87" t="s">
        <v>41</v>
      </c>
      <c r="B106" s="75" t="s">
        <v>10</v>
      </c>
      <c r="C106" s="76">
        <v>1722.273295</v>
      </c>
      <c r="D106" s="76">
        <v>1722.2732940000001</v>
      </c>
      <c r="E106" s="76">
        <v>1722.2732960000003</v>
      </c>
      <c r="F106" s="76">
        <v>1722.2732980000001</v>
      </c>
      <c r="G106" s="76">
        <v>1722.2732973761799</v>
      </c>
      <c r="H106" s="21">
        <v>1722.2732961194611</v>
      </c>
      <c r="I106" s="83" t="s">
        <v>27</v>
      </c>
    </row>
    <row r="107" spans="1:9">
      <c r="A107" s="88"/>
      <c r="B107" s="75" t="s">
        <v>11</v>
      </c>
      <c r="C107" s="76">
        <v>2.5038939999999457</v>
      </c>
      <c r="D107" s="76">
        <v>1.9531150000000252</v>
      </c>
      <c r="E107" s="76">
        <v>849.08125700000016</v>
      </c>
      <c r="F107" s="76">
        <v>2.2682620000000497</v>
      </c>
      <c r="G107" s="76">
        <v>0</v>
      </c>
      <c r="H107" s="21">
        <v>1355.7100199182901</v>
      </c>
      <c r="I107" s="83" t="s">
        <v>27</v>
      </c>
    </row>
    <row r="108" spans="1:9">
      <c r="A108" s="88"/>
      <c r="B108" s="75" t="s">
        <v>12</v>
      </c>
      <c r="C108" s="76">
        <v>1719.769401</v>
      </c>
      <c r="D108" s="76">
        <v>1720.3201790000001</v>
      </c>
      <c r="E108" s="76">
        <v>873.19203900000014</v>
      </c>
      <c r="F108" s="76">
        <v>1720.005036</v>
      </c>
      <c r="G108" s="76">
        <v>1722.2732973761799</v>
      </c>
      <c r="H108" s="21">
        <v>366.56327620117099</v>
      </c>
      <c r="I108" s="83" t="s">
        <v>27</v>
      </c>
    </row>
    <row r="109" spans="1:9">
      <c r="A109" s="89"/>
      <c r="B109" s="77" t="s">
        <v>13</v>
      </c>
      <c r="C109" s="78">
        <v>1.4538308218963272E-3</v>
      </c>
      <c r="D109" s="78">
        <v>1.1340331449162127E-3</v>
      </c>
      <c r="E109" s="78">
        <v>0.49300030312959114</v>
      </c>
      <c r="F109" s="78">
        <v>1.3170162962138948E-3</v>
      </c>
      <c r="G109" s="78">
        <v>0</v>
      </c>
      <c r="H109" s="78">
        <v>0.7871631192174362</v>
      </c>
      <c r="I109" s="83" t="s">
        <v>27</v>
      </c>
    </row>
    <row r="110" spans="1:9">
      <c r="A110" s="87" t="s">
        <v>42</v>
      </c>
      <c r="B110" s="75" t="s">
        <v>10</v>
      </c>
      <c r="C110" s="76">
        <v>52.554321999999999</v>
      </c>
      <c r="D110" s="76">
        <v>52.554321999999999</v>
      </c>
      <c r="E110" s="76">
        <v>52.554321999999999</v>
      </c>
      <c r="F110" s="76">
        <v>52.554321999999999</v>
      </c>
      <c r="G110" s="76">
        <v>52.554322368441397</v>
      </c>
      <c r="H110" s="21">
        <v>52.554323148800755</v>
      </c>
      <c r="I110" s="83" t="s">
        <v>27</v>
      </c>
    </row>
    <row r="111" spans="1:9">
      <c r="A111" s="88"/>
      <c r="B111" s="75" t="s">
        <v>11</v>
      </c>
      <c r="C111" s="76">
        <v>0.57868799999999965</v>
      </c>
      <c r="D111" s="76">
        <v>0.31812999999999647</v>
      </c>
      <c r="E111" s="76">
        <v>0.62503900000000101</v>
      </c>
      <c r="F111" s="76">
        <v>0.2340329999999966</v>
      </c>
      <c r="G111" s="76">
        <v>0</v>
      </c>
      <c r="H111" s="21">
        <v>49.522971013282202</v>
      </c>
      <c r="I111" s="83" t="s">
        <v>27</v>
      </c>
    </row>
    <row r="112" spans="1:9">
      <c r="A112" s="88"/>
      <c r="B112" s="75" t="s">
        <v>12</v>
      </c>
      <c r="C112" s="76">
        <v>51.975633999999999</v>
      </c>
      <c r="D112" s="76">
        <v>52.236192000000003</v>
      </c>
      <c r="E112" s="76">
        <v>51.929282999999998</v>
      </c>
      <c r="F112" s="76">
        <v>52.320289000000002</v>
      </c>
      <c r="G112" s="76">
        <v>52.554322368441397</v>
      </c>
      <c r="H112" s="21">
        <v>3.0313521355185502</v>
      </c>
      <c r="I112" s="83" t="s">
        <v>27</v>
      </c>
    </row>
    <row r="113" spans="1:9">
      <c r="A113" s="89"/>
      <c r="B113" s="77" t="s">
        <v>13</v>
      </c>
      <c r="C113" s="78">
        <v>1.1011235193938942E-2</v>
      </c>
      <c r="D113" s="78">
        <v>6.0533556117420085E-3</v>
      </c>
      <c r="E113" s="78">
        <v>1.189319881245925E-2</v>
      </c>
      <c r="F113" s="78">
        <v>4.4531637188659117E-3</v>
      </c>
      <c r="G113" s="78">
        <v>0</v>
      </c>
      <c r="H113" s="78">
        <v>0.94231964272595292</v>
      </c>
      <c r="I113" s="83" t="s">
        <v>27</v>
      </c>
    </row>
    <row r="114" spans="1:9">
      <c r="A114" s="87" t="s">
        <v>43</v>
      </c>
      <c r="B114" s="75" t="s">
        <v>10</v>
      </c>
      <c r="C114" s="76">
        <v>1.1482950000000001</v>
      </c>
      <c r="D114" s="76">
        <v>1.148296</v>
      </c>
      <c r="E114" s="76">
        <v>1.148296</v>
      </c>
      <c r="F114" s="76">
        <v>1.148296</v>
      </c>
      <c r="G114" s="76">
        <v>1.1482969822281421</v>
      </c>
      <c r="H114" s="21">
        <v>1.1482967469409411</v>
      </c>
    </row>
    <row r="115" spans="1:9">
      <c r="A115" s="88"/>
      <c r="B115" s="75" t="s">
        <v>11</v>
      </c>
      <c r="C115" s="76">
        <v>0.5108680000000001</v>
      </c>
      <c r="D115" s="79">
        <v>0.54765799999999998</v>
      </c>
      <c r="E115" s="79">
        <v>0.52128799999999997</v>
      </c>
      <c r="F115" s="79">
        <v>0.52127199999999996</v>
      </c>
      <c r="G115" s="79">
        <v>0.281514859882804</v>
      </c>
      <c r="H115" s="79">
        <v>0.91684404068294201</v>
      </c>
    </row>
    <row r="116" spans="1:9">
      <c r="A116" s="88"/>
      <c r="B116" s="75" t="s">
        <v>12</v>
      </c>
      <c r="C116" s="76">
        <v>0.63742699999999997</v>
      </c>
      <c r="D116" s="79">
        <v>0.60063800000000001</v>
      </c>
      <c r="E116" s="79">
        <v>0.62700800000000001</v>
      </c>
      <c r="F116" s="79">
        <v>0.62702400000000003</v>
      </c>
      <c r="G116" s="79">
        <v>0.86678212234533802</v>
      </c>
      <c r="H116" s="79">
        <v>0.23145270625799899</v>
      </c>
    </row>
    <row r="117" spans="1:9">
      <c r="A117" s="89"/>
      <c r="B117" s="80" t="s">
        <v>13</v>
      </c>
      <c r="C117" s="81">
        <v>0.44489264518264043</v>
      </c>
      <c r="D117" s="81">
        <v>0.47693103520346669</v>
      </c>
      <c r="E117" s="78">
        <v>0.45396657307871835</v>
      </c>
      <c r="F117" s="78">
        <v>0.45395263938914704</v>
      </c>
      <c r="G117" s="78">
        <v>0.24515858200424406</v>
      </c>
      <c r="H117" s="78">
        <v>0.79843824614622638</v>
      </c>
    </row>
    <row r="118" spans="1:9">
      <c r="B118" s="82"/>
    </row>
  </sheetData>
  <autoFilter ref="B1:G45" xr:uid="{0A81C690-5968-40EA-9542-AD00D72632C9}"/>
  <mergeCells count="29">
    <mergeCell ref="A2:A5"/>
    <mergeCell ref="A6:A9"/>
    <mergeCell ref="A10:A13"/>
    <mergeCell ref="A14:A17"/>
    <mergeCell ref="A18:A21"/>
    <mergeCell ref="A42:A45"/>
    <mergeCell ref="A22:A25"/>
    <mergeCell ref="A26:A29"/>
    <mergeCell ref="A30:A33"/>
    <mergeCell ref="A34:A37"/>
    <mergeCell ref="A38:A41"/>
    <mergeCell ref="A46:A49"/>
    <mergeCell ref="A50:A53"/>
    <mergeCell ref="A54:A57"/>
    <mergeCell ref="A58:A61"/>
    <mergeCell ref="A62:A65"/>
    <mergeCell ref="A66:A69"/>
    <mergeCell ref="A70:A73"/>
    <mergeCell ref="A74:A77"/>
    <mergeCell ref="A78:A81"/>
    <mergeCell ref="A82:A85"/>
    <mergeCell ref="A106:A109"/>
    <mergeCell ref="A110:A113"/>
    <mergeCell ref="A114:A117"/>
    <mergeCell ref="A86:A89"/>
    <mergeCell ref="A90:A93"/>
    <mergeCell ref="A94:A97"/>
    <mergeCell ref="A98:A101"/>
    <mergeCell ref="A102:A105"/>
  </mergeCells>
  <conditionalFormatting sqref="A2 A6 A10 A14 A18 A22 A26 A30 A34 A38 A42 A46 A50 A54 A58 A62 A66 A70 A74 A78 A82 A86 A90 A94 A98 A102 A106 A110 A114">
    <cfRule type="beginsWith" dxfId="56" priority="6" operator="beginsWith" text="13">
      <formula>LEFT(A2,LEN("13"))="13"</formula>
    </cfRule>
    <cfRule type="beginsWith" dxfId="55" priority="7" operator="beginsWith" text="12">
      <formula>LEFT(A2,LEN("12"))="12"</formula>
    </cfRule>
    <cfRule type="beginsWith" dxfId="54" priority="8" operator="beginsWith" text="11">
      <formula>LEFT(A2,LEN("11"))="11"</formula>
    </cfRule>
    <cfRule type="beginsWith" dxfId="53" priority="9" operator="beginsWith" text="10">
      <formula>LEFT(A2,LEN("10"))="10"</formula>
    </cfRule>
    <cfRule type="beginsWith" dxfId="52" priority="10" operator="beginsWith" text="09">
      <formula>LEFT(A2,LEN("09"))="09"</formula>
    </cfRule>
    <cfRule type="beginsWith" dxfId="51" priority="11" operator="beginsWith" text="08">
      <formula>LEFT(A2,LEN("08"))="08"</formula>
    </cfRule>
    <cfRule type="beginsWith" dxfId="50" priority="12" operator="beginsWith" text="07">
      <formula>LEFT(A2,LEN("07"))="07"</formula>
    </cfRule>
    <cfRule type="beginsWith" dxfId="49" priority="13" operator="beginsWith" text="06">
      <formula>LEFT(A2,LEN("06"))="06"</formula>
    </cfRule>
    <cfRule type="beginsWith" dxfId="48" priority="14" operator="beginsWith" text="05">
      <formula>LEFT(A2,LEN("05"))="05"</formula>
    </cfRule>
    <cfRule type="beginsWith" dxfId="47" priority="15" operator="beginsWith" text="04">
      <formula>LEFT(A2,LEN("04"))="04"</formula>
    </cfRule>
    <cfRule type="beginsWith" dxfId="46" priority="16" operator="beginsWith" text="03">
      <formula>LEFT(A2,LEN("03"))="03"</formula>
    </cfRule>
    <cfRule type="beginsWith" dxfId="45" priority="17" operator="beginsWith" text="02">
      <formula>LEFT(A2,LEN("02"))="02"</formula>
    </cfRule>
    <cfRule type="beginsWith" dxfId="44" priority="18" operator="beginsWith" text="01">
      <formula>LEFT(A2,LEN("01"))="01"</formula>
    </cfRule>
  </conditionalFormatting>
  <conditionalFormatting sqref="A9:H9 A13:H13 A17:H17 A21:H21 A25:H25 A29:H29 A33:H33 A37:H37 A41:H41 A45:H45 A49:H49 A53:H53 A57:H57 A61:H61 A65:H65 A69:H69 A73:H73 A77:H77 A81:H81 A85:H85 A89:H89 A93:H93 A97:H97">
    <cfRule type="cellIs" dxfId="43" priority="1" operator="greaterThan">
      <formula>0.25</formula>
    </cfRule>
  </conditionalFormatting>
  <conditionalFormatting sqref="A101:H101 A105:H105 A109:H109 A113:H113 A117:H117">
    <cfRule type="cellIs" dxfId="42" priority="3" operator="greaterThan">
      <formula>0.25</formula>
    </cfRule>
  </conditionalFormatting>
  <conditionalFormatting sqref="C97:H97 A5:XFD5">
    <cfRule type="cellIs" dxfId="41" priority="4" operator="greaterThan">
      <formula>0.25</formula>
    </cfRule>
  </conditionalFormatting>
  <conditionalFormatting sqref="D5:H5 D97:H97 D101:H101 D105:H105 D109:H109 D113:H113 D117:H117">
    <cfRule type="cellIs" dxfId="40" priority="5" operator="greaterThan">
      <formula>0.25</formula>
    </cfRule>
  </conditionalFormatting>
  <conditionalFormatting sqref="D9:H9 D13:H13 D17:H17 D21:H21 D25:H25 D29:H29 D33:H33 D37:H37 D41:H41 D45:H45 D49:H49 D53:H53 D57:H57 D61:H61 D65:H65 D69:H69 D73:H73 D77:H77 D81:H81 D85:H85 D89:H89 D93:H93 D97:H97">
    <cfRule type="cellIs" dxfId="39" priority="2"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zoomScale="80" zoomScaleNormal="80" workbookViewId="0">
      <pane xSplit="1" ySplit="1" topLeftCell="B2" activePane="bottomRight" state="frozen"/>
      <selection pane="bottomRight" activeCell="AW29" sqref="AW29"/>
      <selection pane="bottomLeft" activeCell="A2" sqref="A2"/>
      <selection pane="topRight" activeCell="B1" sqref="B1"/>
    </sheetView>
  </sheetViews>
  <sheetFormatPr defaultColWidth="11.42578125" defaultRowHeight="15" customHeight="1"/>
  <cols>
    <col min="1" max="1" width="28.85546875" style="39" customWidth="1"/>
    <col min="2" max="7" width="17.85546875" style="27" customWidth="1"/>
    <col min="8" max="10" width="15.85546875" style="27" hidden="1" customWidth="1"/>
    <col min="11" max="11" width="21.7109375" style="27" hidden="1" customWidth="1"/>
    <col min="12" max="13" width="15.85546875" style="27" hidden="1" customWidth="1"/>
    <col min="14" max="14" width="22" style="27" hidden="1" customWidth="1"/>
    <col min="15" max="16" width="15.85546875" style="27" hidden="1" customWidth="1"/>
    <col min="17" max="17" width="11.42578125" style="27" hidden="1" customWidth="1"/>
    <col min="18" max="41" width="15.85546875" style="27" hidden="1" customWidth="1"/>
    <col min="42" max="43" width="16.28515625" style="34" customWidth="1"/>
    <col min="44" max="45" width="16.28515625" style="50" customWidth="1"/>
    <col min="46" max="46" width="16.28515625" style="34" customWidth="1"/>
    <col min="47" max="16384" width="11.42578125" style="27"/>
  </cols>
  <sheetData>
    <row r="1" spans="1:46" ht="26.25" customHeight="1">
      <c r="A1" s="24" t="s">
        <v>0</v>
      </c>
      <c r="B1" s="25" t="s">
        <v>44</v>
      </c>
      <c r="C1" s="25" t="s">
        <v>7</v>
      </c>
      <c r="D1" s="25" t="s">
        <v>2</v>
      </c>
      <c r="E1" s="25" t="s">
        <v>3</v>
      </c>
      <c r="F1" s="25" t="s">
        <v>45</v>
      </c>
      <c r="G1" s="25" t="s">
        <v>5</v>
      </c>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16" t="s">
        <v>46</v>
      </c>
      <c r="AQ1" s="14" t="s">
        <v>47</v>
      </c>
      <c r="AR1" s="40" t="s">
        <v>48</v>
      </c>
      <c r="AS1" s="40" t="s">
        <v>49</v>
      </c>
      <c r="AT1" s="26" t="s">
        <v>50</v>
      </c>
    </row>
    <row r="2" spans="1:46">
      <c r="A2" s="57" t="s">
        <v>9</v>
      </c>
      <c r="B2" s="66">
        <v>1</v>
      </c>
      <c r="C2" s="66">
        <v>1</v>
      </c>
      <c r="D2" s="66">
        <v>1</v>
      </c>
      <c r="E2" s="66">
        <v>1</v>
      </c>
      <c r="F2" s="66">
        <v>1</v>
      </c>
      <c r="G2" s="66">
        <v>1</v>
      </c>
      <c r="H2" s="71"/>
      <c r="I2" s="72"/>
      <c r="J2" s="70"/>
      <c r="K2" s="70"/>
      <c r="L2" s="73"/>
      <c r="M2" s="71"/>
      <c r="N2" s="74"/>
      <c r="O2" s="71"/>
      <c r="P2" s="71"/>
      <c r="Q2" s="71"/>
      <c r="R2" s="20"/>
      <c r="S2" s="20"/>
      <c r="T2" s="20"/>
      <c r="U2" s="20"/>
      <c r="V2" s="20"/>
      <c r="W2" s="20"/>
      <c r="X2" s="20"/>
      <c r="Y2" s="20"/>
      <c r="Z2" s="20"/>
      <c r="AA2" s="20"/>
      <c r="AB2" s="20"/>
      <c r="AC2" s="20"/>
      <c r="AD2" s="20"/>
      <c r="AE2" s="20"/>
      <c r="AF2" s="20"/>
      <c r="AG2" s="20"/>
      <c r="AH2" s="20"/>
      <c r="AI2" s="20"/>
      <c r="AJ2" s="20"/>
      <c r="AK2" s="20"/>
      <c r="AL2" s="20"/>
      <c r="AM2" s="20"/>
      <c r="AN2" s="20"/>
      <c r="AO2" s="20"/>
      <c r="AP2" s="16">
        <f>SUMIFS(B2:AO2,$B$106:$AO$106,"X",$B$103:$AO$103,"X")</f>
        <v>4</v>
      </c>
      <c r="AQ2" s="16">
        <f t="shared" ref="AQ2:AQ26" si="0">SUMIFS(B2:AO2,$B$103:$AO$103,"X")</f>
        <v>6</v>
      </c>
      <c r="AR2" s="41">
        <v>475.68197755551</v>
      </c>
      <c r="AS2" s="41">
        <f t="shared" ref="AS2:AS33" si="1">IFERROR(AR2/$AR$102,0)*100</f>
        <v>2.1394348591922094</v>
      </c>
      <c r="AT2" s="7"/>
    </row>
    <row r="3" spans="1:46">
      <c r="A3" s="58" t="s">
        <v>14</v>
      </c>
      <c r="B3" s="66">
        <v>1</v>
      </c>
      <c r="C3" s="66">
        <v>1</v>
      </c>
      <c r="D3" s="66">
        <v>1</v>
      </c>
      <c r="E3" s="66">
        <v>1</v>
      </c>
      <c r="F3" s="66">
        <v>1</v>
      </c>
      <c r="G3" s="66">
        <v>1</v>
      </c>
      <c r="H3" s="71"/>
      <c r="I3" s="72"/>
      <c r="J3" s="70"/>
      <c r="K3" s="70"/>
      <c r="L3" s="73"/>
      <c r="M3" s="71"/>
      <c r="N3" s="74"/>
      <c r="O3" s="71"/>
      <c r="P3" s="71"/>
      <c r="Q3" s="71"/>
      <c r="R3" s="20"/>
      <c r="S3" s="20"/>
      <c r="T3" s="20"/>
      <c r="U3" s="20"/>
      <c r="V3" s="20"/>
      <c r="W3" s="20"/>
      <c r="X3" s="20"/>
      <c r="Y3" s="20"/>
      <c r="Z3" s="20"/>
      <c r="AA3" s="20"/>
      <c r="AB3" s="20"/>
      <c r="AC3" s="20"/>
      <c r="AD3" s="20"/>
      <c r="AE3" s="20"/>
      <c r="AF3" s="20"/>
      <c r="AG3" s="20"/>
      <c r="AH3" s="20"/>
      <c r="AI3" s="20"/>
      <c r="AJ3" s="20"/>
      <c r="AK3" s="20"/>
      <c r="AL3" s="20"/>
      <c r="AM3" s="20"/>
      <c r="AN3" s="20"/>
      <c r="AO3" s="20"/>
      <c r="AP3" s="16">
        <f t="shared" ref="AP3:AP26" si="2">SUMIF($B$106:$U$106,"X",B3:U3)</f>
        <v>4</v>
      </c>
      <c r="AQ3" s="16">
        <f t="shared" si="0"/>
        <v>6</v>
      </c>
      <c r="AR3" s="41">
        <v>2418.7516464187802</v>
      </c>
      <c r="AS3" s="41">
        <f t="shared" si="1"/>
        <v>10.878616033908948</v>
      </c>
      <c r="AT3" s="28"/>
    </row>
    <row r="4" spans="1:46">
      <c r="A4" s="58" t="s">
        <v>15</v>
      </c>
      <c r="B4" s="66">
        <v>1</v>
      </c>
      <c r="C4" s="66">
        <v>1</v>
      </c>
      <c r="D4" s="66">
        <v>1</v>
      </c>
      <c r="E4" s="66">
        <v>1</v>
      </c>
      <c r="F4" s="66">
        <v>1</v>
      </c>
      <c r="G4" s="66">
        <v>1</v>
      </c>
      <c r="H4" s="71"/>
      <c r="I4" s="72"/>
      <c r="J4" s="70"/>
      <c r="K4" s="70"/>
      <c r="L4" s="73"/>
      <c r="M4" s="71"/>
      <c r="N4" s="74"/>
      <c r="O4" s="71"/>
      <c r="P4" s="71"/>
      <c r="Q4" s="71"/>
      <c r="R4" s="20"/>
      <c r="S4" s="20"/>
      <c r="T4" s="20"/>
      <c r="U4" s="20"/>
      <c r="V4" s="20"/>
      <c r="W4" s="20"/>
      <c r="X4" s="20"/>
      <c r="Y4" s="20"/>
      <c r="Z4" s="20"/>
      <c r="AA4" s="20"/>
      <c r="AB4" s="20"/>
      <c r="AC4" s="20"/>
      <c r="AD4" s="20"/>
      <c r="AE4" s="20"/>
      <c r="AF4" s="20"/>
      <c r="AG4" s="20"/>
      <c r="AH4" s="20"/>
      <c r="AI4" s="20"/>
      <c r="AJ4" s="20"/>
      <c r="AK4" s="20"/>
      <c r="AL4" s="20"/>
      <c r="AM4" s="20"/>
      <c r="AN4" s="20"/>
      <c r="AO4" s="20"/>
      <c r="AP4" s="16">
        <f t="shared" si="2"/>
        <v>4</v>
      </c>
      <c r="AQ4" s="16">
        <f t="shared" si="0"/>
        <v>6</v>
      </c>
      <c r="AR4" s="41">
        <v>71.718637041337686</v>
      </c>
      <c r="AS4" s="41">
        <f t="shared" si="1"/>
        <v>0.32256288734858785</v>
      </c>
      <c r="AT4" s="28"/>
    </row>
    <row r="5" spans="1:46">
      <c r="A5" s="59" t="s">
        <v>16</v>
      </c>
      <c r="B5" s="66">
        <v>1</v>
      </c>
      <c r="C5" s="66">
        <v>1</v>
      </c>
      <c r="D5" s="66">
        <v>1</v>
      </c>
      <c r="E5" s="66">
        <v>1</v>
      </c>
      <c r="F5" s="66">
        <v>1</v>
      </c>
      <c r="G5" s="66">
        <v>1</v>
      </c>
      <c r="H5" s="71"/>
      <c r="I5" s="72"/>
      <c r="J5" s="70"/>
      <c r="K5" s="70"/>
      <c r="L5" s="73"/>
      <c r="M5" s="71"/>
      <c r="N5" s="74"/>
      <c r="O5" s="71"/>
      <c r="P5" s="71"/>
      <c r="Q5" s="71"/>
      <c r="R5" s="20"/>
      <c r="S5" s="20"/>
      <c r="T5" s="20"/>
      <c r="U5" s="20"/>
      <c r="V5" s="20"/>
      <c r="W5" s="20"/>
      <c r="X5" s="20"/>
      <c r="Y5" s="20"/>
      <c r="Z5" s="20"/>
      <c r="AA5" s="20"/>
      <c r="AB5" s="20"/>
      <c r="AC5" s="20"/>
      <c r="AD5" s="20"/>
      <c r="AE5" s="20"/>
      <c r="AF5" s="20"/>
      <c r="AG5" s="20"/>
      <c r="AH5" s="20"/>
      <c r="AI5" s="20"/>
      <c r="AJ5" s="20"/>
      <c r="AK5" s="20"/>
      <c r="AL5" s="20"/>
      <c r="AM5" s="20"/>
      <c r="AN5" s="20"/>
      <c r="AO5" s="20"/>
      <c r="AP5" s="16">
        <f t="shared" si="2"/>
        <v>4</v>
      </c>
      <c r="AQ5" s="16">
        <f t="shared" si="0"/>
        <v>6</v>
      </c>
      <c r="AR5" s="41">
        <v>4.9867948898476886</v>
      </c>
      <c r="AS5" s="41">
        <f t="shared" si="1"/>
        <v>2.242868833881078E-2</v>
      </c>
      <c r="AT5" s="7"/>
    </row>
    <row r="6" spans="1:46">
      <c r="A6" s="59" t="s">
        <v>17</v>
      </c>
      <c r="B6" s="66">
        <v>1</v>
      </c>
      <c r="C6" s="66">
        <v>1</v>
      </c>
      <c r="D6" s="66">
        <v>1</v>
      </c>
      <c r="E6" s="66">
        <v>1</v>
      </c>
      <c r="F6" s="66">
        <v>1</v>
      </c>
      <c r="G6" s="66">
        <v>1</v>
      </c>
      <c r="H6" s="71"/>
      <c r="I6" s="72"/>
      <c r="J6" s="70"/>
      <c r="K6" s="70"/>
      <c r="L6" s="73"/>
      <c r="M6" s="71"/>
      <c r="N6" s="74"/>
      <c r="O6" s="71"/>
      <c r="P6" s="71"/>
      <c r="Q6" s="71"/>
      <c r="R6" s="20"/>
      <c r="S6" s="20"/>
      <c r="T6" s="20"/>
      <c r="U6" s="20"/>
      <c r="V6" s="20"/>
      <c r="W6" s="20"/>
      <c r="X6" s="20"/>
      <c r="Y6" s="20"/>
      <c r="Z6" s="20"/>
      <c r="AA6" s="20"/>
      <c r="AB6" s="20"/>
      <c r="AC6" s="20"/>
      <c r="AD6" s="20"/>
      <c r="AE6" s="20"/>
      <c r="AF6" s="20"/>
      <c r="AG6" s="20"/>
      <c r="AH6" s="20"/>
      <c r="AI6" s="20"/>
      <c r="AJ6" s="20"/>
      <c r="AK6" s="20"/>
      <c r="AL6" s="20"/>
      <c r="AM6" s="20"/>
      <c r="AN6" s="20"/>
      <c r="AO6" s="20"/>
      <c r="AP6" s="16">
        <f t="shared" si="2"/>
        <v>4</v>
      </c>
      <c r="AQ6" s="16">
        <f t="shared" si="0"/>
        <v>6</v>
      </c>
      <c r="AR6" s="41">
        <v>78.081514674145083</v>
      </c>
      <c r="AS6" s="41">
        <f t="shared" si="1"/>
        <v>0.35118066740903586</v>
      </c>
      <c r="AT6" s="28"/>
    </row>
    <row r="7" spans="1:46">
      <c r="A7" s="59" t="s">
        <v>18</v>
      </c>
      <c r="B7" s="66">
        <v>1</v>
      </c>
      <c r="C7" s="66">
        <v>1</v>
      </c>
      <c r="D7" s="66">
        <v>1</v>
      </c>
      <c r="E7" s="66">
        <v>1</v>
      </c>
      <c r="F7" s="66">
        <v>1</v>
      </c>
      <c r="G7" s="66">
        <v>1</v>
      </c>
      <c r="H7" s="71"/>
      <c r="I7" s="72"/>
      <c r="J7" s="70"/>
      <c r="K7" s="70"/>
      <c r="L7" s="73"/>
      <c r="M7" s="71"/>
      <c r="N7" s="74"/>
      <c r="O7" s="71"/>
      <c r="P7" s="71"/>
      <c r="Q7" s="71"/>
      <c r="R7" s="20"/>
      <c r="S7" s="20"/>
      <c r="T7" s="20"/>
      <c r="U7" s="20"/>
      <c r="V7" s="20"/>
      <c r="W7" s="20"/>
      <c r="X7" s="20"/>
      <c r="Y7" s="20"/>
      <c r="Z7" s="20"/>
      <c r="AA7" s="20"/>
      <c r="AB7" s="20"/>
      <c r="AC7" s="20"/>
      <c r="AD7" s="20"/>
      <c r="AE7" s="20"/>
      <c r="AF7" s="20"/>
      <c r="AG7" s="20"/>
      <c r="AH7" s="20"/>
      <c r="AI7" s="20"/>
      <c r="AJ7" s="20"/>
      <c r="AK7" s="20"/>
      <c r="AL7" s="20"/>
      <c r="AM7" s="20"/>
      <c r="AN7" s="20"/>
      <c r="AO7" s="20"/>
      <c r="AP7" s="16">
        <f t="shared" si="2"/>
        <v>4</v>
      </c>
      <c r="AQ7" s="16">
        <f t="shared" si="0"/>
        <v>6</v>
      </c>
      <c r="AR7" s="41">
        <v>355.14637993978471</v>
      </c>
      <c r="AS7" s="41">
        <f t="shared" si="1"/>
        <v>1.5973120303268782</v>
      </c>
      <c r="AT7" s="28"/>
    </row>
    <row r="8" spans="1:46">
      <c r="A8" s="59" t="s">
        <v>19</v>
      </c>
      <c r="B8" s="66">
        <v>1</v>
      </c>
      <c r="C8" s="66">
        <v>1</v>
      </c>
      <c r="D8" s="66">
        <v>1</v>
      </c>
      <c r="E8" s="66">
        <v>1</v>
      </c>
      <c r="F8" s="66">
        <v>1</v>
      </c>
      <c r="G8" s="66">
        <v>1</v>
      </c>
      <c r="H8" s="71"/>
      <c r="I8" s="72"/>
      <c r="J8" s="70"/>
      <c r="K8" s="70"/>
      <c r="L8" s="73"/>
      <c r="M8" s="71"/>
      <c r="N8" s="74"/>
      <c r="O8" s="71"/>
      <c r="P8" s="71"/>
      <c r="Q8" s="71"/>
      <c r="R8" s="20"/>
      <c r="S8" s="20"/>
      <c r="T8" s="20"/>
      <c r="U8" s="20"/>
      <c r="V8" s="20"/>
      <c r="W8" s="20"/>
      <c r="X8" s="20"/>
      <c r="Y8" s="20"/>
      <c r="Z8" s="20"/>
      <c r="AA8" s="20"/>
      <c r="AB8" s="20"/>
      <c r="AC8" s="20"/>
      <c r="AD8" s="20"/>
      <c r="AE8" s="20"/>
      <c r="AF8" s="20"/>
      <c r="AG8" s="20"/>
      <c r="AH8" s="20"/>
      <c r="AI8" s="20"/>
      <c r="AJ8" s="20"/>
      <c r="AK8" s="20"/>
      <c r="AL8" s="20"/>
      <c r="AM8" s="20"/>
      <c r="AN8" s="20"/>
      <c r="AO8" s="20"/>
      <c r="AP8" s="16">
        <f t="shared" si="2"/>
        <v>4</v>
      </c>
      <c r="AQ8" s="16">
        <f t="shared" si="0"/>
        <v>6</v>
      </c>
      <c r="AR8" s="41">
        <v>183.38271973889451</v>
      </c>
      <c r="AS8" s="41">
        <f t="shared" si="1"/>
        <v>0.82478504903432537</v>
      </c>
      <c r="AT8" s="28"/>
    </row>
    <row r="9" spans="1:46">
      <c r="A9" s="60" t="s">
        <v>20</v>
      </c>
      <c r="B9" s="66">
        <v>1</v>
      </c>
      <c r="C9" s="66">
        <v>1</v>
      </c>
      <c r="D9" s="66">
        <v>1</v>
      </c>
      <c r="E9" s="66">
        <v>1</v>
      </c>
      <c r="F9" s="66">
        <v>1</v>
      </c>
      <c r="G9" s="66">
        <v>1</v>
      </c>
      <c r="H9" s="71"/>
      <c r="I9" s="72"/>
      <c r="J9" s="70"/>
      <c r="K9" s="70"/>
      <c r="L9" s="73"/>
      <c r="M9" s="71"/>
      <c r="N9" s="74"/>
      <c r="O9" s="71"/>
      <c r="P9" s="71"/>
      <c r="Q9" s="71"/>
      <c r="R9" s="20"/>
      <c r="S9" s="20"/>
      <c r="T9" s="20"/>
      <c r="U9" s="20"/>
      <c r="V9" s="20"/>
      <c r="W9" s="20"/>
      <c r="X9" s="20"/>
      <c r="Y9" s="20"/>
      <c r="Z9" s="20"/>
      <c r="AA9" s="20"/>
      <c r="AB9" s="20"/>
      <c r="AC9" s="20"/>
      <c r="AD9" s="20"/>
      <c r="AE9" s="20"/>
      <c r="AF9" s="20"/>
      <c r="AG9" s="20"/>
      <c r="AH9" s="20"/>
      <c r="AI9" s="20"/>
      <c r="AJ9" s="20"/>
      <c r="AK9" s="20"/>
      <c r="AL9" s="20"/>
      <c r="AM9" s="20"/>
      <c r="AN9" s="20"/>
      <c r="AO9" s="20"/>
      <c r="AP9" s="16">
        <f t="shared" si="2"/>
        <v>4</v>
      </c>
      <c r="AQ9" s="16">
        <f t="shared" si="0"/>
        <v>6</v>
      </c>
      <c r="AR9" s="41">
        <v>28.645297857455649</v>
      </c>
      <c r="AS9" s="41">
        <f t="shared" si="1"/>
        <v>0.12883554912700651</v>
      </c>
      <c r="AT9" s="7"/>
    </row>
    <row r="10" spans="1:46">
      <c r="A10" s="60" t="s">
        <v>21</v>
      </c>
      <c r="B10" s="66">
        <v>1</v>
      </c>
      <c r="C10" s="66">
        <v>1</v>
      </c>
      <c r="D10" s="66">
        <v>1</v>
      </c>
      <c r="E10" s="66">
        <v>1</v>
      </c>
      <c r="F10" s="66">
        <v>1</v>
      </c>
      <c r="G10" s="66">
        <v>1</v>
      </c>
      <c r="H10" s="71"/>
      <c r="I10" s="72"/>
      <c r="J10" s="70"/>
      <c r="K10" s="70"/>
      <c r="L10" s="73"/>
      <c r="M10" s="71"/>
      <c r="N10" s="74"/>
      <c r="O10" s="71"/>
      <c r="P10" s="71"/>
      <c r="Q10" s="71"/>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16">
        <f t="shared" si="2"/>
        <v>4</v>
      </c>
      <c r="AQ10" s="16">
        <f t="shared" si="0"/>
        <v>6</v>
      </c>
      <c r="AR10" s="41">
        <v>2904.796414737335</v>
      </c>
      <c r="AS10" s="41">
        <f t="shared" si="1"/>
        <v>13.064658746337274</v>
      </c>
      <c r="AT10" s="7"/>
    </row>
    <row r="11" spans="1:46">
      <c r="A11" s="61" t="s">
        <v>22</v>
      </c>
      <c r="B11" s="66">
        <v>1</v>
      </c>
      <c r="C11" s="66">
        <v>1</v>
      </c>
      <c r="D11" s="66">
        <v>1</v>
      </c>
      <c r="E11" s="66">
        <v>1</v>
      </c>
      <c r="F11" s="66">
        <v>1</v>
      </c>
      <c r="G11" s="66">
        <v>1</v>
      </c>
      <c r="H11" s="71"/>
      <c r="I11" s="72"/>
      <c r="J11" s="70"/>
      <c r="K11" s="70"/>
      <c r="L11" s="73"/>
      <c r="M11" s="71"/>
      <c r="N11" s="74"/>
      <c r="O11" s="71"/>
      <c r="P11" s="71"/>
      <c r="Q11" s="71"/>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16">
        <f t="shared" si="2"/>
        <v>4</v>
      </c>
      <c r="AQ11" s="16">
        <f t="shared" si="0"/>
        <v>6</v>
      </c>
      <c r="AR11" s="41">
        <v>198.8608662628769</v>
      </c>
      <c r="AS11" s="41">
        <f t="shared" si="1"/>
        <v>0.89439980803626451</v>
      </c>
      <c r="AT11" s="28"/>
    </row>
    <row r="12" spans="1:46">
      <c r="A12" s="62" t="s">
        <v>23</v>
      </c>
      <c r="B12" s="66">
        <v>1</v>
      </c>
      <c r="C12" s="66">
        <v>1</v>
      </c>
      <c r="D12" s="67">
        <v>1</v>
      </c>
      <c r="E12" s="67">
        <v>1</v>
      </c>
      <c r="F12" s="67">
        <v>1</v>
      </c>
      <c r="G12" s="67">
        <v>1</v>
      </c>
      <c r="H12" s="71"/>
      <c r="I12" s="72"/>
      <c r="J12" s="70"/>
      <c r="K12" s="70"/>
      <c r="L12" s="73"/>
      <c r="M12" s="71"/>
      <c r="N12" s="74"/>
      <c r="O12" s="71"/>
      <c r="P12" s="71"/>
      <c r="Q12" s="71"/>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16">
        <f t="shared" si="2"/>
        <v>4</v>
      </c>
      <c r="AQ12" s="16">
        <f t="shared" si="0"/>
        <v>6</v>
      </c>
      <c r="AR12" s="41">
        <v>149.77233079718931</v>
      </c>
      <c r="AS12" s="41">
        <f t="shared" si="1"/>
        <v>0.67361842695118956</v>
      </c>
      <c r="AT12" s="28" t="s">
        <v>51</v>
      </c>
    </row>
    <row r="13" spans="1:46">
      <c r="A13" s="63" t="s">
        <v>25</v>
      </c>
      <c r="B13" s="66">
        <v>1</v>
      </c>
      <c r="C13" s="66">
        <v>1</v>
      </c>
      <c r="D13" s="66">
        <v>1</v>
      </c>
      <c r="E13" s="66">
        <v>1</v>
      </c>
      <c r="F13" s="66">
        <v>1</v>
      </c>
      <c r="G13" s="66">
        <v>1</v>
      </c>
      <c r="H13" s="20"/>
      <c r="I13" s="68"/>
      <c r="J13" s="70"/>
      <c r="K13" s="70"/>
      <c r="L13" s="69"/>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16">
        <f t="shared" si="2"/>
        <v>4</v>
      </c>
      <c r="AQ13" s="16">
        <f t="shared" si="0"/>
        <v>6</v>
      </c>
      <c r="AR13" s="41">
        <v>8.4185392944039226</v>
      </c>
      <c r="AS13" s="41">
        <f t="shared" si="1"/>
        <v>3.7863356779846348E-2</v>
      </c>
      <c r="AT13" s="7"/>
    </row>
    <row r="14" spans="1:46">
      <c r="A14" s="63" t="s">
        <v>26</v>
      </c>
      <c r="B14" s="66">
        <v>1</v>
      </c>
      <c r="C14" s="66">
        <v>1</v>
      </c>
      <c r="D14" s="66">
        <v>1</v>
      </c>
      <c r="E14" s="66">
        <v>1</v>
      </c>
      <c r="F14" s="66">
        <v>1</v>
      </c>
      <c r="G14" s="67">
        <v>1</v>
      </c>
      <c r="H14" s="20"/>
      <c r="I14" s="68"/>
      <c r="J14" s="70"/>
      <c r="K14" s="70"/>
      <c r="L14" s="69"/>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16">
        <f t="shared" si="2"/>
        <v>4</v>
      </c>
      <c r="AQ14" s="16">
        <f t="shared" si="0"/>
        <v>6</v>
      </c>
      <c r="AR14" s="41">
        <v>1017.653685539205</v>
      </c>
      <c r="AS14" s="41">
        <f t="shared" si="1"/>
        <v>4.5770154686466586</v>
      </c>
      <c r="AT14" s="28" t="s">
        <v>51</v>
      </c>
    </row>
    <row r="15" spans="1:46">
      <c r="A15" s="64" t="s">
        <v>28</v>
      </c>
      <c r="B15" s="66">
        <v>1</v>
      </c>
      <c r="C15" s="66">
        <v>1</v>
      </c>
      <c r="D15" s="66">
        <v>1</v>
      </c>
      <c r="E15" s="66">
        <v>1</v>
      </c>
      <c r="F15" s="66">
        <v>1</v>
      </c>
      <c r="G15" s="66">
        <v>1</v>
      </c>
      <c r="H15" s="20"/>
      <c r="I15" s="68"/>
      <c r="J15" s="70"/>
      <c r="K15" s="70"/>
      <c r="L15" s="69"/>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16">
        <f t="shared" si="2"/>
        <v>4</v>
      </c>
      <c r="AQ15" s="16">
        <f t="shared" si="0"/>
        <v>6</v>
      </c>
      <c r="AR15" s="41">
        <v>1216.6002442418051</v>
      </c>
      <c r="AS15" s="41">
        <f t="shared" si="1"/>
        <v>5.4718006883683845</v>
      </c>
      <c r="AT15" s="28"/>
    </row>
    <row r="16" spans="1:46">
      <c r="A16" s="64" t="s">
        <v>29</v>
      </c>
      <c r="B16" s="66">
        <v>1</v>
      </c>
      <c r="C16" s="66">
        <v>1</v>
      </c>
      <c r="D16" s="66">
        <v>1</v>
      </c>
      <c r="E16" s="66">
        <v>1</v>
      </c>
      <c r="F16" s="66">
        <v>1</v>
      </c>
      <c r="G16" s="66">
        <v>1</v>
      </c>
      <c r="H16" s="20"/>
      <c r="I16" s="68"/>
      <c r="J16" s="70"/>
      <c r="K16" s="70"/>
      <c r="L16" s="69"/>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16">
        <f t="shared" si="2"/>
        <v>4</v>
      </c>
      <c r="AQ16" s="16">
        <f t="shared" si="0"/>
        <v>6</v>
      </c>
      <c r="AR16" s="41">
        <v>372.79145282476833</v>
      </c>
      <c r="AS16" s="41">
        <f t="shared" si="1"/>
        <v>1.6766727919372251</v>
      </c>
      <c r="AT16" s="7"/>
    </row>
    <row r="17" spans="1:46">
      <c r="A17" s="64" t="s">
        <v>30</v>
      </c>
      <c r="B17" s="66">
        <v>1</v>
      </c>
      <c r="C17" s="66">
        <v>1</v>
      </c>
      <c r="D17" s="66">
        <v>1</v>
      </c>
      <c r="E17" s="66">
        <v>1</v>
      </c>
      <c r="F17" s="66">
        <v>1</v>
      </c>
      <c r="G17" s="66">
        <v>1</v>
      </c>
      <c r="H17" s="20"/>
      <c r="I17" s="68"/>
      <c r="J17" s="70"/>
      <c r="K17" s="70"/>
      <c r="L17" s="69"/>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16">
        <f t="shared" si="2"/>
        <v>4</v>
      </c>
      <c r="AQ17" s="16">
        <f t="shared" si="0"/>
        <v>6</v>
      </c>
      <c r="AR17" s="41">
        <v>85.579603161803277</v>
      </c>
      <c r="AS17" s="41">
        <f t="shared" si="1"/>
        <v>0.3849041899402878</v>
      </c>
      <c r="AT17" s="28"/>
    </row>
    <row r="18" spans="1:46">
      <c r="A18" s="65" t="s">
        <v>31</v>
      </c>
      <c r="B18" s="66">
        <v>1</v>
      </c>
      <c r="C18" s="66">
        <v>1</v>
      </c>
      <c r="D18" s="66">
        <v>1</v>
      </c>
      <c r="E18" s="66">
        <v>1</v>
      </c>
      <c r="F18" s="66">
        <v>1</v>
      </c>
      <c r="G18" s="66">
        <v>1</v>
      </c>
      <c r="H18" s="20"/>
      <c r="I18" s="68"/>
      <c r="J18" s="70"/>
      <c r="K18" s="70"/>
      <c r="L18" s="69"/>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16">
        <f t="shared" si="2"/>
        <v>4</v>
      </c>
      <c r="AQ18" s="16">
        <f t="shared" si="0"/>
        <v>6</v>
      </c>
      <c r="AR18" s="41">
        <v>1543.2957735733889</v>
      </c>
      <c r="AS18" s="41">
        <f t="shared" si="1"/>
        <v>6.9411517186219474</v>
      </c>
      <c r="AT18" s="28"/>
    </row>
    <row r="19" spans="1:46">
      <c r="A19" s="65" t="s">
        <v>32</v>
      </c>
      <c r="B19" s="66">
        <v>1</v>
      </c>
      <c r="C19" s="66">
        <v>1</v>
      </c>
      <c r="D19" s="66">
        <v>1</v>
      </c>
      <c r="E19" s="66">
        <v>1</v>
      </c>
      <c r="F19" s="66">
        <v>1</v>
      </c>
      <c r="G19" s="66">
        <v>1</v>
      </c>
      <c r="H19" s="20"/>
      <c r="I19" s="68"/>
      <c r="J19" s="70"/>
      <c r="K19" s="70"/>
      <c r="L19" s="69"/>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16">
        <f t="shared" si="2"/>
        <v>4</v>
      </c>
      <c r="AQ19" s="16">
        <f t="shared" si="0"/>
        <v>6</v>
      </c>
      <c r="AR19" s="41">
        <v>14.354931207973721</v>
      </c>
      <c r="AS19" s="41">
        <f t="shared" si="1"/>
        <v>6.4562967858207795E-2</v>
      </c>
      <c r="AT19" s="28"/>
    </row>
    <row r="20" spans="1:46">
      <c r="A20" s="65" t="s">
        <v>33</v>
      </c>
      <c r="B20" s="66">
        <v>0</v>
      </c>
      <c r="C20" s="66">
        <v>1</v>
      </c>
      <c r="D20" s="66">
        <v>1</v>
      </c>
      <c r="E20" s="66">
        <v>0</v>
      </c>
      <c r="F20" s="66">
        <v>1</v>
      </c>
      <c r="G20" s="67">
        <v>1</v>
      </c>
      <c r="H20" s="20"/>
      <c r="I20" s="68"/>
      <c r="J20" s="70"/>
      <c r="K20" s="70"/>
      <c r="L20" s="69"/>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16">
        <f t="shared" si="2"/>
        <v>3</v>
      </c>
      <c r="AQ20" s="16">
        <f t="shared" si="0"/>
        <v>4</v>
      </c>
      <c r="AR20" s="41">
        <v>1707.2821396880349</v>
      </c>
      <c r="AS20" s="41">
        <f t="shared" si="1"/>
        <v>7.6786994178239603</v>
      </c>
      <c r="AT20" s="28" t="s">
        <v>51</v>
      </c>
    </row>
    <row r="21" spans="1:46">
      <c r="A21" s="65" t="s">
        <v>34</v>
      </c>
      <c r="B21" s="66">
        <v>1</v>
      </c>
      <c r="C21" s="66">
        <v>1</v>
      </c>
      <c r="D21" s="66">
        <v>1</v>
      </c>
      <c r="E21" s="66">
        <v>1</v>
      </c>
      <c r="F21" s="66">
        <v>1</v>
      </c>
      <c r="G21" s="66">
        <v>1</v>
      </c>
      <c r="H21" s="20"/>
      <c r="I21" s="68"/>
      <c r="J21" s="70"/>
      <c r="K21" s="70"/>
      <c r="L21" s="69"/>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16">
        <f t="shared" si="2"/>
        <v>4</v>
      </c>
      <c r="AQ21" s="16">
        <f t="shared" si="0"/>
        <v>6</v>
      </c>
      <c r="AR21" s="41">
        <v>56.706095152863369</v>
      </c>
      <c r="AS21" s="41">
        <f t="shared" si="1"/>
        <v>0.25504223919130692</v>
      </c>
      <c r="AT21" s="28"/>
    </row>
    <row r="22" spans="1:46">
      <c r="A22" s="65" t="s">
        <v>35</v>
      </c>
      <c r="B22" s="66">
        <v>0</v>
      </c>
      <c r="C22" s="66">
        <v>1</v>
      </c>
      <c r="D22" s="66">
        <v>1</v>
      </c>
      <c r="E22" s="66">
        <v>1</v>
      </c>
      <c r="F22" s="66">
        <v>1</v>
      </c>
      <c r="G22" s="66">
        <v>1</v>
      </c>
      <c r="H22" s="20"/>
      <c r="I22" s="68"/>
      <c r="J22" s="70"/>
      <c r="K22" s="70"/>
      <c r="L22" s="69"/>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16">
        <f t="shared" si="2"/>
        <v>4</v>
      </c>
      <c r="AQ22" s="16">
        <f t="shared" si="0"/>
        <v>5</v>
      </c>
      <c r="AR22" s="41">
        <v>4159.9381784060579</v>
      </c>
      <c r="AS22" s="41">
        <f t="shared" si="1"/>
        <v>18.709804388012323</v>
      </c>
      <c r="AT22" s="28"/>
    </row>
    <row r="23" spans="1:46">
      <c r="A23" s="65" t="s">
        <v>36</v>
      </c>
      <c r="B23" s="66">
        <v>0</v>
      </c>
      <c r="C23" s="66">
        <v>1</v>
      </c>
      <c r="D23" s="66">
        <v>0</v>
      </c>
      <c r="E23" s="66">
        <v>0</v>
      </c>
      <c r="F23" s="66">
        <v>0</v>
      </c>
      <c r="G23" s="67">
        <v>1</v>
      </c>
      <c r="H23" s="20"/>
      <c r="I23" s="68"/>
      <c r="J23" s="70"/>
      <c r="K23" s="70"/>
      <c r="L23" s="69"/>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16">
        <f t="shared" si="2"/>
        <v>1</v>
      </c>
      <c r="AQ23" s="16">
        <f t="shared" si="0"/>
        <v>2</v>
      </c>
      <c r="AR23" s="41">
        <v>43.01337645700746</v>
      </c>
      <c r="AS23" s="41">
        <f t="shared" si="1"/>
        <v>0.193457648903548</v>
      </c>
      <c r="AT23" s="28" t="s">
        <v>51</v>
      </c>
    </row>
    <row r="24" spans="1:46">
      <c r="A24" s="65" t="s">
        <v>37</v>
      </c>
      <c r="B24" s="66">
        <v>0</v>
      </c>
      <c r="C24" s="66">
        <v>1</v>
      </c>
      <c r="D24" s="66">
        <v>0</v>
      </c>
      <c r="E24" s="66">
        <v>0</v>
      </c>
      <c r="F24" s="66">
        <v>1</v>
      </c>
      <c r="G24" s="67">
        <v>1</v>
      </c>
      <c r="H24" s="20"/>
      <c r="I24" s="68"/>
      <c r="J24" s="70"/>
      <c r="K24" s="70"/>
      <c r="L24" s="69"/>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16">
        <f t="shared" si="2"/>
        <v>2</v>
      </c>
      <c r="AQ24" s="16">
        <f t="shared" si="0"/>
        <v>3</v>
      </c>
      <c r="AR24" s="41">
        <v>3.0195879189453261</v>
      </c>
      <c r="AS24" s="41">
        <f t="shared" si="1"/>
        <v>1.3580946848955219E-2</v>
      </c>
      <c r="AT24" s="28" t="s">
        <v>51</v>
      </c>
    </row>
    <row r="25" spans="1:46">
      <c r="A25" s="65" t="s">
        <v>38</v>
      </c>
      <c r="B25" s="66">
        <v>0</v>
      </c>
      <c r="C25" s="66">
        <v>1</v>
      </c>
      <c r="D25" s="66">
        <v>0</v>
      </c>
      <c r="E25" s="66">
        <v>0</v>
      </c>
      <c r="F25" s="66">
        <v>0</v>
      </c>
      <c r="G25" s="67">
        <v>1</v>
      </c>
      <c r="H25" s="20"/>
      <c r="I25" s="68"/>
      <c r="J25" s="70"/>
      <c r="K25" s="70"/>
      <c r="L25" s="69"/>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6">
        <f t="shared" si="2"/>
        <v>1</v>
      </c>
      <c r="AQ25" s="16">
        <f t="shared" si="0"/>
        <v>2</v>
      </c>
      <c r="AR25" s="41">
        <v>157.92216062467591</v>
      </c>
      <c r="AS25" s="41">
        <f t="shared" si="1"/>
        <v>0.71027323174117041</v>
      </c>
      <c r="AT25" s="28" t="s">
        <v>51</v>
      </c>
    </row>
    <row r="26" spans="1:46">
      <c r="A26" s="65" t="s">
        <v>39</v>
      </c>
      <c r="B26" s="66">
        <v>0</v>
      </c>
      <c r="C26" s="66">
        <v>1</v>
      </c>
      <c r="D26" s="66">
        <v>0</v>
      </c>
      <c r="E26" s="66">
        <v>0</v>
      </c>
      <c r="F26" s="66">
        <v>1</v>
      </c>
      <c r="G26" s="67">
        <v>1</v>
      </c>
      <c r="H26" s="20"/>
      <c r="I26" s="68"/>
      <c r="J26" s="70"/>
      <c r="K26" s="70"/>
      <c r="L26" s="69"/>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6">
        <f t="shared" si="2"/>
        <v>2</v>
      </c>
      <c r="AQ26" s="16">
        <f t="shared" si="0"/>
        <v>3</v>
      </c>
      <c r="AR26" s="41">
        <v>2922.5402986907579</v>
      </c>
      <c r="AS26" s="41">
        <f t="shared" si="1"/>
        <v>13.144463922187107</v>
      </c>
      <c r="AT26" s="28" t="s">
        <v>51</v>
      </c>
    </row>
    <row r="27" spans="1:46">
      <c r="A27" s="65" t="s">
        <v>40</v>
      </c>
      <c r="B27" s="66">
        <v>0</v>
      </c>
      <c r="C27" s="66">
        <v>1</v>
      </c>
      <c r="D27" s="66">
        <v>0</v>
      </c>
      <c r="E27" s="66">
        <v>0</v>
      </c>
      <c r="F27" s="66">
        <v>0</v>
      </c>
      <c r="G27" s="67">
        <v>1</v>
      </c>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6">
        <f t="shared" ref="AP27:AP67" si="3">SUMIF($B$106:$U$106,"X",B27:U27)</f>
        <v>1</v>
      </c>
      <c r="AQ27" s="16">
        <f t="shared" ref="AQ27:AQ66" si="4">SUMIFS(B27:AO27,$B$103:$AO$103,"X")</f>
        <v>2</v>
      </c>
      <c r="AR27" s="41">
        <v>279.08488488557339</v>
      </c>
      <c r="AS27" s="41">
        <f t="shared" si="1"/>
        <v>1.2552166354214327</v>
      </c>
      <c r="AT27" s="28" t="s">
        <v>51</v>
      </c>
    </row>
    <row r="28" spans="1:46">
      <c r="A28" s="65" t="s">
        <v>41</v>
      </c>
      <c r="B28" s="66">
        <v>0</v>
      </c>
      <c r="C28" s="66">
        <v>1</v>
      </c>
      <c r="D28" s="66">
        <v>0</v>
      </c>
      <c r="E28" s="66">
        <v>0</v>
      </c>
      <c r="F28" s="66">
        <v>1</v>
      </c>
      <c r="G28" s="67">
        <v>1</v>
      </c>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16">
        <f t="shared" si="3"/>
        <v>2</v>
      </c>
      <c r="AQ28" s="16">
        <f t="shared" si="4"/>
        <v>3</v>
      </c>
      <c r="AR28" s="41">
        <v>1722.2732968188041</v>
      </c>
      <c r="AS28" s="41">
        <f t="shared" si="1"/>
        <v>7.7461238855534589</v>
      </c>
      <c r="AT28" s="28" t="s">
        <v>51</v>
      </c>
    </row>
    <row r="29" spans="1:46">
      <c r="A29" s="65" t="s">
        <v>42</v>
      </c>
      <c r="B29" s="66">
        <v>0</v>
      </c>
      <c r="C29" s="66">
        <v>1</v>
      </c>
      <c r="D29" s="66">
        <v>0</v>
      </c>
      <c r="E29" s="66">
        <v>0</v>
      </c>
      <c r="F29" s="66">
        <v>0</v>
      </c>
      <c r="G29" s="67">
        <v>1</v>
      </c>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16">
        <f t="shared" si="3"/>
        <v>1</v>
      </c>
      <c r="AQ29" s="16">
        <f t="shared" si="4"/>
        <v>2</v>
      </c>
      <c r="AR29" s="41">
        <v>52.554322368441483</v>
      </c>
      <c r="AS29" s="41">
        <f t="shared" si="1"/>
        <v>0.23636915960968427</v>
      </c>
      <c r="AT29" s="28" t="s">
        <v>51</v>
      </c>
    </row>
    <row r="30" spans="1:46">
      <c r="A30" s="65" t="s">
        <v>43</v>
      </c>
      <c r="B30" s="66">
        <v>0</v>
      </c>
      <c r="C30" s="66">
        <v>1</v>
      </c>
      <c r="D30" s="66">
        <v>1</v>
      </c>
      <c r="E30" s="66">
        <v>1</v>
      </c>
      <c r="F30" s="66">
        <v>1</v>
      </c>
      <c r="G30" s="66">
        <v>1</v>
      </c>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6">
        <f t="shared" si="3"/>
        <v>4</v>
      </c>
      <c r="AQ30" s="16">
        <f t="shared" si="4"/>
        <v>5</v>
      </c>
      <c r="AR30" s="41">
        <v>1.1482964703270979</v>
      </c>
      <c r="AS30" s="41">
        <f t="shared" si="1"/>
        <v>5.1645965439556284E-3</v>
      </c>
      <c r="AT30" s="28"/>
    </row>
    <row r="31" spans="1:46" hidden="1">
      <c r="A31" s="17"/>
      <c r="B31" s="18"/>
      <c r="C31" s="18"/>
      <c r="D31" s="18"/>
      <c r="E31" s="18"/>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6">
        <f t="shared" si="3"/>
        <v>0</v>
      </c>
      <c r="AQ31" s="16">
        <f t="shared" si="4"/>
        <v>0</v>
      </c>
      <c r="AR31" s="41"/>
      <c r="AS31" s="41">
        <f t="shared" si="1"/>
        <v>0</v>
      </c>
      <c r="AT31" s="28"/>
    </row>
    <row r="32" spans="1:46" hidden="1">
      <c r="A32" s="17"/>
      <c r="B32" s="18"/>
      <c r="C32" s="18"/>
      <c r="D32" s="18"/>
      <c r="E32" s="18"/>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16">
        <f t="shared" si="3"/>
        <v>0</v>
      </c>
      <c r="AQ32" s="16">
        <f t="shared" si="4"/>
        <v>0</v>
      </c>
      <c r="AR32" s="41"/>
      <c r="AS32" s="41">
        <f t="shared" si="1"/>
        <v>0</v>
      </c>
      <c r="AT32" s="28"/>
    </row>
    <row r="33" spans="1:46" hidden="1">
      <c r="A33" s="17"/>
      <c r="B33" s="18"/>
      <c r="C33" s="18"/>
      <c r="D33" s="18"/>
      <c r="E33" s="18"/>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6">
        <f t="shared" si="3"/>
        <v>0</v>
      </c>
      <c r="AQ33" s="16">
        <f t="shared" si="4"/>
        <v>0</v>
      </c>
      <c r="AR33" s="41"/>
      <c r="AS33" s="41">
        <f t="shared" si="1"/>
        <v>0</v>
      </c>
      <c r="AT33" s="28"/>
    </row>
    <row r="34" spans="1:46" hidden="1">
      <c r="A34" s="17"/>
      <c r="B34" s="18"/>
      <c r="C34" s="18"/>
      <c r="D34" s="18"/>
      <c r="E34" s="18"/>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6">
        <f t="shared" si="3"/>
        <v>0</v>
      </c>
      <c r="AQ34" s="16">
        <f t="shared" si="4"/>
        <v>0</v>
      </c>
      <c r="AR34" s="41"/>
      <c r="AS34" s="41">
        <f t="shared" ref="AS34:AS65" si="5">IFERROR(AR34/$AR$102,0)*100</f>
        <v>0</v>
      </c>
      <c r="AT34" s="28"/>
    </row>
    <row r="35" spans="1:46" hidden="1">
      <c r="A35" s="17"/>
      <c r="B35" s="18"/>
      <c r="C35" s="18"/>
      <c r="D35" s="18"/>
      <c r="E35" s="18"/>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 t="shared" si="3"/>
        <v>0</v>
      </c>
      <c r="AQ35" s="16">
        <f t="shared" si="4"/>
        <v>0</v>
      </c>
      <c r="AR35" s="41"/>
      <c r="AS35" s="41">
        <f t="shared" si="5"/>
        <v>0</v>
      </c>
      <c r="AT35" s="28"/>
    </row>
    <row r="36" spans="1:46" hidden="1">
      <c r="A36" s="17"/>
      <c r="B36" s="18"/>
      <c r="C36" s="18"/>
      <c r="D36" s="18"/>
      <c r="E36" s="18"/>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 t="shared" si="3"/>
        <v>0</v>
      </c>
      <c r="AQ36" s="16">
        <f t="shared" si="4"/>
        <v>0</v>
      </c>
      <c r="AR36" s="41"/>
      <c r="AS36" s="41">
        <f t="shared" si="5"/>
        <v>0</v>
      </c>
      <c r="AT36" s="28"/>
    </row>
    <row r="37" spans="1:46" hidden="1">
      <c r="A37" s="17"/>
      <c r="B37" s="18"/>
      <c r="C37" s="18"/>
      <c r="D37" s="18"/>
      <c r="E37" s="18"/>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 t="shared" si="3"/>
        <v>0</v>
      </c>
      <c r="AQ37" s="16">
        <f t="shared" si="4"/>
        <v>0</v>
      </c>
      <c r="AR37" s="41"/>
      <c r="AS37" s="41">
        <f t="shared" si="5"/>
        <v>0</v>
      </c>
      <c r="AT37" s="28"/>
    </row>
    <row r="38" spans="1:46" hidden="1">
      <c r="A38" s="17"/>
      <c r="B38" s="18"/>
      <c r="C38" s="18"/>
      <c r="D38" s="18"/>
      <c r="E38" s="18"/>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 t="shared" si="3"/>
        <v>0</v>
      </c>
      <c r="AQ38" s="16">
        <f t="shared" si="4"/>
        <v>0</v>
      </c>
      <c r="AR38" s="41"/>
      <c r="AS38" s="41">
        <f t="shared" si="5"/>
        <v>0</v>
      </c>
      <c r="AT38" s="28"/>
    </row>
    <row r="39" spans="1:46" hidden="1">
      <c r="A39" s="17"/>
      <c r="B39" s="18"/>
      <c r="C39" s="18"/>
      <c r="D39" s="18"/>
      <c r="E39" s="18"/>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 t="shared" si="3"/>
        <v>0</v>
      </c>
      <c r="AQ39" s="16">
        <f t="shared" si="4"/>
        <v>0</v>
      </c>
      <c r="AR39" s="41"/>
      <c r="AS39" s="41">
        <f t="shared" si="5"/>
        <v>0</v>
      </c>
      <c r="AT39" s="28"/>
    </row>
    <row r="40" spans="1:46" hidden="1">
      <c r="A40" s="17"/>
      <c r="B40" s="18"/>
      <c r="C40" s="18"/>
      <c r="D40" s="18"/>
      <c r="E40" s="18"/>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 t="shared" si="3"/>
        <v>0</v>
      </c>
      <c r="AQ40" s="16">
        <f t="shared" si="4"/>
        <v>0</v>
      </c>
      <c r="AR40" s="41"/>
      <c r="AS40" s="41">
        <f t="shared" si="5"/>
        <v>0</v>
      </c>
      <c r="AT40" s="28"/>
    </row>
    <row r="41" spans="1:46" hidden="1">
      <c r="A41" s="17"/>
      <c r="B41" s="18"/>
      <c r="C41" s="18"/>
      <c r="D41" s="18"/>
      <c r="E41" s="18"/>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 t="shared" si="3"/>
        <v>0</v>
      </c>
      <c r="AQ41" s="16">
        <f t="shared" si="4"/>
        <v>0</v>
      </c>
      <c r="AR41" s="41"/>
      <c r="AS41" s="41">
        <f t="shared" si="5"/>
        <v>0</v>
      </c>
      <c r="AT41" s="28"/>
    </row>
    <row r="42" spans="1:46" hidden="1">
      <c r="A42" s="17"/>
      <c r="B42" s="18"/>
      <c r="C42" s="18"/>
      <c r="D42" s="18"/>
      <c r="E42" s="18"/>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 t="shared" si="3"/>
        <v>0</v>
      </c>
      <c r="AQ42" s="16">
        <f t="shared" si="4"/>
        <v>0</v>
      </c>
      <c r="AR42" s="41"/>
      <c r="AS42" s="41">
        <f t="shared" si="5"/>
        <v>0</v>
      </c>
      <c r="AT42" s="28"/>
    </row>
    <row r="43" spans="1:46" hidden="1">
      <c r="A43" s="17"/>
      <c r="B43" s="18"/>
      <c r="C43" s="18"/>
      <c r="D43" s="18"/>
      <c r="E43" s="18"/>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 t="shared" si="3"/>
        <v>0</v>
      </c>
      <c r="AQ43" s="16">
        <f t="shared" si="4"/>
        <v>0</v>
      </c>
      <c r="AR43" s="41"/>
      <c r="AS43" s="41">
        <f t="shared" si="5"/>
        <v>0</v>
      </c>
      <c r="AT43" s="28"/>
    </row>
    <row r="44" spans="1:46" hidden="1">
      <c r="A44" s="17"/>
      <c r="B44" s="18"/>
      <c r="C44" s="18"/>
      <c r="D44" s="18"/>
      <c r="E44" s="18"/>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 t="shared" si="3"/>
        <v>0</v>
      </c>
      <c r="AQ44" s="16">
        <f t="shared" si="4"/>
        <v>0</v>
      </c>
      <c r="AR44" s="41"/>
      <c r="AS44" s="41">
        <f t="shared" si="5"/>
        <v>0</v>
      </c>
      <c r="AT44" s="28"/>
    </row>
    <row r="45" spans="1:46" hidden="1">
      <c r="A45" s="17"/>
      <c r="B45" s="18"/>
      <c r="C45" s="18"/>
      <c r="D45" s="18"/>
      <c r="E45" s="18"/>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 t="shared" si="3"/>
        <v>0</v>
      </c>
      <c r="AQ45" s="16">
        <f t="shared" si="4"/>
        <v>0</v>
      </c>
      <c r="AR45" s="41"/>
      <c r="AS45" s="41">
        <f t="shared" si="5"/>
        <v>0</v>
      </c>
      <c r="AT45" s="28"/>
    </row>
    <row r="46" spans="1:46" hidden="1">
      <c r="A46" s="17"/>
      <c r="B46" s="18"/>
      <c r="C46" s="18"/>
      <c r="D46" s="18"/>
      <c r="E46" s="18"/>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 t="shared" si="3"/>
        <v>0</v>
      </c>
      <c r="AQ46" s="16">
        <f t="shared" si="4"/>
        <v>0</v>
      </c>
      <c r="AR46" s="41"/>
      <c r="AS46" s="41">
        <f t="shared" si="5"/>
        <v>0</v>
      </c>
      <c r="AT46" s="28"/>
    </row>
    <row r="47" spans="1:46" hidden="1">
      <c r="A47" s="17"/>
      <c r="B47" s="18"/>
      <c r="C47" s="18"/>
      <c r="D47" s="18"/>
      <c r="E47" s="18"/>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 t="shared" si="3"/>
        <v>0</v>
      </c>
      <c r="AQ47" s="16">
        <f t="shared" si="4"/>
        <v>0</v>
      </c>
      <c r="AR47" s="41"/>
      <c r="AS47" s="41">
        <f t="shared" si="5"/>
        <v>0</v>
      </c>
      <c r="AT47" s="28"/>
    </row>
    <row r="48" spans="1:46" hidden="1">
      <c r="A48" s="17"/>
      <c r="B48" s="18"/>
      <c r="C48" s="18"/>
      <c r="D48" s="18"/>
      <c r="E48" s="18"/>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 t="shared" si="3"/>
        <v>0</v>
      </c>
      <c r="AQ48" s="16">
        <f t="shared" si="4"/>
        <v>0</v>
      </c>
      <c r="AR48" s="41"/>
      <c r="AS48" s="41">
        <f t="shared" si="5"/>
        <v>0</v>
      </c>
      <c r="AT48" s="28"/>
    </row>
    <row r="49" spans="1:46" hidden="1">
      <c r="A49" s="17"/>
      <c r="B49" s="18"/>
      <c r="C49" s="18"/>
      <c r="D49" s="18"/>
      <c r="E49" s="18"/>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 t="shared" si="3"/>
        <v>0</v>
      </c>
      <c r="AQ49" s="16">
        <f t="shared" si="4"/>
        <v>0</v>
      </c>
      <c r="AR49" s="41"/>
      <c r="AS49" s="41">
        <f t="shared" si="5"/>
        <v>0</v>
      </c>
      <c r="AT49" s="28"/>
    </row>
    <row r="50" spans="1:46" hidden="1">
      <c r="A50" s="17"/>
      <c r="B50" s="18"/>
      <c r="C50" s="18"/>
      <c r="D50" s="18"/>
      <c r="E50" s="18"/>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 t="shared" si="3"/>
        <v>0</v>
      </c>
      <c r="AQ50" s="16">
        <f t="shared" si="4"/>
        <v>0</v>
      </c>
      <c r="AR50" s="41"/>
      <c r="AS50" s="41">
        <f t="shared" si="5"/>
        <v>0</v>
      </c>
      <c r="AT50" s="28"/>
    </row>
    <row r="51" spans="1:46" hidden="1">
      <c r="A51" s="17"/>
      <c r="B51" s="18"/>
      <c r="C51" s="18"/>
      <c r="D51" s="18"/>
      <c r="E51" s="18"/>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 t="shared" si="3"/>
        <v>0</v>
      </c>
      <c r="AQ51" s="16">
        <f t="shared" si="4"/>
        <v>0</v>
      </c>
      <c r="AR51" s="41"/>
      <c r="AS51" s="41">
        <f t="shared" si="5"/>
        <v>0</v>
      </c>
      <c r="AT51" s="28"/>
    </row>
    <row r="52" spans="1:46" hidden="1">
      <c r="A52" s="17"/>
      <c r="B52" s="18"/>
      <c r="C52" s="18"/>
      <c r="D52" s="18"/>
      <c r="E52" s="18"/>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 t="shared" si="3"/>
        <v>0</v>
      </c>
      <c r="AQ52" s="16">
        <f t="shared" si="4"/>
        <v>0</v>
      </c>
      <c r="AR52" s="41"/>
      <c r="AS52" s="41">
        <f t="shared" si="5"/>
        <v>0</v>
      </c>
      <c r="AT52" s="28"/>
    </row>
    <row r="53" spans="1:46" hidden="1">
      <c r="A53" s="17"/>
      <c r="B53" s="18"/>
      <c r="C53" s="18"/>
      <c r="D53" s="18"/>
      <c r="E53" s="18"/>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 t="shared" si="3"/>
        <v>0</v>
      </c>
      <c r="AQ53" s="16">
        <f t="shared" si="4"/>
        <v>0</v>
      </c>
      <c r="AR53" s="41"/>
      <c r="AS53" s="41">
        <f t="shared" si="5"/>
        <v>0</v>
      </c>
      <c r="AT53" s="28"/>
    </row>
    <row r="54" spans="1:46" hidden="1">
      <c r="A54" s="17"/>
      <c r="B54" s="18"/>
      <c r="C54" s="18"/>
      <c r="D54" s="18"/>
      <c r="E54" s="18"/>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 t="shared" si="3"/>
        <v>0</v>
      </c>
      <c r="AQ54" s="16">
        <f t="shared" si="4"/>
        <v>0</v>
      </c>
      <c r="AR54" s="41"/>
      <c r="AS54" s="41">
        <f t="shared" si="5"/>
        <v>0</v>
      </c>
      <c r="AT54" s="28"/>
    </row>
    <row r="55" spans="1:46" hidden="1">
      <c r="A55" s="17"/>
      <c r="B55" s="18"/>
      <c r="C55" s="18"/>
      <c r="D55" s="18"/>
      <c r="E55" s="18"/>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 t="shared" si="3"/>
        <v>0</v>
      </c>
      <c r="AQ55" s="16">
        <f t="shared" si="4"/>
        <v>0</v>
      </c>
      <c r="AR55" s="41"/>
      <c r="AS55" s="41">
        <f t="shared" si="5"/>
        <v>0</v>
      </c>
      <c r="AT55" s="28"/>
    </row>
    <row r="56" spans="1:46" hidden="1">
      <c r="A56" s="17"/>
      <c r="B56" s="18"/>
      <c r="C56" s="18"/>
      <c r="D56" s="18"/>
      <c r="E56" s="18"/>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 t="shared" si="3"/>
        <v>0</v>
      </c>
      <c r="AQ56" s="16">
        <f t="shared" si="4"/>
        <v>0</v>
      </c>
      <c r="AR56" s="41"/>
      <c r="AS56" s="41">
        <f t="shared" si="5"/>
        <v>0</v>
      </c>
      <c r="AT56" s="28"/>
    </row>
    <row r="57" spans="1:46" hidden="1">
      <c r="A57" s="17"/>
      <c r="B57" s="18"/>
      <c r="C57" s="18"/>
      <c r="D57" s="18"/>
      <c r="E57" s="18"/>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 t="shared" si="3"/>
        <v>0</v>
      </c>
      <c r="AQ57" s="16">
        <f t="shared" si="4"/>
        <v>0</v>
      </c>
      <c r="AR57" s="41"/>
      <c r="AS57" s="41">
        <f t="shared" si="5"/>
        <v>0</v>
      </c>
      <c r="AT57" s="28"/>
    </row>
    <row r="58" spans="1:46" hidden="1">
      <c r="A58" s="17"/>
      <c r="B58" s="18"/>
      <c r="C58" s="18"/>
      <c r="D58" s="18"/>
      <c r="E58" s="18"/>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 t="shared" si="3"/>
        <v>0</v>
      </c>
      <c r="AQ58" s="16">
        <f t="shared" si="4"/>
        <v>0</v>
      </c>
      <c r="AR58" s="41"/>
      <c r="AS58" s="41">
        <f t="shared" si="5"/>
        <v>0</v>
      </c>
      <c r="AT58" s="28"/>
    </row>
    <row r="59" spans="1:46" hidden="1">
      <c r="A59" s="17"/>
      <c r="B59" s="18"/>
      <c r="C59" s="18"/>
      <c r="D59" s="18"/>
      <c r="E59" s="18"/>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 t="shared" si="3"/>
        <v>0</v>
      </c>
      <c r="AQ59" s="16">
        <f t="shared" si="4"/>
        <v>0</v>
      </c>
      <c r="AR59" s="41"/>
      <c r="AS59" s="41">
        <f t="shared" si="5"/>
        <v>0</v>
      </c>
      <c r="AT59" s="28"/>
    </row>
    <row r="60" spans="1:46" hidden="1">
      <c r="A60" s="17"/>
      <c r="B60" s="18"/>
      <c r="C60" s="18"/>
      <c r="D60" s="18"/>
      <c r="E60" s="18"/>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 t="shared" si="3"/>
        <v>0</v>
      </c>
      <c r="AQ60" s="16">
        <f t="shared" si="4"/>
        <v>0</v>
      </c>
      <c r="AR60" s="41"/>
      <c r="AS60" s="41">
        <f t="shared" si="5"/>
        <v>0</v>
      </c>
      <c r="AT60" s="28"/>
    </row>
    <row r="61" spans="1:46" hidden="1">
      <c r="A61" s="17"/>
      <c r="B61" s="18"/>
      <c r="C61" s="18"/>
      <c r="D61" s="18"/>
      <c r="E61" s="18"/>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 t="shared" si="3"/>
        <v>0</v>
      </c>
      <c r="AQ61" s="16">
        <f t="shared" si="4"/>
        <v>0</v>
      </c>
      <c r="AR61" s="41"/>
      <c r="AS61" s="41">
        <f t="shared" si="5"/>
        <v>0</v>
      </c>
      <c r="AT61" s="28"/>
    </row>
    <row r="62" spans="1:46" hidden="1">
      <c r="A62" s="17"/>
      <c r="B62" s="18"/>
      <c r="C62" s="18"/>
      <c r="D62" s="18"/>
      <c r="E62" s="18"/>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 t="shared" si="3"/>
        <v>0</v>
      </c>
      <c r="AQ62" s="16">
        <f t="shared" si="4"/>
        <v>0</v>
      </c>
      <c r="AR62" s="41"/>
      <c r="AS62" s="41">
        <f t="shared" si="5"/>
        <v>0</v>
      </c>
      <c r="AT62" s="28"/>
    </row>
    <row r="63" spans="1:46" hidden="1">
      <c r="A63" s="17"/>
      <c r="B63" s="18"/>
      <c r="C63" s="18"/>
      <c r="D63" s="18"/>
      <c r="E63" s="18"/>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 t="shared" si="3"/>
        <v>0</v>
      </c>
      <c r="AQ63" s="16">
        <f t="shared" si="4"/>
        <v>0</v>
      </c>
      <c r="AR63" s="41"/>
      <c r="AS63" s="41">
        <f t="shared" si="5"/>
        <v>0</v>
      </c>
      <c r="AT63" s="28"/>
    </row>
    <row r="64" spans="1:46" hidden="1">
      <c r="A64" s="17"/>
      <c r="B64" s="18"/>
      <c r="C64" s="18"/>
      <c r="D64" s="18"/>
      <c r="E64" s="18"/>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 t="shared" si="3"/>
        <v>0</v>
      </c>
      <c r="AQ64" s="16">
        <f t="shared" si="4"/>
        <v>0</v>
      </c>
      <c r="AR64" s="41"/>
      <c r="AS64" s="41">
        <f t="shared" si="5"/>
        <v>0</v>
      </c>
      <c r="AT64" s="28"/>
    </row>
    <row r="65" spans="1:46" hidden="1">
      <c r="A65" s="17"/>
      <c r="B65" s="18"/>
      <c r="C65" s="18"/>
      <c r="D65" s="18"/>
      <c r="E65" s="18"/>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 t="shared" si="3"/>
        <v>0</v>
      </c>
      <c r="AQ65" s="16">
        <f t="shared" si="4"/>
        <v>0</v>
      </c>
      <c r="AR65" s="41"/>
      <c r="AS65" s="41">
        <f t="shared" si="5"/>
        <v>0</v>
      </c>
      <c r="AT65" s="28"/>
    </row>
    <row r="66" spans="1:46" hidden="1">
      <c r="A66" s="17"/>
      <c r="B66" s="18"/>
      <c r="C66" s="18"/>
      <c r="D66" s="18"/>
      <c r="E66" s="18"/>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 t="shared" si="3"/>
        <v>0</v>
      </c>
      <c r="AQ66" s="16">
        <f t="shared" si="4"/>
        <v>0</v>
      </c>
      <c r="AR66" s="41"/>
      <c r="AS66" s="41">
        <f t="shared" ref="AS66:AS97" si="6">IFERROR(AR66/$AR$102,0)*100</f>
        <v>0</v>
      </c>
      <c r="AT66" s="28"/>
    </row>
    <row r="67" spans="1:46" hidden="1">
      <c r="A67" s="17"/>
      <c r="B67" s="18"/>
      <c r="C67" s="18"/>
      <c r="D67" s="18"/>
      <c r="E67" s="18"/>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 t="shared" si="3"/>
        <v>0</v>
      </c>
      <c r="AQ67" s="16">
        <f t="shared" ref="AQ67:AQ102" si="7">SUMIFS(B67:AO67,$B$103:$AO$103,"X")</f>
        <v>0</v>
      </c>
      <c r="AR67" s="41"/>
      <c r="AS67" s="41">
        <f t="shared" si="6"/>
        <v>0</v>
      </c>
      <c r="AT67" s="28"/>
    </row>
    <row r="68" spans="1:46" hidden="1">
      <c r="A68" s="17"/>
      <c r="B68" s="18"/>
      <c r="C68" s="18"/>
      <c r="D68" s="18"/>
      <c r="E68" s="18"/>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 t="shared" ref="AP68:AP102" si="8">SUMIF($B$106:$U$106,"X",B68:U68)</f>
        <v>0</v>
      </c>
      <c r="AQ68" s="16">
        <f t="shared" si="7"/>
        <v>0</v>
      </c>
      <c r="AR68" s="41"/>
      <c r="AS68" s="41">
        <f t="shared" si="6"/>
        <v>0</v>
      </c>
      <c r="AT68" s="28"/>
    </row>
    <row r="69" spans="1:46" hidden="1">
      <c r="A69" s="17"/>
      <c r="B69" s="18"/>
      <c r="C69" s="18"/>
      <c r="D69" s="18"/>
      <c r="E69" s="18"/>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 t="shared" si="8"/>
        <v>0</v>
      </c>
      <c r="AQ69" s="16">
        <f t="shared" si="7"/>
        <v>0</v>
      </c>
      <c r="AR69" s="41"/>
      <c r="AS69" s="41">
        <f t="shared" si="6"/>
        <v>0</v>
      </c>
      <c r="AT69" s="28"/>
    </row>
    <row r="70" spans="1:46" hidden="1">
      <c r="A70" s="17"/>
      <c r="B70" s="18"/>
      <c r="C70" s="18"/>
      <c r="D70" s="18"/>
      <c r="E70" s="18"/>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 t="shared" si="8"/>
        <v>0</v>
      </c>
      <c r="AQ70" s="16">
        <f t="shared" si="7"/>
        <v>0</v>
      </c>
      <c r="AR70" s="41"/>
      <c r="AS70" s="41">
        <f t="shared" si="6"/>
        <v>0</v>
      </c>
      <c r="AT70" s="28"/>
    </row>
    <row r="71" spans="1:46" hidden="1">
      <c r="A71" s="17"/>
      <c r="B71" s="18"/>
      <c r="C71" s="18"/>
      <c r="D71" s="18"/>
      <c r="E71" s="18"/>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 t="shared" si="8"/>
        <v>0</v>
      </c>
      <c r="AQ71" s="16">
        <f t="shared" si="7"/>
        <v>0</v>
      </c>
      <c r="AR71" s="41"/>
      <c r="AS71" s="41">
        <f t="shared" si="6"/>
        <v>0</v>
      </c>
      <c r="AT71" s="28"/>
    </row>
    <row r="72" spans="1:46" hidden="1">
      <c r="A72" s="17"/>
      <c r="B72" s="18"/>
      <c r="C72" s="18"/>
      <c r="D72" s="18"/>
      <c r="E72" s="18"/>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 t="shared" si="8"/>
        <v>0</v>
      </c>
      <c r="AQ72" s="16">
        <f t="shared" si="7"/>
        <v>0</v>
      </c>
      <c r="AR72" s="41"/>
      <c r="AS72" s="41">
        <f t="shared" si="6"/>
        <v>0</v>
      </c>
      <c r="AT72" s="28"/>
    </row>
    <row r="73" spans="1:46" hidden="1">
      <c r="A73" s="17"/>
      <c r="B73" s="18"/>
      <c r="C73" s="18"/>
      <c r="D73" s="18"/>
      <c r="E73" s="18"/>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 t="shared" si="8"/>
        <v>0</v>
      </c>
      <c r="AQ73" s="16">
        <f t="shared" si="7"/>
        <v>0</v>
      </c>
      <c r="AR73" s="41"/>
      <c r="AS73" s="41">
        <f t="shared" si="6"/>
        <v>0</v>
      </c>
      <c r="AT73" s="28"/>
    </row>
    <row r="74" spans="1:46" hidden="1">
      <c r="A74" s="17"/>
      <c r="B74" s="18"/>
      <c r="C74" s="18"/>
      <c r="D74" s="18"/>
      <c r="E74" s="18"/>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 t="shared" si="8"/>
        <v>0</v>
      </c>
      <c r="AQ74" s="16">
        <f t="shared" si="7"/>
        <v>0</v>
      </c>
      <c r="AR74" s="41"/>
      <c r="AS74" s="41">
        <f t="shared" si="6"/>
        <v>0</v>
      </c>
      <c r="AT74" s="28"/>
    </row>
    <row r="75" spans="1:46" hidden="1">
      <c r="A75" s="17"/>
      <c r="B75" s="18"/>
      <c r="C75" s="18"/>
      <c r="D75" s="18"/>
      <c r="E75" s="18"/>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 t="shared" si="8"/>
        <v>0</v>
      </c>
      <c r="AQ75" s="16">
        <f t="shared" si="7"/>
        <v>0</v>
      </c>
      <c r="AR75" s="41"/>
      <c r="AS75" s="41">
        <f t="shared" si="6"/>
        <v>0</v>
      </c>
      <c r="AT75" s="28"/>
    </row>
    <row r="76" spans="1:46" hidden="1">
      <c r="A76" s="17"/>
      <c r="B76" s="18"/>
      <c r="C76" s="18"/>
      <c r="D76" s="18"/>
      <c r="E76" s="18"/>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 t="shared" si="8"/>
        <v>0</v>
      </c>
      <c r="AQ76" s="16">
        <f t="shared" si="7"/>
        <v>0</v>
      </c>
      <c r="AR76" s="41"/>
      <c r="AS76" s="41">
        <f t="shared" si="6"/>
        <v>0</v>
      </c>
      <c r="AT76" s="28"/>
    </row>
    <row r="77" spans="1:46" hidden="1">
      <c r="A77" s="17"/>
      <c r="B77" s="18"/>
      <c r="C77" s="18"/>
      <c r="D77" s="18"/>
      <c r="E77" s="18"/>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 t="shared" si="8"/>
        <v>0</v>
      </c>
      <c r="AQ77" s="16">
        <f t="shared" si="7"/>
        <v>0</v>
      </c>
      <c r="AR77" s="41"/>
      <c r="AS77" s="41">
        <f t="shared" si="6"/>
        <v>0</v>
      </c>
      <c r="AT77" s="28"/>
    </row>
    <row r="78" spans="1:46" hidden="1">
      <c r="A78" s="17"/>
      <c r="B78" s="18"/>
      <c r="C78" s="18"/>
      <c r="D78" s="18"/>
      <c r="E78" s="18"/>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 t="shared" si="8"/>
        <v>0</v>
      </c>
      <c r="AQ78" s="16">
        <f t="shared" si="7"/>
        <v>0</v>
      </c>
      <c r="AR78" s="41"/>
      <c r="AS78" s="41">
        <f t="shared" si="6"/>
        <v>0</v>
      </c>
      <c r="AT78" s="28"/>
    </row>
    <row r="79" spans="1:46" hidden="1">
      <c r="A79" s="17"/>
      <c r="B79" s="18"/>
      <c r="C79" s="18"/>
      <c r="D79" s="18"/>
      <c r="E79" s="18"/>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 t="shared" si="8"/>
        <v>0</v>
      </c>
      <c r="AQ79" s="16">
        <f t="shared" si="7"/>
        <v>0</v>
      </c>
      <c r="AR79" s="41"/>
      <c r="AS79" s="41">
        <f t="shared" si="6"/>
        <v>0</v>
      </c>
      <c r="AT79" s="28"/>
    </row>
    <row r="80" spans="1:46" hidden="1">
      <c r="A80" s="17"/>
      <c r="B80" s="18"/>
      <c r="C80" s="18"/>
      <c r="D80" s="18"/>
      <c r="E80" s="18"/>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 t="shared" si="8"/>
        <v>0</v>
      </c>
      <c r="AQ80" s="16">
        <f t="shared" si="7"/>
        <v>0</v>
      </c>
      <c r="AR80" s="41"/>
      <c r="AS80" s="41">
        <f t="shared" si="6"/>
        <v>0</v>
      </c>
      <c r="AT80" s="28"/>
    </row>
    <row r="81" spans="1:46" hidden="1">
      <c r="A81" s="17"/>
      <c r="B81" s="18"/>
      <c r="C81" s="18"/>
      <c r="D81" s="18"/>
      <c r="E81" s="18"/>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 t="shared" si="8"/>
        <v>0</v>
      </c>
      <c r="AQ81" s="16">
        <f t="shared" si="7"/>
        <v>0</v>
      </c>
      <c r="AR81" s="41"/>
      <c r="AS81" s="41">
        <f t="shared" si="6"/>
        <v>0</v>
      </c>
      <c r="AT81" s="28"/>
    </row>
    <row r="82" spans="1:46" hidden="1">
      <c r="A82" s="17"/>
      <c r="B82" s="18"/>
      <c r="C82" s="18"/>
      <c r="D82" s="18"/>
      <c r="E82" s="18"/>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 t="shared" si="8"/>
        <v>0</v>
      </c>
      <c r="AQ82" s="16">
        <f t="shared" si="7"/>
        <v>0</v>
      </c>
      <c r="AR82" s="41"/>
      <c r="AS82" s="41">
        <f t="shared" si="6"/>
        <v>0</v>
      </c>
      <c r="AT82" s="28"/>
    </row>
    <row r="83" spans="1:46" hidden="1">
      <c r="A83" s="17"/>
      <c r="B83" s="18"/>
      <c r="C83" s="18"/>
      <c r="D83" s="18"/>
      <c r="E83" s="18"/>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 t="shared" si="8"/>
        <v>0</v>
      </c>
      <c r="AQ83" s="16">
        <f t="shared" si="7"/>
        <v>0</v>
      </c>
      <c r="AR83" s="41"/>
      <c r="AS83" s="41">
        <f t="shared" si="6"/>
        <v>0</v>
      </c>
      <c r="AT83" s="28"/>
    </row>
    <row r="84" spans="1:46" hidden="1">
      <c r="A84" s="17"/>
      <c r="B84" s="18"/>
      <c r="C84" s="18"/>
      <c r="D84" s="18"/>
      <c r="E84" s="18"/>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 t="shared" si="8"/>
        <v>0</v>
      </c>
      <c r="AQ84" s="16">
        <f t="shared" si="7"/>
        <v>0</v>
      </c>
      <c r="AR84" s="41"/>
      <c r="AS84" s="41">
        <f t="shared" si="6"/>
        <v>0</v>
      </c>
      <c r="AT84" s="28"/>
    </row>
    <row r="85" spans="1:46" hidden="1">
      <c r="A85" s="17"/>
      <c r="B85" s="18"/>
      <c r="C85" s="18"/>
      <c r="D85" s="18"/>
      <c r="E85" s="18"/>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 t="shared" si="8"/>
        <v>0</v>
      </c>
      <c r="AQ85" s="16">
        <f t="shared" si="7"/>
        <v>0</v>
      </c>
      <c r="AR85" s="41"/>
      <c r="AS85" s="41">
        <f t="shared" si="6"/>
        <v>0</v>
      </c>
      <c r="AT85" s="28"/>
    </row>
    <row r="86" spans="1:46" hidden="1">
      <c r="A86" s="17"/>
      <c r="B86" s="18"/>
      <c r="C86" s="18"/>
      <c r="D86" s="18"/>
      <c r="E86" s="18"/>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 t="shared" si="8"/>
        <v>0</v>
      </c>
      <c r="AQ86" s="16">
        <f t="shared" si="7"/>
        <v>0</v>
      </c>
      <c r="AR86" s="41"/>
      <c r="AS86" s="41">
        <f t="shared" si="6"/>
        <v>0</v>
      </c>
      <c r="AT86" s="28"/>
    </row>
    <row r="87" spans="1:46" hidden="1">
      <c r="A87" s="17"/>
      <c r="B87" s="18"/>
      <c r="C87" s="18"/>
      <c r="D87" s="18"/>
      <c r="E87" s="18"/>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 t="shared" si="8"/>
        <v>0</v>
      </c>
      <c r="AQ87" s="16">
        <f t="shared" si="7"/>
        <v>0</v>
      </c>
      <c r="AR87" s="41"/>
      <c r="AS87" s="41">
        <f t="shared" si="6"/>
        <v>0</v>
      </c>
      <c r="AT87" s="28"/>
    </row>
    <row r="88" spans="1:46" hidden="1">
      <c r="A88" s="17"/>
      <c r="B88" s="18"/>
      <c r="C88" s="18"/>
      <c r="D88" s="18"/>
      <c r="E88" s="18"/>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 t="shared" si="8"/>
        <v>0</v>
      </c>
      <c r="AQ88" s="16">
        <f t="shared" si="7"/>
        <v>0</v>
      </c>
      <c r="AR88" s="41"/>
      <c r="AS88" s="41">
        <f t="shared" si="6"/>
        <v>0</v>
      </c>
      <c r="AT88" s="28"/>
    </row>
    <row r="89" spans="1:46" hidden="1">
      <c r="A89" s="17"/>
      <c r="B89" s="18"/>
      <c r="C89" s="18"/>
      <c r="D89" s="18"/>
      <c r="E89" s="18"/>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 t="shared" si="8"/>
        <v>0</v>
      </c>
      <c r="AQ89" s="16">
        <f t="shared" si="7"/>
        <v>0</v>
      </c>
      <c r="AR89" s="41"/>
      <c r="AS89" s="41">
        <f t="shared" si="6"/>
        <v>0</v>
      </c>
      <c r="AT89" s="28"/>
    </row>
    <row r="90" spans="1:46" hidden="1">
      <c r="A90" s="17"/>
      <c r="B90" s="18"/>
      <c r="C90" s="18"/>
      <c r="D90" s="18"/>
      <c r="E90" s="18"/>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 t="shared" si="8"/>
        <v>0</v>
      </c>
      <c r="AQ90" s="16">
        <f t="shared" si="7"/>
        <v>0</v>
      </c>
      <c r="AR90" s="41"/>
      <c r="AS90" s="41">
        <f t="shared" si="6"/>
        <v>0</v>
      </c>
      <c r="AT90" s="28"/>
    </row>
    <row r="91" spans="1:46" hidden="1">
      <c r="A91" s="17"/>
      <c r="B91" s="18"/>
      <c r="C91" s="18"/>
      <c r="D91" s="18"/>
      <c r="E91" s="18"/>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 t="shared" si="8"/>
        <v>0</v>
      </c>
      <c r="AQ91" s="16">
        <f t="shared" si="7"/>
        <v>0</v>
      </c>
      <c r="AR91" s="41"/>
      <c r="AS91" s="41">
        <f t="shared" si="6"/>
        <v>0</v>
      </c>
      <c r="AT91" s="28"/>
    </row>
    <row r="92" spans="1:46" hidden="1">
      <c r="A92" s="17"/>
      <c r="B92" s="18"/>
      <c r="C92" s="18"/>
      <c r="D92" s="18"/>
      <c r="E92" s="18"/>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 t="shared" si="8"/>
        <v>0</v>
      </c>
      <c r="AQ92" s="16">
        <f t="shared" si="7"/>
        <v>0</v>
      </c>
      <c r="AR92" s="41"/>
      <c r="AS92" s="41">
        <f t="shared" si="6"/>
        <v>0</v>
      </c>
      <c r="AT92" s="28"/>
    </row>
    <row r="93" spans="1:46" hidden="1">
      <c r="A93" s="17"/>
      <c r="B93" s="18"/>
      <c r="C93" s="18"/>
      <c r="D93" s="18"/>
      <c r="E93" s="18"/>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 t="shared" si="8"/>
        <v>0</v>
      </c>
      <c r="AQ93" s="16">
        <f t="shared" si="7"/>
        <v>0</v>
      </c>
      <c r="AR93" s="41"/>
      <c r="AS93" s="41">
        <f t="shared" si="6"/>
        <v>0</v>
      </c>
      <c r="AT93" s="28"/>
    </row>
    <row r="94" spans="1:46" hidden="1">
      <c r="A94" s="17"/>
      <c r="B94" s="18"/>
      <c r="C94" s="18"/>
      <c r="D94" s="18"/>
      <c r="E94" s="18"/>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 t="shared" si="8"/>
        <v>0</v>
      </c>
      <c r="AQ94" s="16">
        <f t="shared" si="7"/>
        <v>0</v>
      </c>
      <c r="AR94" s="41"/>
      <c r="AS94" s="41">
        <f t="shared" si="6"/>
        <v>0</v>
      </c>
      <c r="AT94" s="28"/>
    </row>
    <row r="95" spans="1:46" hidden="1">
      <c r="A95" s="17"/>
      <c r="B95" s="18"/>
      <c r="C95" s="18"/>
      <c r="D95" s="18"/>
      <c r="E95" s="18"/>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 t="shared" si="8"/>
        <v>0</v>
      </c>
      <c r="AQ95" s="16">
        <f t="shared" si="7"/>
        <v>0</v>
      </c>
      <c r="AR95" s="41"/>
      <c r="AS95" s="41">
        <f t="shared" si="6"/>
        <v>0</v>
      </c>
      <c r="AT95" s="28"/>
    </row>
    <row r="96" spans="1:46" hidden="1">
      <c r="A96" s="17"/>
      <c r="B96" s="18"/>
      <c r="C96" s="18"/>
      <c r="D96" s="18"/>
      <c r="E96" s="18"/>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 t="shared" si="8"/>
        <v>0</v>
      </c>
      <c r="AQ96" s="16">
        <f t="shared" si="7"/>
        <v>0</v>
      </c>
      <c r="AR96" s="41"/>
      <c r="AS96" s="41">
        <f t="shared" si="6"/>
        <v>0</v>
      </c>
      <c r="AT96" s="28"/>
    </row>
    <row r="97" spans="1:47" hidden="1">
      <c r="A97" s="17"/>
      <c r="B97" s="18"/>
      <c r="C97" s="18"/>
      <c r="D97" s="18"/>
      <c r="E97" s="18"/>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 t="shared" si="8"/>
        <v>0</v>
      </c>
      <c r="AQ97" s="16">
        <f t="shared" si="7"/>
        <v>0</v>
      </c>
      <c r="AR97" s="41"/>
      <c r="AS97" s="41">
        <f t="shared" si="6"/>
        <v>0</v>
      </c>
      <c r="AT97" s="28"/>
    </row>
    <row r="98" spans="1:47" hidden="1">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 t="shared" si="8"/>
        <v>0</v>
      </c>
      <c r="AQ98" s="16">
        <f t="shared" si="7"/>
        <v>0</v>
      </c>
      <c r="AR98" s="41"/>
      <c r="AS98" s="41">
        <f t="shared" ref="AS98:AS101" si="9">IFERROR(AR98/$AR$102,0)*100</f>
        <v>0</v>
      </c>
      <c r="AT98" s="28"/>
    </row>
    <row r="99" spans="1:47" hidden="1">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 t="shared" si="8"/>
        <v>0</v>
      </c>
      <c r="AQ99" s="16">
        <f t="shared" si="7"/>
        <v>0</v>
      </c>
      <c r="AR99" s="41"/>
      <c r="AS99" s="41">
        <f t="shared" si="9"/>
        <v>0</v>
      </c>
      <c r="AT99" s="28"/>
    </row>
    <row r="100" spans="1:47" hidden="1">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 t="shared" si="8"/>
        <v>0</v>
      </c>
      <c r="AQ100" s="16">
        <f t="shared" si="7"/>
        <v>0</v>
      </c>
      <c r="AR100" s="41"/>
      <c r="AS100" s="41">
        <f t="shared" si="9"/>
        <v>0</v>
      </c>
      <c r="AT100" s="28"/>
    </row>
    <row r="101" spans="1:47" hidden="1">
      <c r="A101" s="17"/>
      <c r="B101" s="18"/>
      <c r="C101" s="18"/>
      <c r="D101" s="18"/>
      <c r="E101" s="18"/>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16">
        <f t="shared" si="8"/>
        <v>0</v>
      </c>
      <c r="AQ101" s="16">
        <f t="shared" si="7"/>
        <v>0</v>
      </c>
      <c r="AR101" s="41"/>
      <c r="AS101" s="41">
        <f t="shared" si="9"/>
        <v>0</v>
      </c>
      <c r="AT101" s="28"/>
    </row>
    <row r="102" spans="1:47">
      <c r="A102" s="15" t="s">
        <v>52</v>
      </c>
      <c r="B102" s="19">
        <f>SUM(B2:B101)</f>
        <v>19</v>
      </c>
      <c r="C102" s="19">
        <f>SUM(C2:C101)</f>
        <v>29</v>
      </c>
      <c r="D102" s="19">
        <f t="shared" ref="D102:AO102" si="10">SUM(D2:D101)</f>
        <v>22</v>
      </c>
      <c r="E102" s="19">
        <f t="shared" si="10"/>
        <v>21</v>
      </c>
      <c r="F102" s="19">
        <f t="shared" si="10"/>
        <v>25</v>
      </c>
      <c r="G102" s="19">
        <f t="shared" si="10"/>
        <v>29</v>
      </c>
      <c r="H102" s="19">
        <f t="shared" si="10"/>
        <v>0</v>
      </c>
      <c r="I102" s="19">
        <f t="shared" si="10"/>
        <v>0</v>
      </c>
      <c r="J102" s="19">
        <f t="shared" si="10"/>
        <v>0</v>
      </c>
      <c r="K102" s="19">
        <f t="shared" si="10"/>
        <v>0</v>
      </c>
      <c r="L102" s="19">
        <f t="shared" si="10"/>
        <v>0</v>
      </c>
      <c r="M102" s="19">
        <f t="shared" si="10"/>
        <v>0</v>
      </c>
      <c r="N102" s="19">
        <f t="shared" si="10"/>
        <v>0</v>
      </c>
      <c r="O102" s="19">
        <f t="shared" si="10"/>
        <v>0</v>
      </c>
      <c r="P102" s="19">
        <f t="shared" si="10"/>
        <v>0</v>
      </c>
      <c r="Q102" s="19">
        <f t="shared" si="10"/>
        <v>0</v>
      </c>
      <c r="R102" s="19">
        <f t="shared" si="10"/>
        <v>0</v>
      </c>
      <c r="S102" s="19">
        <f t="shared" si="10"/>
        <v>0</v>
      </c>
      <c r="T102" s="19">
        <f t="shared" si="10"/>
        <v>0</v>
      </c>
      <c r="U102" s="19">
        <f t="shared" si="10"/>
        <v>0</v>
      </c>
      <c r="V102" s="19">
        <f t="shared" si="10"/>
        <v>0</v>
      </c>
      <c r="W102" s="19">
        <f t="shared" si="10"/>
        <v>0</v>
      </c>
      <c r="X102" s="19">
        <f t="shared" si="10"/>
        <v>0</v>
      </c>
      <c r="Y102" s="19">
        <f t="shared" si="10"/>
        <v>0</v>
      </c>
      <c r="Z102" s="19">
        <f t="shared" si="10"/>
        <v>0</v>
      </c>
      <c r="AA102" s="19">
        <f t="shared" si="10"/>
        <v>0</v>
      </c>
      <c r="AB102" s="19">
        <f t="shared" si="10"/>
        <v>0</v>
      </c>
      <c r="AC102" s="19">
        <f t="shared" si="10"/>
        <v>0</v>
      </c>
      <c r="AD102" s="19">
        <f t="shared" si="10"/>
        <v>0</v>
      </c>
      <c r="AE102" s="19">
        <f t="shared" si="10"/>
        <v>0</v>
      </c>
      <c r="AF102" s="19">
        <f t="shared" si="10"/>
        <v>0</v>
      </c>
      <c r="AG102" s="19">
        <f t="shared" si="10"/>
        <v>0</v>
      </c>
      <c r="AH102" s="19">
        <f t="shared" si="10"/>
        <v>0</v>
      </c>
      <c r="AI102" s="19">
        <f t="shared" si="10"/>
        <v>0</v>
      </c>
      <c r="AJ102" s="19">
        <f t="shared" si="10"/>
        <v>0</v>
      </c>
      <c r="AK102" s="19">
        <f t="shared" si="10"/>
        <v>0</v>
      </c>
      <c r="AL102" s="19">
        <f t="shared" si="10"/>
        <v>0</v>
      </c>
      <c r="AM102" s="19">
        <f t="shared" si="10"/>
        <v>0</v>
      </c>
      <c r="AN102" s="19">
        <f t="shared" si="10"/>
        <v>0</v>
      </c>
      <c r="AO102" s="19">
        <f t="shared" si="10"/>
        <v>0</v>
      </c>
      <c r="AP102" s="16">
        <f t="shared" si="8"/>
        <v>97</v>
      </c>
      <c r="AQ102" s="16">
        <f t="shared" si="7"/>
        <v>145</v>
      </c>
      <c r="AR102" s="42">
        <f>SUM(AR2:AR101)</f>
        <v>22234.001447237995</v>
      </c>
      <c r="AS102" s="42">
        <f>SUM(AS2:AS101)</f>
        <v>99.999999999999972</v>
      </c>
      <c r="AT102" s="28"/>
    </row>
    <row r="103" spans="1:47">
      <c r="A103" s="51" t="s">
        <v>53</v>
      </c>
      <c r="B103" s="51" t="s">
        <v>51</v>
      </c>
      <c r="C103" s="51" t="s">
        <v>51</v>
      </c>
      <c r="D103" s="51" t="s">
        <v>51</v>
      </c>
      <c r="E103" s="51" t="s">
        <v>51</v>
      </c>
      <c r="F103" s="51" t="s">
        <v>51</v>
      </c>
      <c r="G103" s="51" t="s">
        <v>51</v>
      </c>
      <c r="H103" s="51"/>
      <c r="I103" s="51"/>
      <c r="J103" s="51"/>
      <c r="K103" s="51"/>
      <c r="L103" s="51"/>
      <c r="M103" s="51"/>
      <c r="N103" s="51"/>
      <c r="O103" s="51"/>
      <c r="P103" s="51"/>
      <c r="Q103" s="51"/>
      <c r="R103" s="51"/>
      <c r="S103" s="51"/>
      <c r="T103" s="51"/>
      <c r="U103" s="51"/>
      <c r="V103" s="51"/>
      <c r="W103" s="51"/>
      <c r="X103" s="51"/>
      <c r="Y103" s="51"/>
      <c r="Z103" s="51"/>
      <c r="AA103" s="51"/>
      <c r="AB103" s="51"/>
      <c r="AC103" s="51"/>
      <c r="AD103" s="51"/>
      <c r="AE103" s="51"/>
      <c r="AF103" s="51"/>
      <c r="AG103" s="51"/>
      <c r="AH103" s="51"/>
      <c r="AI103" s="51"/>
      <c r="AJ103" s="51"/>
      <c r="AK103" s="51"/>
      <c r="AL103" s="51"/>
      <c r="AM103" s="51"/>
      <c r="AN103" s="51"/>
      <c r="AO103" s="51"/>
      <c r="AP103" s="10"/>
      <c r="AQ103" s="10"/>
      <c r="AR103" s="43"/>
      <c r="AS103" s="43"/>
      <c r="AT103" s="29"/>
      <c r="AU103" s="29"/>
    </row>
    <row r="104" spans="1:47">
      <c r="A104" s="7" t="s">
        <v>54</v>
      </c>
      <c r="B104" s="7"/>
      <c r="C104" s="7"/>
      <c r="D104" s="7"/>
      <c r="E104" s="7"/>
      <c r="F104" s="7"/>
      <c r="G104" s="7" t="s">
        <v>51</v>
      </c>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10"/>
      <c r="AQ104" s="10"/>
      <c r="AR104" s="43"/>
      <c r="AS104" s="43"/>
      <c r="AT104" s="29"/>
      <c r="AU104" s="29"/>
    </row>
    <row r="105" spans="1:47">
      <c r="A105" s="7" t="s">
        <v>55</v>
      </c>
      <c r="B105" s="7" t="s">
        <v>51</v>
      </c>
      <c r="C105" s="7" t="s">
        <v>51</v>
      </c>
      <c r="D105" s="7" t="s">
        <v>51</v>
      </c>
      <c r="E105" s="7" t="s">
        <v>51</v>
      </c>
      <c r="F105" s="7" t="s">
        <v>51</v>
      </c>
      <c r="G105" s="52" t="s">
        <v>51</v>
      </c>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10"/>
      <c r="AQ105" s="10"/>
      <c r="AR105" s="44"/>
      <c r="AS105" s="44"/>
      <c r="AT105" s="29"/>
      <c r="AU105" s="29"/>
    </row>
    <row r="106" spans="1:47">
      <c r="A106" s="7" t="s">
        <v>56</v>
      </c>
      <c r="B106" s="7"/>
      <c r="C106" s="7"/>
      <c r="D106" s="7" t="s">
        <v>51</v>
      </c>
      <c r="E106" s="7" t="s">
        <v>51</v>
      </c>
      <c r="F106" s="7" t="s">
        <v>51</v>
      </c>
      <c r="G106" s="52" t="s">
        <v>51</v>
      </c>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10"/>
      <c r="AQ106" s="10"/>
      <c r="AR106" s="44"/>
      <c r="AS106" s="44"/>
      <c r="AT106" s="29"/>
      <c r="AU106" s="29"/>
    </row>
    <row r="107" spans="1:47">
      <c r="A107" s="7" t="s">
        <v>57</v>
      </c>
      <c r="B107" s="7"/>
      <c r="C107" s="7"/>
      <c r="D107" s="7" t="s">
        <v>51</v>
      </c>
      <c r="E107" s="7" t="s">
        <v>51</v>
      </c>
      <c r="F107" s="7" t="s">
        <v>51</v>
      </c>
      <c r="G107" s="52" t="s">
        <v>51</v>
      </c>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10"/>
      <c r="AQ107" s="10"/>
      <c r="AR107" s="44"/>
      <c r="AS107" s="44"/>
      <c r="AT107" s="29"/>
      <c r="AU107" s="29"/>
    </row>
    <row r="108" spans="1:47">
      <c r="A108" s="7" t="s">
        <v>58</v>
      </c>
      <c r="B108" s="7"/>
      <c r="C108" s="7" t="s">
        <v>51</v>
      </c>
      <c r="D108" s="7"/>
      <c r="E108" s="7"/>
      <c r="F108" s="7"/>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10"/>
      <c r="AQ108" s="10"/>
      <c r="AR108" s="44"/>
      <c r="AS108" s="44"/>
      <c r="AT108" s="29"/>
      <c r="AU108" s="29"/>
    </row>
    <row r="109" spans="1:47">
      <c r="A109" s="53" t="s">
        <v>59</v>
      </c>
      <c r="B109" s="54"/>
      <c r="C109" s="54"/>
      <c r="D109" s="54"/>
      <c r="E109" s="54"/>
      <c r="F109" s="54"/>
      <c r="G109" s="55"/>
      <c r="H109" s="55"/>
      <c r="I109" s="55"/>
      <c r="J109" s="55"/>
      <c r="K109" s="55"/>
      <c r="L109" s="55"/>
      <c r="M109" s="55"/>
      <c r="N109" s="55"/>
      <c r="O109" s="55"/>
      <c r="P109" s="55"/>
      <c r="Q109" s="55"/>
      <c r="R109" s="55"/>
      <c r="S109" s="55"/>
      <c r="T109" s="55"/>
      <c r="U109" s="55"/>
      <c r="V109" s="55"/>
      <c r="W109" s="55"/>
      <c r="X109" s="55"/>
      <c r="Y109" s="55"/>
      <c r="Z109" s="55"/>
      <c r="AA109" s="55"/>
      <c r="AB109" s="55"/>
      <c r="AC109" s="55"/>
      <c r="AD109" s="55"/>
      <c r="AE109" s="55"/>
      <c r="AF109" s="55"/>
      <c r="AG109" s="55"/>
      <c r="AH109" s="55"/>
      <c r="AI109" s="55"/>
      <c r="AJ109" s="55"/>
      <c r="AK109" s="55"/>
      <c r="AL109" s="55"/>
      <c r="AM109" s="55"/>
      <c r="AN109" s="55"/>
      <c r="AO109" s="55"/>
      <c r="AP109" s="10"/>
      <c r="AQ109" s="11"/>
      <c r="AR109" s="44"/>
      <c r="AS109" s="44"/>
      <c r="AT109" s="29"/>
      <c r="AU109" s="29"/>
    </row>
    <row r="110" spans="1:47">
      <c r="A110" s="8"/>
      <c r="B110" s="9"/>
      <c r="C110" s="9"/>
      <c r="D110" s="9"/>
      <c r="E110" s="9"/>
      <c r="F110" s="9"/>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1"/>
      <c r="AR110" s="44"/>
      <c r="AS110" s="44"/>
      <c r="AT110" s="29"/>
      <c r="AU110" s="29"/>
    </row>
    <row r="111" spans="1:47">
      <c r="A111" s="30" t="s">
        <v>60</v>
      </c>
      <c r="B111" s="31"/>
      <c r="C111" s="31"/>
      <c r="D111" s="31"/>
      <c r="E111" s="31"/>
      <c r="F111" s="31"/>
      <c r="G111" s="32"/>
      <c r="H111" s="32"/>
      <c r="I111" s="32"/>
      <c r="J111" s="32"/>
      <c r="K111" s="32"/>
      <c r="L111" s="32"/>
      <c r="M111" s="32"/>
      <c r="N111" s="32"/>
      <c r="O111" s="32"/>
      <c r="P111" s="32"/>
      <c r="Q111" s="32"/>
      <c r="R111" s="32"/>
      <c r="S111" s="32"/>
      <c r="T111" s="32"/>
      <c r="U111" s="32"/>
      <c r="V111" s="32"/>
      <c r="W111" s="32"/>
      <c r="X111" s="32"/>
      <c r="Y111" s="32"/>
      <c r="Z111" s="32"/>
      <c r="AA111" s="32"/>
      <c r="AB111" s="32"/>
      <c r="AC111" s="32"/>
      <c r="AD111" s="32"/>
      <c r="AE111" s="32"/>
      <c r="AF111" s="32"/>
      <c r="AG111" s="32"/>
      <c r="AH111" s="32"/>
      <c r="AI111" s="32"/>
      <c r="AJ111" s="32"/>
      <c r="AK111" s="32"/>
      <c r="AL111" s="32"/>
      <c r="AM111" s="32"/>
      <c r="AN111" s="32"/>
      <c r="AO111" s="32"/>
      <c r="AP111" s="12"/>
      <c r="AQ111" s="33"/>
      <c r="AR111" s="45"/>
      <c r="AS111" s="45"/>
    </row>
    <row r="112" spans="1:47">
      <c r="A112" s="23" t="s">
        <v>61</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2"/>
      <c r="AQ112" s="35"/>
      <c r="AR112" s="46"/>
      <c r="AS112" s="46"/>
    </row>
    <row r="113" spans="1:45">
      <c r="A113" s="5" t="s">
        <v>62</v>
      </c>
      <c r="B113" s="36"/>
      <c r="C113" s="36"/>
      <c r="D113" s="36"/>
      <c r="E113" s="36"/>
      <c r="F113" s="36"/>
      <c r="G113" s="36"/>
      <c r="H113" s="36"/>
      <c r="I113" s="36"/>
      <c r="J113" s="36"/>
      <c r="K113" s="36"/>
      <c r="L113" s="36"/>
      <c r="M113" s="36"/>
      <c r="N113" s="36"/>
      <c r="O113" s="36"/>
      <c r="P113" s="36"/>
      <c r="Q113" s="36"/>
      <c r="R113" s="36"/>
      <c r="S113" s="36"/>
      <c r="T113" s="36"/>
      <c r="U113" s="36"/>
      <c r="V113" s="36"/>
      <c r="W113" s="36"/>
      <c r="X113" s="36"/>
      <c r="Y113" s="36"/>
      <c r="Z113" s="36"/>
      <c r="AA113" s="36"/>
      <c r="AB113" s="36"/>
      <c r="AC113" s="36"/>
      <c r="AD113" s="36"/>
      <c r="AE113" s="36"/>
      <c r="AF113" s="36"/>
      <c r="AG113" s="36"/>
      <c r="AH113" s="36"/>
      <c r="AI113" s="36"/>
      <c r="AJ113" s="36"/>
      <c r="AK113" s="36"/>
      <c r="AL113" s="36"/>
      <c r="AM113" s="36"/>
      <c r="AN113" s="36"/>
      <c r="AO113" s="36"/>
      <c r="AP113" s="12"/>
      <c r="AQ113" s="35"/>
      <c r="AR113" s="47"/>
      <c r="AS113" s="47"/>
    </row>
    <row r="114" spans="1:45">
      <c r="A114" s="6" t="s">
        <v>63</v>
      </c>
      <c r="B114" s="90" t="s">
        <v>64</v>
      </c>
      <c r="C114" s="91"/>
      <c r="D114" s="91"/>
      <c r="E114" s="91"/>
      <c r="F114" s="91"/>
      <c r="G114" s="91"/>
      <c r="H114" s="91"/>
      <c r="I114" s="91"/>
      <c r="J114" s="91"/>
      <c r="K114" s="91"/>
      <c r="L114" s="91"/>
      <c r="M114" s="91"/>
      <c r="N114" s="91"/>
      <c r="O114" s="91"/>
      <c r="P114" s="91"/>
      <c r="Q114" s="91"/>
      <c r="R114" s="37"/>
      <c r="S114" s="37"/>
      <c r="T114" s="37"/>
      <c r="U114" s="37"/>
      <c r="V114" s="37"/>
      <c r="W114" s="37"/>
      <c r="X114" s="37"/>
      <c r="Y114" s="37"/>
      <c r="Z114" s="37"/>
      <c r="AA114" s="37"/>
      <c r="AB114" s="37"/>
      <c r="AC114" s="37"/>
      <c r="AD114" s="37"/>
      <c r="AE114" s="37"/>
      <c r="AF114" s="37"/>
      <c r="AG114" s="37"/>
      <c r="AH114" s="37"/>
      <c r="AI114" s="37"/>
      <c r="AJ114" s="37"/>
      <c r="AK114" s="37"/>
      <c r="AL114" s="37"/>
      <c r="AM114" s="37"/>
      <c r="AN114" s="37"/>
      <c r="AO114" s="37"/>
      <c r="AP114" s="12"/>
      <c r="AQ114" s="11"/>
      <c r="AR114" s="48"/>
      <c r="AS114" s="48"/>
    </row>
    <row r="115" spans="1:45" ht="15.75" customHeight="1">
      <c r="A115" s="38"/>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2"/>
      <c r="AR115" s="49"/>
      <c r="AS115" s="49"/>
    </row>
    <row r="219" spans="12:12" ht="15" customHeight="1">
      <c r="L219" s="27" t="s">
        <v>65</v>
      </c>
    </row>
  </sheetData>
  <mergeCells count="1">
    <mergeCell ref="B114:Q114"/>
  </mergeCells>
  <phoneticPr fontId="6" type="noConversion"/>
  <conditionalFormatting sqref="A1:A110">
    <cfRule type="beginsWith" dxfId="38" priority="1" operator="beginsWith" text="13">
      <formula>LEFT(A1,LEN("13"))="13"</formula>
    </cfRule>
    <cfRule type="beginsWith" dxfId="37" priority="2" operator="beginsWith" text="12">
      <formula>LEFT(A1,LEN("12"))="12"</formula>
    </cfRule>
    <cfRule type="beginsWith" dxfId="36" priority="3" operator="beginsWith" text="11">
      <formula>LEFT(A1,LEN("11"))="11"</formula>
    </cfRule>
    <cfRule type="beginsWith" dxfId="35" priority="4" operator="beginsWith" text="10">
      <formula>LEFT(A1,LEN("10"))="10"</formula>
    </cfRule>
    <cfRule type="beginsWith" dxfId="34" priority="5" operator="beginsWith" text="09">
      <formula>LEFT(A1,LEN("09"))="09"</formula>
    </cfRule>
    <cfRule type="beginsWith" dxfId="33" priority="6" operator="beginsWith" text="08">
      <formula>LEFT(A1,LEN("08"))="08"</formula>
    </cfRule>
    <cfRule type="beginsWith" dxfId="32" priority="7" operator="beginsWith" text="07">
      <formula>LEFT(A1,LEN("07"))="07"</formula>
    </cfRule>
    <cfRule type="beginsWith" dxfId="31" priority="8" operator="beginsWith" text="06">
      <formula>LEFT(A1,LEN("06"))="06"</formula>
    </cfRule>
    <cfRule type="beginsWith" dxfId="30" priority="9" operator="beginsWith" text="05">
      <formula>LEFT(A1,LEN("05"))="05"</formula>
    </cfRule>
    <cfRule type="beginsWith" dxfId="29" priority="10" operator="beginsWith" text="04">
      <formula>LEFT(A1,LEN("04"))="04"</formula>
    </cfRule>
    <cfRule type="beginsWith" dxfId="28" priority="11" operator="beginsWith" text="03">
      <formula>LEFT(A1,LEN("03"))="03"</formula>
    </cfRule>
    <cfRule type="beginsWith" dxfId="27" priority="12" operator="beginsWith" text="02">
      <formula>LEFT(A1,LEN("02"))="02"</formula>
    </cfRule>
    <cfRule type="beginsWith" dxfId="26" priority="13" operator="beginsWith" text="01">
      <formula>LEFT(A1,LEN("01"))="01"</formula>
    </cfRule>
  </conditionalFormatting>
  <conditionalFormatting sqref="A111:F111 B112:F112 A113:F113 B114 A115:F1048576">
    <cfRule type="beginsWith" dxfId="25" priority="104" operator="beginsWith" text="07">
      <formula>LEFT(A111,LEN("07"))="07"</formula>
    </cfRule>
    <cfRule type="beginsWith" dxfId="24" priority="105" operator="beginsWith" text="06">
      <formula>LEFT(A111,LEN("06"))="06"</formula>
    </cfRule>
    <cfRule type="beginsWith" dxfId="23" priority="106" operator="beginsWith" text="05">
      <formula>LEFT(A111,LEN("05"))="05"</formula>
    </cfRule>
    <cfRule type="beginsWith" dxfId="22" priority="107" operator="beginsWith" text="04">
      <formula>LEFT(A111,LEN("04"))="04"</formula>
    </cfRule>
    <cfRule type="beginsWith" dxfId="21" priority="108" operator="beginsWith" text="03">
      <formula>LEFT(A111,LEN("03"))="03"</formula>
    </cfRule>
    <cfRule type="beginsWith" dxfId="20" priority="109" operator="beginsWith" text="02">
      <formula>LEFT(A111,LEN("02"))="02"</formula>
    </cfRule>
    <cfRule type="beginsWith" dxfId="19" priority="110" operator="beginsWith" text="01">
      <formula>LEFT(A111,LEN("01"))="01"</formula>
    </cfRule>
    <cfRule type="beginsWith" dxfId="18" priority="98" operator="beginsWith" text="13">
      <formula>LEFT(A111,LEN("13"))="13"</formula>
    </cfRule>
    <cfRule type="beginsWith" dxfId="17" priority="99" operator="beginsWith" text="12">
      <formula>LEFT(A111,LEN("12"))="12"</formula>
    </cfRule>
    <cfRule type="beginsWith" dxfId="16" priority="100" operator="beginsWith" text="11">
      <formula>LEFT(A111,LEN("11"))="11"</formula>
    </cfRule>
    <cfRule type="beginsWith" dxfId="15" priority="101" operator="beginsWith" text="10">
      <formula>LEFT(A111,LEN("10"))="10"</formula>
    </cfRule>
    <cfRule type="beginsWith" dxfId="14" priority="102" operator="beginsWith" text="09">
      <formula>LEFT(A111,LEN("09"))="09"</formula>
    </cfRule>
    <cfRule type="beginsWith" dxfId="13" priority="103" operator="beginsWith" text="08">
      <formula>LEFT(A111,LEN("08"))="08"</formula>
    </cfRule>
  </conditionalFormatting>
  <conditionalFormatting sqref="AT1:AT2 R2:AO12 AT5 AT9:AT10 AT13 H13:I26 L13:AO26 AT16 H27:AO30 F31:AO101">
    <cfRule type="beginsWith" dxfId="12" priority="20" operator="beginsWith" text="13">
      <formula>LEFT(F1,LEN("13"))="13"</formula>
    </cfRule>
    <cfRule type="beginsWith" dxfId="11" priority="21" operator="beginsWith" text="12">
      <formula>LEFT(F1,LEN("12"))="12"</formula>
    </cfRule>
    <cfRule type="beginsWith" dxfId="10" priority="22" operator="beginsWith" text="11">
      <formula>LEFT(F1,LEN("11"))="11"</formula>
    </cfRule>
    <cfRule type="beginsWith" dxfId="9" priority="23" operator="beginsWith" text="10">
      <formula>LEFT(F1,LEN("10"))="10"</formula>
    </cfRule>
    <cfRule type="beginsWith" dxfId="8" priority="24" operator="beginsWith" text="09">
      <formula>LEFT(F1,LEN("09"))="09"</formula>
    </cfRule>
    <cfRule type="beginsWith" dxfId="7" priority="25" operator="beginsWith" text="08">
      <formula>LEFT(F1,LEN("08"))="08"</formula>
    </cfRule>
    <cfRule type="beginsWith" dxfId="6" priority="27" operator="beginsWith" text="06">
      <formula>LEFT(F1,LEN("06"))="06"</formula>
    </cfRule>
    <cfRule type="beginsWith" dxfId="5" priority="28" operator="beginsWith" text="05">
      <formula>LEFT(F1,LEN("05"))="05"</formula>
    </cfRule>
    <cfRule type="beginsWith" dxfId="4" priority="29" operator="beginsWith" text="04">
      <formula>LEFT(F1,LEN("04"))="04"</formula>
    </cfRule>
    <cfRule type="beginsWith" dxfId="3" priority="30" operator="beginsWith" text="03">
      <formula>LEFT(F1,LEN("03"))="03"</formula>
    </cfRule>
    <cfRule type="beginsWith" dxfId="2" priority="31" operator="beginsWith" text="02">
      <formula>LEFT(F1,LEN("02"))="02"</formula>
    </cfRule>
    <cfRule type="beginsWith" dxfId="1" priority="32" operator="beginsWith" text="01">
      <formula>LEFT(F1,LEN("01"))="01"</formula>
    </cfRule>
    <cfRule type="beginsWith" dxfId="0" priority="26" operator="beginsWith" text="07">
      <formula>LEFT(F1,LEN("07"))="07"</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E16" sqref="E16"/>
    </sheetView>
  </sheetViews>
  <sheetFormatPr defaultColWidth="11.42578125" defaultRowHeight="15"/>
  <cols>
    <col min="1" max="3" width="28.42578125" style="22" customWidth="1"/>
  </cols>
  <sheetData>
    <row r="1" spans="1:3">
      <c r="A1" s="56" t="s">
        <v>66</v>
      </c>
      <c r="B1" s="56" t="s">
        <v>67</v>
      </c>
      <c r="C1" s="56" t="s">
        <v>68</v>
      </c>
    </row>
    <row r="2" spans="1:3">
      <c r="A2" s="21">
        <v>1</v>
      </c>
      <c r="B2" s="21" t="str" cm="1">
        <f t="array" ref="B2:B7">TRANSPOSE(_xlfn._xlws.FILTER('Aptitud final'!1:1,'Aptitud final'!103:103="X"))</f>
        <v>ganaderia_dp</v>
      </c>
      <c r="C2" s="86" t="s">
        <v>14</v>
      </c>
    </row>
    <row r="3" spans="1:3">
      <c r="A3" s="21">
        <f>IF(B3="","",A2+1)</f>
        <v>2</v>
      </c>
      <c r="B3" s="21" t="str">
        <v>avicultura_engorde</v>
      </c>
      <c r="C3" s="86" t="s">
        <v>14</v>
      </c>
    </row>
    <row r="4" spans="1:3">
      <c r="A4" s="21">
        <f t="shared" ref="A4:A67" si="0">IF(B4="","",A3+1)</f>
        <v>3</v>
      </c>
      <c r="B4" s="21" t="str">
        <v>maiz_tradicional</v>
      </c>
      <c r="C4" s="21" t="s">
        <v>9</v>
      </c>
    </row>
    <row r="5" spans="1:3">
      <c r="A5" s="21">
        <f t="shared" si="0"/>
        <v>4</v>
      </c>
      <c r="B5" s="21" t="str">
        <v>yuca</v>
      </c>
      <c r="C5" s="21" t="s">
        <v>9</v>
      </c>
    </row>
    <row r="6" spans="1:3">
      <c r="A6" s="21">
        <f t="shared" si="0"/>
        <v>5</v>
      </c>
      <c r="B6" s="21" t="str">
        <v>frijol_arbustivo</v>
      </c>
      <c r="C6" s="21" t="s">
        <v>9</v>
      </c>
    </row>
    <row r="7" spans="1:3">
      <c r="A7" s="21">
        <f t="shared" si="0"/>
        <v>6</v>
      </c>
      <c r="B7" s="21" t="str">
        <v>platano</v>
      </c>
      <c r="C7" s="21" t="s">
        <v>9</v>
      </c>
    </row>
    <row r="8" spans="1:3">
      <c r="A8" s="21" t="str">
        <f t="shared" si="0"/>
        <v/>
      </c>
      <c r="B8" s="21"/>
      <c r="C8" s="21"/>
    </row>
    <row r="9" spans="1:3">
      <c r="A9" s="21" t="str">
        <f t="shared" si="0"/>
        <v/>
      </c>
      <c r="B9" s="21"/>
      <c r="C9" s="21"/>
    </row>
    <row r="10" spans="1:3">
      <c r="A10" s="21" t="str">
        <f t="shared" si="0"/>
        <v/>
      </c>
      <c r="B10" s="21"/>
      <c r="C10" s="21"/>
    </row>
    <row r="11" spans="1:3">
      <c r="A11" s="21" t="str">
        <f t="shared" si="0"/>
        <v/>
      </c>
      <c r="B11" s="21"/>
      <c r="C11" s="21"/>
    </row>
    <row r="12" spans="1:3">
      <c r="A12" s="21" t="str">
        <f t="shared" si="0"/>
        <v/>
      </c>
      <c r="B12" s="21"/>
      <c r="C12" s="21"/>
    </row>
    <row r="13" spans="1:3">
      <c r="A13" s="21" t="str">
        <f t="shared" si="0"/>
        <v/>
      </c>
      <c r="B13" s="21"/>
      <c r="C13" s="21"/>
    </row>
    <row r="14" spans="1:3">
      <c r="A14" s="21" t="str">
        <f t="shared" si="0"/>
        <v/>
      </c>
      <c r="B14" s="21"/>
      <c r="C14" s="21"/>
    </row>
    <row r="15" spans="1:3">
      <c r="A15" s="21" t="str">
        <f t="shared" si="0"/>
        <v/>
      </c>
      <c r="B15" s="21"/>
      <c r="C15" s="21"/>
    </row>
    <row r="16" spans="1:3">
      <c r="A16" s="21" t="str">
        <f t="shared" si="0"/>
        <v/>
      </c>
      <c r="B16" s="21"/>
      <c r="C16" s="21"/>
    </row>
    <row r="17" spans="1:3">
      <c r="A17" s="21" t="str">
        <f t="shared" si="0"/>
        <v/>
      </c>
      <c r="B17" s="21"/>
      <c r="C17" s="21"/>
    </row>
    <row r="18" spans="1:3">
      <c r="A18" s="21" t="str">
        <f>IF(B18="","",A17+1)</f>
        <v/>
      </c>
      <c r="B18" s="21"/>
      <c r="C18" s="21"/>
    </row>
    <row r="19" spans="1:3">
      <c r="A19" s="21" t="str">
        <f>IF(B19="","",A18+1)</f>
        <v/>
      </c>
      <c r="B19" s="21"/>
      <c r="C19" s="21" t="s">
        <v>69</v>
      </c>
    </row>
    <row r="20" spans="1:3">
      <c r="A20" s="21" t="str">
        <f>IF(B20="","",A19+1)</f>
        <v/>
      </c>
      <c r="B20" s="21"/>
      <c r="C20" s="21"/>
    </row>
    <row r="21" spans="1:3">
      <c r="A21" s="21" t="str">
        <f>IF(B21="","",A20+1)</f>
        <v/>
      </c>
      <c r="B21" s="21"/>
      <c r="C21" s="21"/>
    </row>
    <row r="22" spans="1:3">
      <c r="A22" s="22" t="str">
        <f t="shared" si="0"/>
        <v/>
      </c>
    </row>
    <row r="23" spans="1:3">
      <c r="A23" s="22" t="str">
        <f t="shared" si="0"/>
        <v/>
      </c>
    </row>
    <row r="24" spans="1:3">
      <c r="A24" s="22" t="str">
        <f t="shared" si="0"/>
        <v/>
      </c>
    </row>
    <row r="25" spans="1:3">
      <c r="A25" s="22" t="str">
        <f t="shared" si="0"/>
        <v/>
      </c>
    </row>
    <row r="26" spans="1:3">
      <c r="A26" s="22" t="str">
        <f t="shared" si="0"/>
        <v/>
      </c>
    </row>
    <row r="27" spans="1:3">
      <c r="A27" s="22" t="str">
        <f t="shared" si="0"/>
        <v/>
      </c>
    </row>
    <row r="28" spans="1:3">
      <c r="A28" s="22" t="str">
        <f t="shared" si="0"/>
        <v/>
      </c>
    </row>
    <row r="29" spans="1:3">
      <c r="A29" s="22" t="str">
        <f t="shared" si="0"/>
        <v/>
      </c>
    </row>
    <row r="30" spans="1:3">
      <c r="A30" s="22" t="str">
        <f t="shared" si="0"/>
        <v/>
      </c>
    </row>
    <row r="31" spans="1:3">
      <c r="A31" s="22" t="str">
        <f t="shared" si="0"/>
        <v/>
      </c>
    </row>
    <row r="32" spans="1:3">
      <c r="A32" s="22" t="str">
        <f t="shared" si="0"/>
        <v/>
      </c>
    </row>
    <row r="33" spans="1:1">
      <c r="A33" s="22" t="str">
        <f t="shared" si="0"/>
        <v/>
      </c>
    </row>
    <row r="34" spans="1:1">
      <c r="A34" s="22" t="str">
        <f t="shared" si="0"/>
        <v/>
      </c>
    </row>
    <row r="35" spans="1:1">
      <c r="A35" s="22" t="str">
        <f t="shared" si="0"/>
        <v/>
      </c>
    </row>
    <row r="36" spans="1:1">
      <c r="A36" s="22" t="str">
        <f t="shared" si="0"/>
        <v/>
      </c>
    </row>
    <row r="37" spans="1:1">
      <c r="A37" s="22" t="str">
        <f t="shared" si="0"/>
        <v/>
      </c>
    </row>
    <row r="38" spans="1:1">
      <c r="A38" s="22" t="str">
        <f t="shared" si="0"/>
        <v/>
      </c>
    </row>
    <row r="39" spans="1:1">
      <c r="A39" s="22" t="str">
        <f t="shared" si="0"/>
        <v/>
      </c>
    </row>
    <row r="40" spans="1:1">
      <c r="A40" s="22" t="str">
        <f t="shared" si="0"/>
        <v/>
      </c>
    </row>
    <row r="41" spans="1:1">
      <c r="A41" s="22" t="str">
        <f t="shared" si="0"/>
        <v/>
      </c>
    </row>
    <row r="42" spans="1:1">
      <c r="A42" s="22" t="str">
        <f t="shared" si="0"/>
        <v/>
      </c>
    </row>
    <row r="43" spans="1:1">
      <c r="A43" s="22" t="str">
        <f t="shared" si="0"/>
        <v/>
      </c>
    </row>
    <row r="44" spans="1:1">
      <c r="A44" s="22" t="str">
        <f t="shared" si="0"/>
        <v/>
      </c>
    </row>
    <row r="45" spans="1:1">
      <c r="A45" s="22" t="str">
        <f t="shared" si="0"/>
        <v/>
      </c>
    </row>
    <row r="46" spans="1:1">
      <c r="A46" s="22" t="str">
        <f t="shared" si="0"/>
        <v/>
      </c>
    </row>
    <row r="47" spans="1:1">
      <c r="A47" s="22" t="str">
        <f t="shared" si="0"/>
        <v/>
      </c>
    </row>
    <row r="48" spans="1:1">
      <c r="A48" s="22" t="str">
        <f t="shared" si="0"/>
        <v/>
      </c>
    </row>
    <row r="49" spans="1:1">
      <c r="A49" s="22" t="str">
        <f t="shared" si="0"/>
        <v/>
      </c>
    </row>
    <row r="50" spans="1:1">
      <c r="A50" s="22" t="str">
        <f t="shared" si="0"/>
        <v/>
      </c>
    </row>
    <row r="51" spans="1:1">
      <c r="A51" s="22" t="str">
        <f t="shared" si="0"/>
        <v/>
      </c>
    </row>
    <row r="52" spans="1:1">
      <c r="A52" s="22" t="str">
        <f t="shared" si="0"/>
        <v/>
      </c>
    </row>
    <row r="53" spans="1:1">
      <c r="A53" s="22" t="str">
        <f t="shared" si="0"/>
        <v/>
      </c>
    </row>
    <row r="54" spans="1:1">
      <c r="A54" s="22" t="str">
        <f t="shared" si="0"/>
        <v/>
      </c>
    </row>
    <row r="55" spans="1:1">
      <c r="A55" s="22" t="str">
        <f t="shared" si="0"/>
        <v/>
      </c>
    </row>
    <row r="56" spans="1:1">
      <c r="A56" s="22" t="str">
        <f t="shared" si="0"/>
        <v/>
      </c>
    </row>
    <row r="57" spans="1:1">
      <c r="A57" s="22" t="str">
        <f t="shared" si="0"/>
        <v/>
      </c>
    </row>
    <row r="58" spans="1:1">
      <c r="A58" s="22" t="str">
        <f t="shared" si="0"/>
        <v/>
      </c>
    </row>
    <row r="59" spans="1:1">
      <c r="A59" s="22" t="str">
        <f t="shared" si="0"/>
        <v/>
      </c>
    </row>
    <row r="60" spans="1:1">
      <c r="A60" s="22" t="str">
        <f t="shared" si="0"/>
        <v/>
      </c>
    </row>
    <row r="61" spans="1:1">
      <c r="A61" s="22" t="str">
        <f t="shared" si="0"/>
        <v/>
      </c>
    </row>
    <row r="62" spans="1:1">
      <c r="A62" s="22" t="str">
        <f t="shared" si="0"/>
        <v/>
      </c>
    </row>
    <row r="63" spans="1:1">
      <c r="A63" s="22" t="str">
        <f t="shared" si="0"/>
        <v/>
      </c>
    </row>
    <row r="64" spans="1:1">
      <c r="A64" s="22" t="str">
        <f t="shared" si="0"/>
        <v/>
      </c>
    </row>
    <row r="65" spans="1:1">
      <c r="A65" s="22" t="str">
        <f t="shared" si="0"/>
        <v/>
      </c>
    </row>
    <row r="66" spans="1:1">
      <c r="A66" s="22" t="str">
        <f t="shared" si="0"/>
        <v/>
      </c>
    </row>
    <row r="67" spans="1:1">
      <c r="A67" s="22" t="str">
        <f t="shared" si="0"/>
        <v/>
      </c>
    </row>
    <row r="68" spans="1:1">
      <c r="A68" s="22" t="str">
        <f t="shared" ref="A68:A100" si="1">IF(B68="","",A67+1)</f>
        <v/>
      </c>
    </row>
    <row r="69" spans="1:1">
      <c r="A69" s="22" t="str">
        <f t="shared" si="1"/>
        <v/>
      </c>
    </row>
    <row r="70" spans="1:1">
      <c r="A70" s="22" t="str">
        <f t="shared" si="1"/>
        <v/>
      </c>
    </row>
    <row r="71" spans="1:1">
      <c r="A71" s="22" t="str">
        <f t="shared" si="1"/>
        <v/>
      </c>
    </row>
    <row r="72" spans="1:1">
      <c r="A72" s="22" t="str">
        <f t="shared" si="1"/>
        <v/>
      </c>
    </row>
    <row r="73" spans="1:1">
      <c r="A73" s="22" t="str">
        <f t="shared" si="1"/>
        <v/>
      </c>
    </row>
    <row r="74" spans="1:1">
      <c r="A74" s="22" t="str">
        <f t="shared" si="1"/>
        <v/>
      </c>
    </row>
    <row r="75" spans="1:1">
      <c r="A75" s="22" t="str">
        <f t="shared" si="1"/>
        <v/>
      </c>
    </row>
    <row r="76" spans="1:1">
      <c r="A76" s="22" t="str">
        <f t="shared" si="1"/>
        <v/>
      </c>
    </row>
    <row r="77" spans="1:1">
      <c r="A77" s="22" t="str">
        <f t="shared" si="1"/>
        <v/>
      </c>
    </row>
    <row r="78" spans="1:1">
      <c r="A78" s="22" t="str">
        <f t="shared" si="1"/>
        <v/>
      </c>
    </row>
    <row r="79" spans="1:1">
      <c r="A79" s="22" t="str">
        <f t="shared" si="1"/>
        <v/>
      </c>
    </row>
    <row r="80" spans="1:1">
      <c r="A80" s="22" t="str">
        <f t="shared" si="1"/>
        <v/>
      </c>
    </row>
    <row r="81" spans="1:1">
      <c r="A81" s="22" t="str">
        <f t="shared" si="1"/>
        <v/>
      </c>
    </row>
    <row r="82" spans="1:1">
      <c r="A82" s="22" t="str">
        <f t="shared" si="1"/>
        <v/>
      </c>
    </row>
    <row r="83" spans="1:1">
      <c r="A83" s="22" t="str">
        <f t="shared" si="1"/>
        <v/>
      </c>
    </row>
    <row r="84" spans="1:1">
      <c r="A84" s="22" t="str">
        <f t="shared" si="1"/>
        <v/>
      </c>
    </row>
    <row r="85" spans="1:1">
      <c r="A85" s="22" t="str">
        <f t="shared" si="1"/>
        <v/>
      </c>
    </row>
    <row r="86" spans="1:1">
      <c r="A86" s="22" t="str">
        <f t="shared" si="1"/>
        <v/>
      </c>
    </row>
    <row r="87" spans="1:1">
      <c r="A87" s="22" t="str">
        <f t="shared" si="1"/>
        <v/>
      </c>
    </row>
    <row r="88" spans="1:1">
      <c r="A88" s="22" t="str">
        <f t="shared" si="1"/>
        <v/>
      </c>
    </row>
    <row r="89" spans="1:1">
      <c r="A89" s="22" t="str">
        <f t="shared" si="1"/>
        <v/>
      </c>
    </row>
    <row r="90" spans="1:1">
      <c r="A90" s="22" t="str">
        <f t="shared" si="1"/>
        <v/>
      </c>
    </row>
    <row r="91" spans="1:1">
      <c r="A91" s="22" t="str">
        <f t="shared" si="1"/>
        <v/>
      </c>
    </row>
    <row r="92" spans="1:1">
      <c r="A92" s="22" t="str">
        <f t="shared" si="1"/>
        <v/>
      </c>
    </row>
    <row r="93" spans="1:1">
      <c r="A93" s="22" t="str">
        <f t="shared" si="1"/>
        <v/>
      </c>
    </row>
    <row r="94" spans="1:1">
      <c r="A94" s="22" t="str">
        <f t="shared" si="1"/>
        <v/>
      </c>
    </row>
    <row r="95" spans="1:1">
      <c r="A95" s="22" t="str">
        <f t="shared" si="1"/>
        <v/>
      </c>
    </row>
    <row r="96" spans="1:1">
      <c r="A96" s="22" t="str">
        <f t="shared" si="1"/>
        <v/>
      </c>
    </row>
    <row r="97" spans="1:1">
      <c r="A97" s="22" t="str">
        <f t="shared" si="1"/>
        <v/>
      </c>
    </row>
    <row r="98" spans="1:1">
      <c r="A98" s="22" t="str">
        <f t="shared" si="1"/>
        <v/>
      </c>
    </row>
    <row r="99" spans="1:1">
      <c r="A99" s="22" t="str">
        <f t="shared" si="1"/>
        <v/>
      </c>
    </row>
    <row r="100" spans="1:1">
      <c r="A100" s="22"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5"/>
  <cols>
    <col min="1" max="2" width="33" style="1" customWidth="1"/>
    <col min="3" max="3" width="42.140625" bestFit="1" customWidth="1"/>
  </cols>
  <sheetData>
    <row r="1" spans="1:3">
      <c r="A1" s="13" t="str" cm="1">
        <f t="array" ref="A1:A500">[2]Diccionario!$A$1:$A$500</f>
        <v>Tipo</v>
      </c>
      <c r="B1" s="13" t="str" cm="1">
        <f t="array" ref="B1:B500">[2]Diccionario!$B$1:$B$500</f>
        <v>Linea</v>
      </c>
      <c r="C1" s="13" t="str" cm="1">
        <f t="array" ref="C1:C500">[2]Diccionario!$C$1:$C$500</f>
        <v>Linea_Documento</v>
      </c>
    </row>
    <row r="2" spans="1:3">
      <c r="A2" s="1" t="str">
        <v>agricola</v>
      </c>
      <c r="B2" s="1" t="str">
        <v>acelga</v>
      </c>
      <c r="C2" t="str">
        <v>Acelga</v>
      </c>
    </row>
    <row r="3" spans="1:3">
      <c r="A3" s="1" t="str">
        <v>agricola</v>
      </c>
      <c r="B3" s="1" t="str">
        <v>aguacate</v>
      </c>
      <c r="C3" t="str">
        <v>Aguacate</v>
      </c>
    </row>
    <row r="4" spans="1:3">
      <c r="A4" s="1" t="str">
        <v>agricola</v>
      </c>
      <c r="B4" s="1" t="str">
        <v>aguacate_hass</v>
      </c>
      <c r="C4" t="str">
        <v>Aguacate Hass</v>
      </c>
    </row>
    <row r="5" spans="1:3">
      <c r="A5" s="1" t="str">
        <v>agricola</v>
      </c>
      <c r="B5" s="1" t="str">
        <v>ahuyama</v>
      </c>
      <c r="C5" t="str">
        <v>Ahuyama</v>
      </c>
    </row>
    <row r="6" spans="1:3">
      <c r="A6" s="1" t="str">
        <v>agricola</v>
      </c>
      <c r="B6" s="1" t="str">
        <v>aji</v>
      </c>
      <c r="C6" t="str">
        <v>Ají</v>
      </c>
    </row>
    <row r="7" spans="1:3">
      <c r="A7" s="1" t="str">
        <v>agricola</v>
      </c>
      <c r="B7" s="1" t="str">
        <v>aji_dulce</v>
      </c>
      <c r="C7" t="str">
        <v>Ají dulce</v>
      </c>
    </row>
    <row r="8" spans="1:3">
      <c r="A8" s="1" t="str">
        <v>agricola</v>
      </c>
      <c r="B8" s="1" t="str">
        <v>ajonjoli</v>
      </c>
      <c r="C8" t="str">
        <v>Ajonjolí</v>
      </c>
    </row>
    <row r="9" spans="1:3">
      <c r="A9" s="1" t="str">
        <v>agricola</v>
      </c>
      <c r="B9" s="1" t="str">
        <v>algodon</v>
      </c>
      <c r="C9" t="str">
        <v>Algodón</v>
      </c>
    </row>
    <row r="10" spans="1:3">
      <c r="A10" s="1" t="str">
        <v>pecuaria</v>
      </c>
      <c r="B10" s="1" t="str">
        <v>apicultura</v>
      </c>
      <c r="C10" t="str">
        <v>Apicultura</v>
      </c>
    </row>
    <row r="11" spans="1:3">
      <c r="A11" s="1" t="str">
        <v>agricola</v>
      </c>
      <c r="B11" s="1" t="str">
        <v>arracacha</v>
      </c>
      <c r="C11" t="str">
        <v>Arracacha</v>
      </c>
    </row>
    <row r="12" spans="1:3">
      <c r="A12" s="1" t="str">
        <v>agricola</v>
      </c>
      <c r="B12" s="1" t="str">
        <v>arroz_riego</v>
      </c>
      <c r="C12" t="str">
        <v>Arroz riego</v>
      </c>
    </row>
    <row r="13" spans="1:3">
      <c r="A13" s="1" t="str">
        <v>agricola</v>
      </c>
      <c r="B13" s="1" t="str">
        <v>arroz_secano</v>
      </c>
      <c r="C13" t="str">
        <v>Arroz secano</v>
      </c>
    </row>
    <row r="14" spans="1:3">
      <c r="A14" s="1" t="str">
        <v>agricola</v>
      </c>
      <c r="B14" s="1" t="str">
        <v>arveja</v>
      </c>
      <c r="C14" t="str">
        <v>Arveja</v>
      </c>
    </row>
    <row r="15" spans="1:3">
      <c r="A15" s="1" t="str">
        <v>agricola</v>
      </c>
      <c r="B15" s="1" t="str">
        <v>asai</v>
      </c>
      <c r="C15" t="str">
        <v>Açaí</v>
      </c>
    </row>
    <row r="16" spans="1:3">
      <c r="A16" s="1" t="str">
        <v>pecuaria</v>
      </c>
      <c r="B16" s="1" t="str">
        <v>avicultura_engorde</v>
      </c>
      <c r="C16" t="str">
        <v>Avicultura de engorde</v>
      </c>
    </row>
    <row r="17" spans="1:3">
      <c r="A17" s="1" t="str">
        <v>pecuaria</v>
      </c>
      <c r="B17" s="1" t="str">
        <v>avicultura_postura</v>
      </c>
      <c r="C17" t="str">
        <v>Avicultura de postura</v>
      </c>
    </row>
    <row r="18" spans="1:3">
      <c r="A18" s="1" t="str">
        <v>agricola</v>
      </c>
      <c r="B18" s="1" t="str">
        <v>batata</v>
      </c>
      <c r="C18" t="str">
        <v>Batata</v>
      </c>
    </row>
    <row r="19" spans="1:3">
      <c r="A19" s="1" t="str">
        <v>agricola</v>
      </c>
      <c r="B19" s="1" t="str">
        <v>berenjena</v>
      </c>
      <c r="C19" t="str">
        <v>Berenjena</v>
      </c>
    </row>
    <row r="20" spans="1:3">
      <c r="A20" s="1" t="str">
        <v>agricola</v>
      </c>
      <c r="B20" s="1" t="str">
        <v>bijao</v>
      </c>
      <c r="C20" t="str">
        <v>Bijao</v>
      </c>
    </row>
    <row r="21" spans="1:3">
      <c r="A21" s="1" t="str">
        <v>agricola</v>
      </c>
      <c r="B21" s="1" t="str">
        <v>brocoli</v>
      </c>
      <c r="C21" t="str">
        <v>Brócoli</v>
      </c>
    </row>
    <row r="22" spans="1:3">
      <c r="A22" s="1" t="str">
        <v>pecuaria</v>
      </c>
      <c r="B22" s="1" t="str">
        <v>bufalos</v>
      </c>
      <c r="C22" t="str">
        <v>Búfalos</v>
      </c>
    </row>
    <row r="23" spans="1:3">
      <c r="A23" s="1" t="str">
        <v>agricola</v>
      </c>
      <c r="B23" s="1" t="str">
        <v>cacao</v>
      </c>
      <c r="C23" t="str">
        <v>Cacao</v>
      </c>
    </row>
    <row r="24" spans="1:3">
      <c r="A24" s="1" t="str">
        <v>agricola</v>
      </c>
      <c r="B24" s="1" t="str">
        <v>cacao_platano</v>
      </c>
      <c r="C24" t="str">
        <v>Cacao plátano</v>
      </c>
    </row>
    <row r="25" spans="1:3">
      <c r="A25" s="1" t="str">
        <v>agricola</v>
      </c>
      <c r="B25" s="1" t="str">
        <v>cacao_sombrio</v>
      </c>
      <c r="C25" t="str">
        <v>Cacao en sistema de sombrío</v>
      </c>
    </row>
    <row r="26" spans="1:3">
      <c r="A26" s="1" t="str">
        <v>agricola</v>
      </c>
      <c r="B26" s="1" t="str">
        <v>cachaco</v>
      </c>
      <c r="C26" t="str">
        <v>Cachaco</v>
      </c>
    </row>
    <row r="27" spans="1:3">
      <c r="A27" s="1" t="str">
        <v>agricola</v>
      </c>
      <c r="B27" s="1" t="str">
        <v>cafe</v>
      </c>
      <c r="C27" t="str">
        <v>Café</v>
      </c>
    </row>
    <row r="28" spans="1:3">
      <c r="A28" s="1" t="str">
        <v>agricola</v>
      </c>
      <c r="B28" s="1" t="str">
        <v>cafe_aguacate</v>
      </c>
      <c r="C28" t="str">
        <v>Café aguacate</v>
      </c>
    </row>
    <row r="29" spans="1:3">
      <c r="A29" s="1" t="str">
        <v>agricola</v>
      </c>
      <c r="B29" s="1" t="str">
        <v>cafe_frijol_arbustivo</v>
      </c>
      <c r="C29" t="str">
        <v>Café en asocio con frijol arbustivo</v>
      </c>
    </row>
    <row r="30" spans="1:3">
      <c r="A30" s="1" t="str">
        <v>agricola</v>
      </c>
      <c r="B30" s="1" t="str">
        <v>cafe_maiz</v>
      </c>
      <c r="C30" t="str">
        <v>Café maíz</v>
      </c>
    </row>
    <row r="31" spans="1:3">
      <c r="A31" s="1" t="str">
        <v>agricola</v>
      </c>
      <c r="B31" s="1" t="str">
        <v>cafe_platano</v>
      </c>
      <c r="C31" t="str">
        <v>Café plátano</v>
      </c>
    </row>
    <row r="32" spans="1:3">
      <c r="A32" s="1" t="str">
        <v>agricola</v>
      </c>
      <c r="B32" s="1" t="str">
        <v>cafe_platano_frutales_forestal</v>
      </c>
      <c r="C32" t="str">
        <v>Café en asocio con plátano, frutales y sistema forestal</v>
      </c>
    </row>
    <row r="33" spans="1:3">
      <c r="A33" s="1" t="str">
        <v>agricola</v>
      </c>
      <c r="B33" s="1" t="str">
        <v>cafe_sombrio</v>
      </c>
      <c r="C33" t="str">
        <v>Café en sistema de sombrío</v>
      </c>
    </row>
    <row r="34" spans="1:3">
      <c r="A34" s="1" t="str">
        <v>agricola</v>
      </c>
      <c r="B34" s="1" t="str">
        <v>calabacin</v>
      </c>
      <c r="C34" t="str">
        <v>Calabacín</v>
      </c>
    </row>
    <row r="35" spans="1:3">
      <c r="A35" s="1" t="str">
        <v>pecuaria</v>
      </c>
      <c r="B35" s="1" t="str">
        <v>camaron</v>
      </c>
      <c r="C35" t="str">
        <v>Camarón</v>
      </c>
    </row>
    <row r="36" spans="1:3">
      <c r="A36" s="1" t="str">
        <v>agricola</v>
      </c>
      <c r="B36" s="1" t="str">
        <v>cana</v>
      </c>
      <c r="C36" t="str">
        <v>Caña</v>
      </c>
    </row>
    <row r="37" spans="1:3">
      <c r="A37" s="1" t="str">
        <v>agricola</v>
      </c>
      <c r="B37" s="1" t="str">
        <v>cana_panelera</v>
      </c>
      <c r="C37" t="str">
        <v>Caña panelera</v>
      </c>
    </row>
    <row r="38" spans="1:3">
      <c r="A38" s="1" t="str">
        <v>pecuaria</v>
      </c>
      <c r="B38" s="1" t="str">
        <v>caprinos</v>
      </c>
      <c r="C38" t="str">
        <v>Caprinos</v>
      </c>
    </row>
    <row r="39" spans="1:3">
      <c r="A39" s="1" t="str">
        <v>agricola</v>
      </c>
      <c r="B39" s="1" t="str">
        <v>caucho</v>
      </c>
      <c r="C39" t="str">
        <v>Caucho</v>
      </c>
    </row>
    <row r="40" spans="1:3">
      <c r="A40" s="1" t="str">
        <v>agricola</v>
      </c>
      <c r="B40" s="1" t="str">
        <v>cebolla_bulbo</v>
      </c>
      <c r="C40" t="str">
        <v>Cebolla bulbo</v>
      </c>
    </row>
    <row r="41" spans="1:3">
      <c r="A41" s="1" t="str">
        <v>agricola</v>
      </c>
      <c r="B41" s="1" t="str">
        <v>cebolla_junca</v>
      </c>
      <c r="C41" t="str">
        <v>Cebolla junca</v>
      </c>
    </row>
    <row r="42" spans="1:3">
      <c r="A42" s="1" t="str">
        <v>agricola</v>
      </c>
      <c r="B42" s="1" t="str">
        <v>chontaduro</v>
      </c>
      <c r="C42" t="str">
        <v>Chontaduro</v>
      </c>
    </row>
    <row r="43" spans="1:3">
      <c r="A43" s="1" t="str">
        <v>agricola</v>
      </c>
      <c r="B43" s="1" t="str">
        <v>cilantro</v>
      </c>
      <c r="C43" t="str">
        <v>Cilantro</v>
      </c>
    </row>
    <row r="44" spans="1:3">
      <c r="A44" s="1" t="str">
        <v>agricola</v>
      </c>
      <c r="B44" s="1" t="str">
        <v>cilantro_morron</v>
      </c>
      <c r="C44" t="str">
        <v>Cilantro morrón</v>
      </c>
    </row>
    <row r="45" spans="1:3">
      <c r="A45" s="1" t="str">
        <v>agricola</v>
      </c>
      <c r="B45" s="1" t="str">
        <v>ciruela</v>
      </c>
      <c r="C45" t="str">
        <v>Ciruela</v>
      </c>
    </row>
    <row r="46" spans="1:3">
      <c r="A46" s="1" t="str">
        <v>agricola</v>
      </c>
      <c r="B46" s="1" t="str">
        <v>ciruela_castilla</v>
      </c>
      <c r="C46" t="str">
        <v>Ciruela castilla</v>
      </c>
    </row>
    <row r="47" spans="1:3">
      <c r="A47" s="1" t="str">
        <v>agricola</v>
      </c>
      <c r="B47" s="1" t="str">
        <v>ciruela_costena</v>
      </c>
      <c r="C47" t="str">
        <v>Ciruela costeña</v>
      </c>
    </row>
    <row r="48" spans="1:3">
      <c r="A48" s="1" t="str">
        <v>agricola</v>
      </c>
      <c r="B48" s="1" t="str">
        <v>citricos</v>
      </c>
      <c r="C48" t="str">
        <v>Cítricos</v>
      </c>
    </row>
    <row r="49" spans="1:3">
      <c r="A49" s="1" t="str">
        <v>agricola</v>
      </c>
      <c r="B49" s="1" t="str">
        <v>coco</v>
      </c>
      <c r="C49" t="str">
        <v>Coco</v>
      </c>
    </row>
    <row r="50" spans="1:3">
      <c r="A50" s="1" t="str">
        <v>pecuaria</v>
      </c>
      <c r="B50" s="1" t="str">
        <v>codornices</v>
      </c>
      <c r="C50" t="str">
        <v>Codornices</v>
      </c>
    </row>
    <row r="51" spans="1:3">
      <c r="A51" s="1" t="str">
        <v>agricola</v>
      </c>
      <c r="B51" s="1" t="str">
        <v>coliflor</v>
      </c>
      <c r="C51" t="str">
        <v>Coliflor</v>
      </c>
    </row>
    <row r="52" spans="1:3">
      <c r="A52" s="1" t="str">
        <v>pecuaria</v>
      </c>
      <c r="B52" s="1" t="str">
        <v>cunicultura</v>
      </c>
      <c r="C52" t="str">
        <v>Cunicultura</v>
      </c>
    </row>
    <row r="53" spans="1:3">
      <c r="A53" s="1" t="str">
        <v>pecuaria</v>
      </c>
      <c r="B53" s="1" t="str">
        <v>cuyicultura</v>
      </c>
      <c r="C53" t="str">
        <v>Cuyicultura</v>
      </c>
    </row>
    <row r="54" spans="1:3">
      <c r="A54" s="1" t="str">
        <v>agricola</v>
      </c>
      <c r="B54" s="1" t="str">
        <v>espinaca</v>
      </c>
      <c r="C54" t="str">
        <v>Espinaca</v>
      </c>
    </row>
    <row r="55" spans="1:3">
      <c r="A55" s="1" t="str">
        <v>agricola</v>
      </c>
      <c r="B55" s="1" t="str">
        <v>frijol</v>
      </c>
      <c r="C55" t="str">
        <v>Frijol</v>
      </c>
    </row>
    <row r="56" spans="1:3">
      <c r="A56" s="1" t="str">
        <v>agricola</v>
      </c>
      <c r="B56" s="1" t="str">
        <v>frijol_arbustivo</v>
      </c>
      <c r="C56" t="str">
        <v>Frjiol arbustivo</v>
      </c>
    </row>
    <row r="57" spans="1:3">
      <c r="A57" s="1" t="str">
        <v>agricola</v>
      </c>
      <c r="B57" s="1" t="str">
        <v>frijol_caraota</v>
      </c>
      <c r="C57" t="str">
        <v>Frijol caraota</v>
      </c>
    </row>
    <row r="58" spans="1:3">
      <c r="A58" s="1" t="str">
        <v>agricola</v>
      </c>
      <c r="B58" s="1" t="str">
        <v>frijol_caupi</v>
      </c>
      <c r="C58" t="str">
        <v>Frijol Caupí</v>
      </c>
    </row>
    <row r="59" spans="1:3">
      <c r="A59" s="1" t="str">
        <v>agricola</v>
      </c>
      <c r="B59" s="1" t="str">
        <v>frijol_cabeza_negra</v>
      </c>
      <c r="C59" t="str">
        <v>Frijol cabeza negra</v>
      </c>
    </row>
    <row r="60" spans="1:3">
      <c r="A60" s="1" t="str">
        <v>agricola</v>
      </c>
      <c r="B60" s="1" t="str">
        <v>frijol_rosado_zaragoza</v>
      </c>
      <c r="C60" t="str">
        <v>Frijol rosado zaragoza</v>
      </c>
    </row>
    <row r="61" spans="1:3">
      <c r="A61" s="1" t="str">
        <v>agricola</v>
      </c>
      <c r="B61" s="1" t="str">
        <v>frijol_voluble</v>
      </c>
      <c r="C61" t="str">
        <v>Frijol voluble</v>
      </c>
    </row>
    <row r="62" spans="1:3">
      <c r="A62" s="1" t="str">
        <v>agricola</v>
      </c>
      <c r="B62" s="1" t="str">
        <v>frijol_zaragoza</v>
      </c>
      <c r="C62" t="str">
        <v>Frijol zaragoza</v>
      </c>
    </row>
    <row r="63" spans="1:3">
      <c r="A63" s="1" t="str">
        <v>pecuaria</v>
      </c>
      <c r="B63" s="1" t="str">
        <v>ganaderia_carne</v>
      </c>
      <c r="C63" t="str">
        <v>Ganadería de carne</v>
      </c>
    </row>
    <row r="64" spans="1:3">
      <c r="A64" s="1" t="str">
        <v>pecuaria</v>
      </c>
      <c r="B64" s="1" t="str">
        <v>ganaderia_dp</v>
      </c>
      <c r="C64" t="str">
        <v>Ganadería doble propósito</v>
      </c>
    </row>
    <row r="65" spans="1:3">
      <c r="A65" s="1" t="str">
        <v>pecuaria</v>
      </c>
      <c r="B65" s="1" t="str">
        <v>ganaderia_leche</v>
      </c>
      <c r="C65" t="str">
        <v>Ganadería de leche</v>
      </c>
    </row>
    <row r="66" spans="1:3">
      <c r="A66" s="1" t="str">
        <v>agricola</v>
      </c>
      <c r="B66" s="1" t="str">
        <v>granadilla</v>
      </c>
      <c r="C66" t="str">
        <v>Granadilla</v>
      </c>
    </row>
    <row r="67" spans="1:3">
      <c r="A67" s="1" t="str">
        <v>agricola</v>
      </c>
      <c r="B67" s="1" t="str">
        <v>guandul</v>
      </c>
      <c r="C67" t="str">
        <v>Guandul</v>
      </c>
    </row>
    <row r="68" spans="1:3">
      <c r="A68" s="1" t="str">
        <v>agricola</v>
      </c>
      <c r="B68" s="1" t="str">
        <v>guayaba</v>
      </c>
      <c r="C68" t="str">
        <v>Guayaba</v>
      </c>
    </row>
    <row r="69" spans="1:3">
      <c r="A69" s="1" t="str">
        <v>agricola</v>
      </c>
      <c r="B69" s="1" t="str">
        <v>gulupa</v>
      </c>
      <c r="C69" t="str">
        <v>Gulupa</v>
      </c>
    </row>
    <row r="70" spans="1:3">
      <c r="A70" s="1" t="str">
        <v>agricola</v>
      </c>
      <c r="B70" s="1" t="str">
        <v>hortalizas*</v>
      </c>
      <c r="C70" t="str">
        <v>Hortalizas</v>
      </c>
    </row>
    <row r="71" spans="1:3">
      <c r="A71" s="1" t="str">
        <v>agricola</v>
      </c>
      <c r="B71" s="1" t="str">
        <v>lechuga_gourmet</v>
      </c>
      <c r="C71" t="str">
        <v>Lechuga gourmet</v>
      </c>
    </row>
    <row r="72" spans="1:3">
      <c r="A72" s="1" t="str">
        <v>agricola</v>
      </c>
      <c r="B72" s="1" t="str">
        <v xml:space="preserve">lechuga </v>
      </c>
      <c r="C72" t="str">
        <v>Lechuga</v>
      </c>
    </row>
    <row r="73" spans="1:3">
      <c r="A73" s="1" t="str">
        <v>agricola</v>
      </c>
      <c r="B73" s="1" t="str">
        <v>limon</v>
      </c>
      <c r="C73" t="str">
        <v>Limón</v>
      </c>
    </row>
    <row r="74" spans="1:3">
      <c r="A74" s="1" t="str">
        <v>agricola</v>
      </c>
      <c r="B74" s="1" t="str">
        <v>limon_castilla</v>
      </c>
      <c r="C74" t="str">
        <v>Limón de castilla</v>
      </c>
    </row>
    <row r="75" spans="1:3">
      <c r="A75" s="1" t="str">
        <v>agricola</v>
      </c>
      <c r="B75" s="1" t="str">
        <v>limon_criollo</v>
      </c>
      <c r="C75" t="str">
        <v>Limón criollo</v>
      </c>
    </row>
    <row r="76" spans="1:3">
      <c r="A76" s="1" t="str">
        <v>agricola</v>
      </c>
      <c r="B76" s="1" t="str">
        <v>limon_mandarino</v>
      </c>
      <c r="C76" t="str">
        <v>Limón mandarino</v>
      </c>
    </row>
    <row r="77" spans="1:3">
      <c r="A77" s="1" t="str">
        <v>agricola</v>
      </c>
      <c r="B77" s="1" t="str">
        <v>limon_castilla_limon_mandarino</v>
      </c>
      <c r="C77" t="str">
        <v>Limón de castilla y limón mandarino</v>
      </c>
    </row>
    <row r="78" spans="1:3">
      <c r="A78" s="1" t="str">
        <v>agricola</v>
      </c>
      <c r="B78" s="1" t="str">
        <v>limon_tahiti</v>
      </c>
      <c r="C78" t="str">
        <v>Limón Tahití</v>
      </c>
    </row>
    <row r="79" spans="1:3">
      <c r="A79" s="1" t="str">
        <v>agricola</v>
      </c>
      <c r="B79" s="1" t="str">
        <v>maiz</v>
      </c>
      <c r="C79" t="str">
        <v>Maíz</v>
      </c>
    </row>
    <row r="80" spans="1:3">
      <c r="A80" s="1" t="str">
        <v>agricola</v>
      </c>
      <c r="B80" s="1" t="str">
        <v>maiz_amarillo</v>
      </c>
      <c r="C80" t="str">
        <v>Maíz amarillo</v>
      </c>
    </row>
    <row r="81" spans="1:3">
      <c r="A81" s="1" t="str">
        <v>agricola</v>
      </c>
      <c r="B81" s="1" t="str">
        <v>maiz_amarillo_tradicional</v>
      </c>
      <c r="C81" t="str">
        <v>Maíz amarillo  tradicional</v>
      </c>
    </row>
    <row r="82" spans="1:3">
      <c r="A82" s="1" t="str">
        <v>agricola</v>
      </c>
      <c r="B82" s="1" t="str">
        <v>maiz_blanco</v>
      </c>
      <c r="C82" t="str">
        <v>Maíz blanco</v>
      </c>
    </row>
    <row r="83" spans="1:3">
      <c r="A83" s="1" t="str">
        <v>agricola</v>
      </c>
      <c r="B83" s="1" t="str">
        <v>maiz_blanco_tradicional</v>
      </c>
      <c r="C83" t="str">
        <v>Maíz blanco tradicional</v>
      </c>
    </row>
    <row r="84" spans="1:3">
      <c r="A84" s="1" t="str">
        <v>agricola</v>
      </c>
      <c r="B84" s="1" t="str">
        <v>maiz_tecnificado</v>
      </c>
      <c r="C84" t="str">
        <v>Maíz tecnificado</v>
      </c>
    </row>
    <row r="85" spans="1:3">
      <c r="A85" s="1" t="str">
        <v>agricola</v>
      </c>
      <c r="B85" s="1" t="str">
        <v>maiz_tradicional</v>
      </c>
      <c r="C85" t="str">
        <v>Maíz tradicional</v>
      </c>
    </row>
    <row r="86" spans="1:3">
      <c r="A86" s="1" t="str">
        <v>agricola</v>
      </c>
      <c r="B86" s="1" t="str">
        <v>malanga</v>
      </c>
      <c r="C86" t="str">
        <v>Malanga</v>
      </c>
    </row>
    <row r="87" spans="1:3">
      <c r="A87" s="1" t="str">
        <v>agricola</v>
      </c>
      <c r="B87" s="1" t="str">
        <v>mamoncillo</v>
      </c>
      <c r="C87" t="str">
        <v>Mamoncillo</v>
      </c>
    </row>
    <row r="88" spans="1:3">
      <c r="A88" s="1" t="str">
        <v>agricola</v>
      </c>
      <c r="B88" s="1" t="str">
        <v>mango</v>
      </c>
      <c r="C88" t="str">
        <v>Mango</v>
      </c>
    </row>
    <row r="89" spans="1:3">
      <c r="A89" s="1" t="str">
        <v>agricola</v>
      </c>
      <c r="B89" s="1" t="str">
        <v>mango_hilaza</v>
      </c>
      <c r="C89" t="str">
        <v>Mango hilaza</v>
      </c>
    </row>
    <row r="90" spans="1:3">
      <c r="A90" s="1" t="str">
        <v>agricola</v>
      </c>
      <c r="B90" s="1" t="str">
        <v>mango_tommy</v>
      </c>
      <c r="C90" t="str">
        <v>Mango tommy</v>
      </c>
    </row>
    <row r="91" spans="1:3">
      <c r="A91" s="1" t="str">
        <v>agricola</v>
      </c>
      <c r="B91" s="1" t="str">
        <v>maracuya</v>
      </c>
      <c r="C91" t="str">
        <v>Maracuyá</v>
      </c>
    </row>
    <row r="92" spans="1:3">
      <c r="A92" s="1" t="str">
        <v>agricola</v>
      </c>
      <c r="B92" s="1" t="str">
        <v>melon</v>
      </c>
      <c r="C92" t="str">
        <v xml:space="preserve">Melón </v>
      </c>
    </row>
    <row r="93" spans="1:3">
      <c r="A93" s="1" t="str">
        <v>agricola</v>
      </c>
      <c r="B93" s="1" t="str">
        <v>mora</v>
      </c>
      <c r="C93" t="str">
        <v>Mora</v>
      </c>
    </row>
    <row r="94" spans="1:3">
      <c r="A94" s="1" t="str">
        <v>agricola</v>
      </c>
      <c r="B94" s="1" t="str">
        <v>name</v>
      </c>
      <c r="C94" t="str">
        <v>Ñame</v>
      </c>
    </row>
    <row r="95" spans="1:3">
      <c r="A95" s="1" t="str">
        <v>agricola</v>
      </c>
      <c r="B95" s="1" t="str">
        <v>name_diamante</v>
      </c>
      <c r="C95" t="str">
        <v>Ñame diamante</v>
      </c>
    </row>
    <row r="96" spans="1:3">
      <c r="A96" s="1" t="str">
        <v>agricola</v>
      </c>
      <c r="B96" s="1" t="str">
        <v>name_espino</v>
      </c>
      <c r="C96" t="str">
        <v>Ñame espino</v>
      </c>
    </row>
    <row r="97" spans="1:3">
      <c r="A97" s="1" t="str">
        <v>agricola</v>
      </c>
      <c r="B97" s="1" t="str">
        <v>naranja</v>
      </c>
      <c r="C97" t="str">
        <v>Naranja</v>
      </c>
    </row>
    <row r="98" spans="1:3">
      <c r="A98" s="1" t="str">
        <v>agricola</v>
      </c>
      <c r="B98" s="1" t="str">
        <v>naranja_valencia</v>
      </c>
      <c r="C98" t="str">
        <v>Naranja valencia</v>
      </c>
    </row>
    <row r="99" spans="1:3">
      <c r="A99" s="1" t="str">
        <v>pecuaria</v>
      </c>
      <c r="B99" s="1" t="str">
        <v>ovinos</v>
      </c>
      <c r="C99" t="str">
        <v>Ovinos</v>
      </c>
    </row>
    <row r="100" spans="1:3">
      <c r="A100" s="1" t="str">
        <v>agricola</v>
      </c>
      <c r="B100" s="1" t="str">
        <v>palma_aceite</v>
      </c>
      <c r="C100" t="str">
        <v>Palma de aceite</v>
      </c>
    </row>
    <row r="101" spans="1:3">
      <c r="A101" s="1" t="str">
        <v>agricola</v>
      </c>
      <c r="B101" s="1" t="str">
        <v>papa</v>
      </c>
      <c r="C101" t="str">
        <v>Papa</v>
      </c>
    </row>
    <row r="102" spans="1:3">
      <c r="A102" s="1" t="str">
        <v>agricola</v>
      </c>
      <c r="B102" s="1" t="str">
        <v>papa_criolla</v>
      </c>
      <c r="C102" t="str">
        <v>Papa criolla</v>
      </c>
    </row>
    <row r="103" spans="1:3">
      <c r="A103" s="1" t="str">
        <v>agricola</v>
      </c>
      <c r="B103" s="1" t="str">
        <v>papaya</v>
      </c>
      <c r="C103" t="str">
        <v>Papaya</v>
      </c>
    </row>
    <row r="104" spans="1:3">
      <c r="A104" s="1" t="str">
        <v>agricola</v>
      </c>
      <c r="B104" s="1" t="str">
        <v>patilla</v>
      </c>
      <c r="C104" t="str">
        <v>Patilla</v>
      </c>
    </row>
    <row r="105" spans="1:3">
      <c r="A105" s="1" t="str">
        <v>agricola</v>
      </c>
      <c r="B105" s="1" t="str">
        <v>pepino_guiso</v>
      </c>
      <c r="C105" t="str">
        <v>Pepino guiso</v>
      </c>
    </row>
    <row r="106" spans="1:3">
      <c r="A106" s="1" t="str">
        <v>pecuaria</v>
      </c>
      <c r="B106" s="1" t="str">
        <v>piangua</v>
      </c>
      <c r="C106" t="str">
        <v>Piangua</v>
      </c>
    </row>
    <row r="107" spans="1:3">
      <c r="A107" s="1" t="str">
        <v>agricola</v>
      </c>
      <c r="B107" s="1" t="str">
        <v>pimienta</v>
      </c>
      <c r="C107" t="str">
        <v>Pimienta</v>
      </c>
    </row>
    <row r="108" spans="1:3">
      <c r="A108" s="1" t="str">
        <v>agricola</v>
      </c>
      <c r="B108" s="1" t="str">
        <v>pimenton</v>
      </c>
      <c r="C108" t="str">
        <v>Pimentón</v>
      </c>
    </row>
    <row r="109" spans="1:3">
      <c r="A109" s="1" t="str">
        <v>agricola</v>
      </c>
      <c r="B109" s="1" t="str">
        <v>pimientos</v>
      </c>
      <c r="C109" t="str">
        <v>Pimientos</v>
      </c>
    </row>
    <row r="110" spans="1:3">
      <c r="A110" s="1" t="str">
        <v>agricola</v>
      </c>
      <c r="B110" s="1" t="str">
        <v>piña</v>
      </c>
      <c r="C110" t="str">
        <v>Piña</v>
      </c>
    </row>
    <row r="111" spans="1:3">
      <c r="A111" s="1" t="str">
        <v>pecuaria</v>
      </c>
      <c r="B111" s="1" t="str">
        <v>piscicultura_bocachico</v>
      </c>
      <c r="C111" t="str">
        <v>Piscicultura</v>
      </c>
    </row>
    <row r="112" spans="1:3">
      <c r="A112" s="1" t="str">
        <v>pecuaria</v>
      </c>
      <c r="B112" s="1" t="str">
        <v>piscicultura_cachama</v>
      </c>
      <c r="C112" t="str">
        <v>Piscicultura cachama</v>
      </c>
    </row>
    <row r="113" spans="1:3">
      <c r="A113" s="1" t="str">
        <v>pecuaria</v>
      </c>
      <c r="B113" s="1" t="str">
        <v>piscicultura_cachama_bocachico</v>
      </c>
      <c r="C113" t="str">
        <v>Piscicultura cachama bocachico</v>
      </c>
    </row>
    <row r="114" spans="1:3">
      <c r="A114" s="1" t="str">
        <v>pecuaria</v>
      </c>
      <c r="B114" s="1" t="str">
        <v>piscicultura_tilapia</v>
      </c>
      <c r="C114" t="str">
        <v>Piscicultura tilapia</v>
      </c>
    </row>
    <row r="115" spans="1:3">
      <c r="A115" s="1" t="str">
        <v>pecuaria</v>
      </c>
      <c r="B115" s="1" t="str">
        <v>piscicultura_tilapia_bocachico</v>
      </c>
      <c r="C115" t="str">
        <v>Piscicultura tilapia y bocachico</v>
      </c>
    </row>
    <row r="116" spans="1:3">
      <c r="A116" s="1" t="str">
        <v>pecuaria</v>
      </c>
      <c r="B116" s="1" t="str">
        <v>piscicultura_tilapia_cachama</v>
      </c>
      <c r="C116" t="str">
        <v>Piscicultura tilapia y cachama</v>
      </c>
    </row>
    <row r="117" spans="1:3">
      <c r="A117" s="1" t="str">
        <v>pecuaria</v>
      </c>
      <c r="B117" s="1" t="str">
        <v>piscicultura_trucha</v>
      </c>
      <c r="C117" t="str">
        <v>Piscicultura trucha</v>
      </c>
    </row>
    <row r="118" spans="1:3">
      <c r="A118" s="1" t="str">
        <v>agricola</v>
      </c>
      <c r="B118" s="1" t="str">
        <v>platano</v>
      </c>
      <c r="C118" t="str">
        <v>Plátano</v>
      </c>
    </row>
    <row r="119" spans="1:3">
      <c r="A119" s="1" t="str">
        <v>pecuaria</v>
      </c>
      <c r="B119" s="1" t="str">
        <v>porcicultura_ceba</v>
      </c>
      <c r="C119" t="str">
        <v>Porcicultura de ceba</v>
      </c>
    </row>
    <row r="120" spans="1:3">
      <c r="A120" s="1" t="str">
        <v>pecuaria</v>
      </c>
      <c r="B120" s="1" t="str">
        <v>porcicultura_ciclo_completo</v>
      </c>
      <c r="C120" t="str">
        <v>Porcicultura de ciclo completo</v>
      </c>
    </row>
    <row r="121" spans="1:3">
      <c r="A121" s="1" t="str">
        <v>pecuaria</v>
      </c>
      <c r="B121" s="1" t="str">
        <v>porcicultura_cria</v>
      </c>
      <c r="C121" t="str">
        <v>Porcicultura de cría</v>
      </c>
    </row>
    <row r="122" spans="1:3">
      <c r="A122" s="1" t="str">
        <v>pecuaria</v>
      </c>
      <c r="B122" s="1" t="str">
        <v>porcicultura_cria_levante</v>
      </c>
      <c r="C122" t="str">
        <v>Porcicultura de cría y levante</v>
      </c>
    </row>
    <row r="123" spans="1:3">
      <c r="A123" s="1" t="str">
        <v>agricola</v>
      </c>
      <c r="B123" s="1" t="str">
        <v>remolacha</v>
      </c>
      <c r="C123" t="str">
        <v>Remolacha</v>
      </c>
    </row>
    <row r="124" spans="1:3">
      <c r="A124" s="1" t="str">
        <v>agricola</v>
      </c>
      <c r="B124" s="1" t="str">
        <v>sacha_inchi</v>
      </c>
      <c r="C124" t="str">
        <v>Sacha incho</v>
      </c>
    </row>
    <row r="125" spans="1:3">
      <c r="A125" s="1" t="str">
        <v>agricola</v>
      </c>
      <c r="B125" s="1" t="str">
        <v>sorgo</v>
      </c>
      <c r="C125" t="str">
        <v>Sorgo</v>
      </c>
    </row>
    <row r="126" spans="1:3">
      <c r="A126" s="1" t="str">
        <v>agricola</v>
      </c>
      <c r="B126" s="1" t="str">
        <v>stevia</v>
      </c>
      <c r="C126" t="str">
        <v>Stevia</v>
      </c>
    </row>
    <row r="127" spans="1:3">
      <c r="A127" s="1" t="str">
        <v>agricola</v>
      </c>
      <c r="B127" s="1" t="str">
        <v>tomate_arbol</v>
      </c>
      <c r="C127" t="str">
        <v>Tomate de árbol</v>
      </c>
    </row>
    <row r="128" spans="1:3">
      <c r="A128" s="1" t="str">
        <v>agricola</v>
      </c>
      <c r="B128" s="1" t="str">
        <v>tomate_cherry</v>
      </c>
      <c r="C128" t="str">
        <v>Tomate Cherry</v>
      </c>
    </row>
    <row r="129" spans="1:3">
      <c r="A129" s="1" t="str">
        <v>agricola</v>
      </c>
      <c r="B129" s="1" t="str">
        <v>tomate_mesa</v>
      </c>
      <c r="C129" t="str">
        <v>Tomate de mesa</v>
      </c>
    </row>
    <row r="130" spans="1:3">
      <c r="A130" s="1" t="str">
        <v>agricola</v>
      </c>
      <c r="B130" s="1" t="str">
        <v>uchuva</v>
      </c>
      <c r="C130" t="str">
        <v>Uchuva</v>
      </c>
    </row>
    <row r="131" spans="1:3">
      <c r="A131" s="1" t="str">
        <v>agricola</v>
      </c>
      <c r="B131" s="1" t="str">
        <v>yuca</v>
      </c>
      <c r="C131" t="str">
        <v>Yuca</v>
      </c>
    </row>
    <row r="132" spans="1:3">
      <c r="A132" s="1" t="str">
        <v>agricola</v>
      </c>
      <c r="B132" s="1" t="str">
        <v>yuca_industrial</v>
      </c>
      <c r="C132" t="str">
        <v>Yuca para uso industrial</v>
      </c>
    </row>
    <row r="133" spans="1:3">
      <c r="A133" s="1" t="str">
        <v>agricola</v>
      </c>
      <c r="B133" s="1" t="str">
        <v>yuca_maiz</v>
      </c>
      <c r="C133" t="str">
        <v>Yuca en asocio con maíz</v>
      </c>
    </row>
    <row r="134" spans="1:3">
      <c r="A134" s="1" t="str">
        <v>agricola</v>
      </c>
      <c r="B134" s="1" t="str">
        <v>yuca_maiz_ahuyama</v>
      </c>
      <c r="C134" t="str">
        <v>Yuca en asocio con maíz y ahuyama</v>
      </c>
    </row>
    <row r="135" spans="1:3">
      <c r="A135" s="1" t="str">
        <v>agricola</v>
      </c>
      <c r="B135" s="1" t="str">
        <v>yuca_maiz_name</v>
      </c>
      <c r="C135" t="str">
        <v>Yuca en asocio con maíz y ñame</v>
      </c>
    </row>
    <row r="136" spans="1:3">
      <c r="A136" s="1" t="str">
        <v>agricola</v>
      </c>
      <c r="B136" s="1" t="str">
        <v>yuca_maiz_name_patilla</v>
      </c>
      <c r="C136" t="str">
        <v>Yuca en asocio con maíz, ñame y patilla</v>
      </c>
    </row>
    <row r="137" spans="1:3">
      <c r="A137" s="1" t="str">
        <v>agricola</v>
      </c>
      <c r="B137" s="1" t="str">
        <v>yuca_maiz_patilla</v>
      </c>
      <c r="C137" t="str">
        <v>Yuca en asocio con maíz y patilla</v>
      </c>
    </row>
    <row r="138" spans="1:3">
      <c r="A138" s="1" t="str">
        <v>agricola</v>
      </c>
      <c r="B138" s="1" t="str">
        <v>zanahoria</v>
      </c>
      <c r="C138" t="str">
        <v>Zanahoria</v>
      </c>
    </row>
    <row r="139" spans="1:3">
      <c r="A139" s="1" t="str">
        <v>agricola</v>
      </c>
      <c r="B139" s="1" t="str">
        <v>patilla_melon</v>
      </c>
      <c r="C139" t="str">
        <v>Patilla en asocio con melón</v>
      </c>
    </row>
    <row r="140" spans="1:3">
      <c r="A140" s="1" t="str">
        <v>agricola</v>
      </c>
      <c r="B140" s="1" t="str">
        <v>tabaco</v>
      </c>
      <c r="C140" t="str">
        <v>Tabaco</v>
      </c>
    </row>
    <row r="141" spans="1:3">
      <c r="A141" s="1" t="str">
        <v>agricola</v>
      </c>
      <c r="B141" s="1" t="str">
        <v>ajonjoli</v>
      </c>
      <c r="C141" t="str">
        <v>Ajonjolí</v>
      </c>
    </row>
    <row r="142" spans="1:3">
      <c r="A142" s="1" t="str">
        <v>agricola</v>
      </c>
      <c r="B142" s="1" t="str">
        <v>mamoncillo</v>
      </c>
      <c r="C142" t="str">
        <v>Mamoncillo</v>
      </c>
    </row>
    <row r="143" spans="1:3">
      <c r="A143" s="1" t="str">
        <v>agricola</v>
      </c>
      <c r="B143" s="1" t="str">
        <v>yuca_name</v>
      </c>
      <c r="C143" t="str">
        <v>Yuca en asocio con ñame</v>
      </c>
    </row>
    <row r="144" spans="1:3">
      <c r="A144" s="1" t="str">
        <v>agricola</v>
      </c>
      <c r="B144" s="1" t="str">
        <v>hierbabuena</v>
      </c>
      <c r="C144" t="str">
        <v>Hierbabuena</v>
      </c>
    </row>
    <row r="145" spans="1:3">
      <c r="A145" s="1" t="str">
        <v>agricola</v>
      </c>
      <c r="B145" s="1" t="str">
        <v>frijol_zaragoza</v>
      </c>
      <c r="C145" t="str">
        <v>Frijol zaragoza</v>
      </c>
    </row>
    <row r="146" spans="1:3">
      <c r="A146" s="1" t="str">
        <v>agricola</v>
      </c>
      <c r="B146" s="1" t="str">
        <v>soya</v>
      </c>
      <c r="C146" t="str">
        <v>soya</v>
      </c>
    </row>
    <row r="147" spans="1:3">
      <c r="A147" s="1" t="str">
        <v>agricola</v>
      </c>
      <c r="B147" s="1" t="str">
        <v>uva</v>
      </c>
      <c r="C147" t="str">
        <v>uva</v>
      </c>
    </row>
    <row r="148" spans="1:3">
      <c r="A148" s="1" t="str">
        <v>agricola</v>
      </c>
      <c r="B148" s="1" t="str">
        <v>repollo</v>
      </c>
      <c r="C148" t="str">
        <v>repollo</v>
      </c>
    </row>
    <row r="149" spans="1:3">
      <c r="A149" s="1" t="str">
        <v>agricola</v>
      </c>
      <c r="B149" s="1" t="str">
        <v>cilantro_repollo</v>
      </c>
      <c r="C149" t="str">
        <v>cilantro_repollo</v>
      </c>
    </row>
    <row r="150" spans="1:3">
      <c r="A150" s="1" t="str">
        <v>agricola</v>
      </c>
      <c r="B150" s="1" t="str">
        <v>banano</v>
      </c>
      <c r="C150" t="str">
        <v>banano</v>
      </c>
    </row>
    <row r="151" spans="1:3">
      <c r="A151" s="1" t="str">
        <v>agricola</v>
      </c>
      <c r="B151" s="1">
        <v>0</v>
      </c>
      <c r="C151">
        <v>0</v>
      </c>
    </row>
    <row r="152" spans="1:3">
      <c r="A152" s="1" t="str">
        <v>agricola</v>
      </c>
      <c r="B152" s="1">
        <v>0</v>
      </c>
      <c r="C152">
        <v>0</v>
      </c>
    </row>
    <row r="153" spans="1:3">
      <c r="A153" s="1" t="str">
        <v>agricola</v>
      </c>
      <c r="B153" s="1">
        <v>0</v>
      </c>
      <c r="C153">
        <v>0</v>
      </c>
    </row>
    <row r="154" spans="1:3">
      <c r="A154" s="1">
        <v>0</v>
      </c>
      <c r="B154" s="1">
        <v>0</v>
      </c>
      <c r="C154">
        <v>0</v>
      </c>
    </row>
    <row r="155" spans="1:3">
      <c r="A155" s="1">
        <v>0</v>
      </c>
      <c r="B155" s="1">
        <v>0</v>
      </c>
      <c r="C155">
        <v>0</v>
      </c>
    </row>
    <row r="156" spans="1:3">
      <c r="A156" s="1">
        <v>0</v>
      </c>
      <c r="B156" s="1">
        <v>0</v>
      </c>
      <c r="C156">
        <v>0</v>
      </c>
    </row>
    <row r="157" spans="1:3">
      <c r="A157" s="1">
        <v>0</v>
      </c>
      <c r="B157" s="1">
        <v>0</v>
      </c>
      <c r="C157">
        <v>0</v>
      </c>
    </row>
    <row r="158" spans="1:3">
      <c r="A158" s="1">
        <v>0</v>
      </c>
      <c r="B158" s="1">
        <v>0</v>
      </c>
      <c r="C158">
        <v>0</v>
      </c>
    </row>
    <row r="159" spans="1:3">
      <c r="A159" s="1">
        <v>0</v>
      </c>
      <c r="B159" s="1">
        <v>0</v>
      </c>
      <c r="C159">
        <v>0</v>
      </c>
    </row>
    <row r="160" spans="1:3">
      <c r="A160" s="1">
        <v>0</v>
      </c>
      <c r="B160" s="1">
        <v>0</v>
      </c>
      <c r="C160">
        <v>0</v>
      </c>
    </row>
    <row r="161" spans="1:3">
      <c r="A161" s="1">
        <v>0</v>
      </c>
      <c r="B161" s="1">
        <v>0</v>
      </c>
      <c r="C161">
        <v>0</v>
      </c>
    </row>
    <row r="162" spans="1:3">
      <c r="A162" s="1">
        <v>0</v>
      </c>
      <c r="B162" s="1">
        <v>0</v>
      </c>
      <c r="C162">
        <v>0</v>
      </c>
    </row>
    <row r="163" spans="1:3">
      <c r="A163" s="1">
        <v>0</v>
      </c>
      <c r="B163" s="1">
        <v>0</v>
      </c>
      <c r="C163">
        <v>0</v>
      </c>
    </row>
    <row r="164" spans="1:3">
      <c r="A164" s="1">
        <v>0</v>
      </c>
      <c r="B164" s="1">
        <v>0</v>
      </c>
      <c r="C164">
        <v>0</v>
      </c>
    </row>
    <row r="165" spans="1:3">
      <c r="A165" s="1">
        <v>0</v>
      </c>
      <c r="B165" s="1">
        <v>0</v>
      </c>
      <c r="C165">
        <v>0</v>
      </c>
    </row>
    <row r="166" spans="1:3">
      <c r="A166" s="1">
        <v>0</v>
      </c>
      <c r="B166" s="1">
        <v>0</v>
      </c>
      <c r="C166">
        <v>0</v>
      </c>
    </row>
    <row r="167" spans="1:3">
      <c r="A167" s="1">
        <v>0</v>
      </c>
      <c r="B167" s="1">
        <v>0</v>
      </c>
      <c r="C167">
        <v>0</v>
      </c>
    </row>
    <row r="168" spans="1:3">
      <c r="A168" s="1">
        <v>0</v>
      </c>
      <c r="B168" s="1">
        <v>0</v>
      </c>
      <c r="C168">
        <v>0</v>
      </c>
    </row>
    <row r="169" spans="1:3">
      <c r="A169" s="1">
        <v>0</v>
      </c>
      <c r="B169" s="1">
        <v>0</v>
      </c>
      <c r="C169">
        <v>0</v>
      </c>
    </row>
    <row r="170" spans="1:3">
      <c r="A170" s="1">
        <v>0</v>
      </c>
      <c r="B170" s="1">
        <v>0</v>
      </c>
      <c r="C170">
        <v>0</v>
      </c>
    </row>
    <row r="171" spans="1:3">
      <c r="A171" s="1">
        <v>0</v>
      </c>
      <c r="B171" s="1">
        <v>0</v>
      </c>
      <c r="C171">
        <v>0</v>
      </c>
    </row>
    <row r="172" spans="1:3">
      <c r="A172" s="1">
        <v>0</v>
      </c>
      <c r="B172" s="1">
        <v>0</v>
      </c>
      <c r="C172">
        <v>0</v>
      </c>
    </row>
    <row r="173" spans="1:3">
      <c r="A173" s="1">
        <v>0</v>
      </c>
      <c r="B173" s="1">
        <v>0</v>
      </c>
      <c r="C173">
        <v>0</v>
      </c>
    </row>
    <row r="174" spans="1:3">
      <c r="A174" s="1">
        <v>0</v>
      </c>
      <c r="B174" s="1">
        <v>0</v>
      </c>
      <c r="C174">
        <v>0</v>
      </c>
    </row>
    <row r="175" spans="1:3">
      <c r="A175" s="1">
        <v>0</v>
      </c>
      <c r="B175" s="1">
        <v>0</v>
      </c>
      <c r="C175">
        <v>0</v>
      </c>
    </row>
    <row r="176" spans="1:3">
      <c r="A176" s="1">
        <v>0</v>
      </c>
      <c r="B176" s="1">
        <v>0</v>
      </c>
      <c r="C176">
        <v>0</v>
      </c>
    </row>
    <row r="177" spans="1:3">
      <c r="A177" s="1">
        <v>0</v>
      </c>
      <c r="B177" s="1">
        <v>0</v>
      </c>
      <c r="C177">
        <v>0</v>
      </c>
    </row>
    <row r="178" spans="1:3">
      <c r="A178" s="1">
        <v>0</v>
      </c>
      <c r="B178" s="1">
        <v>0</v>
      </c>
      <c r="C178">
        <v>0</v>
      </c>
    </row>
    <row r="179" spans="1:3">
      <c r="A179" s="1">
        <v>0</v>
      </c>
      <c r="B179" s="1">
        <v>0</v>
      </c>
      <c r="C179">
        <v>0</v>
      </c>
    </row>
    <row r="180" spans="1:3">
      <c r="A180" s="1">
        <v>0</v>
      </c>
      <c r="B180" s="1">
        <v>0</v>
      </c>
      <c r="C180">
        <v>0</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Props1.xml><?xml version="1.0" encoding="utf-8"?>
<ds:datastoreItem xmlns:ds="http://schemas.openxmlformats.org/officeDocument/2006/customXml" ds:itemID="{EEBA4B1D-7F38-43FC-9C9A-B27D87B4CA08}"/>
</file>

<file path=customXml/itemProps2.xml><?xml version="1.0" encoding="utf-8"?>
<ds:datastoreItem xmlns:ds="http://schemas.openxmlformats.org/officeDocument/2006/customXml" ds:itemID="{134234AB-F2E8-44F1-906E-9138585AE9DA}"/>
</file>

<file path=customXml/itemProps3.xml><?xml version="1.0" encoding="utf-8"?>
<ds:datastoreItem xmlns:ds="http://schemas.openxmlformats.org/officeDocument/2006/customXml" ds:itemID="{CBBA4F3F-DD45-45E4-8E98-47EDFE49F06A}"/>
</file>

<file path=customXml/itemProps4.xml><?xml version="1.0" encoding="utf-8"?>
<ds:datastoreItem xmlns:ds="http://schemas.openxmlformats.org/officeDocument/2006/customXml" ds:itemID="{ACCF639F-047F-604C-8192-BC4D4AA0351E}"/>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Maria Antonia Forero Perdomo</cp:lastModifiedBy>
  <cp:revision/>
  <dcterms:created xsi:type="dcterms:W3CDTF">2023-06-01T14:44:35Z</dcterms:created>
  <dcterms:modified xsi:type="dcterms:W3CDTF">2025-04-22T21:12:58Z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