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2"/>
  <workbookPr updateLinks="always" defaultThemeVersion="166925"/>
  <mc:AlternateContent xmlns:mc="http://schemas.openxmlformats.org/markup-compatibility/2006">
    <mc:Choice Requires="x15">
      <x15ac:absPath xmlns:x15ac="http://schemas.microsoft.com/office/spreadsheetml/2010/11/ac" url="C:\Users\LENOVO\Documents\Documentos\Agencia Nac. Tierras\ANT 2025\EQUIPO TECNICO 2025\Cluster 2\VILLANUEVA_GUAJIRA\Anexos\"/>
    </mc:Choice>
  </mc:AlternateContent>
  <xr:revisionPtr revIDLastSave="24" documentId="13_ncr:1_{AD2DB0C9-E31F-4E87-A679-FEDD306316DF}" xr6:coauthVersionLast="47" xr6:coauthVersionMax="47" xr10:uidLastSave="{B401BEA6-BEEE-4E2F-8809-B466CBC74A0B}"/>
  <bookViews>
    <workbookView xWindow="-120" yWindow="-120" windowWidth="20730" windowHeight="11160"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2" i="12" l="1"/>
  <c r="AP22" i="12"/>
  <c r="AQ2" i="12"/>
  <c r="B2" i="16" l="1"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P4" i="12"/>
  <c r="AP5" i="12"/>
  <c r="AP6" i="12"/>
  <c r="AP7" i="12"/>
  <c r="AP8" i="12"/>
  <c r="AP9" i="12"/>
  <c r="AP10" i="12"/>
  <c r="AP11" i="12"/>
  <c r="AP12" i="12"/>
  <c r="AP13" i="12"/>
  <c r="AP14" i="12"/>
  <c r="AP15" i="12"/>
  <c r="AP16" i="12"/>
  <c r="AP17" i="12"/>
  <c r="AP18" i="12"/>
  <c r="AP19" i="12"/>
  <c r="AP20" i="12"/>
  <c r="AP21"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S57" i="12" l="1"/>
  <c r="AQ102" i="12"/>
  <c r="AP102" i="12"/>
  <c r="AS71" i="12"/>
  <c r="AS17" i="12"/>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 r="A3" i="16" s="1"/>
  <c r="A4" i="16" l="1"/>
  <c r="A5" i="16" s="1"/>
  <c r="A6" i="16"/>
  <c r="A7" i="16" s="1"/>
  <c r="A8" i="16" s="1"/>
  <c r="A9" i="16" s="1"/>
  <c r="A10" i="16" s="1"/>
  <c r="A11" i="16" s="1"/>
  <c r="A12" i="16" s="1"/>
  <c r="A13" i="16" s="1"/>
  <c r="A14" i="16" s="1"/>
  <c r="A15" i="16" s="1"/>
  <c r="A16" i="16" s="1"/>
  <c r="A17" i="16"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<sst xmlns="http://schemas.openxmlformats.org/spreadsheetml/2006/main" count="227" uniqueCount="69">
  <si>
    <t>UFH</t>
  </si>
  <si>
    <t>maiz_tradicional</t>
  </si>
  <si>
    <t>yuca</t>
  </si>
  <si>
    <t>café</t>
  </si>
  <si>
    <t>platano</t>
  </si>
  <si>
    <t>Ganaderia_dp</t>
  </si>
  <si>
    <t>Procicultura_ciclo_completo</t>
  </si>
  <si>
    <t>Observaciones agrícolas</t>
  </si>
  <si>
    <t>observaciones pecuarias</t>
  </si>
  <si>
    <t>04Wa-67</t>
  </si>
  <si>
    <t>Área total</t>
  </si>
  <si>
    <t>Apto</t>
  </si>
  <si>
    <t>No apto</t>
  </si>
  <si>
    <t>% aptitud</t>
  </si>
  <si>
    <t>06Wa-55</t>
  </si>
  <si>
    <t>07Wan-49</t>
  </si>
  <si>
    <t>07Wazn-49</t>
  </si>
  <si>
    <t>07Wc-49</t>
  </si>
  <si>
    <t>08We-44</t>
  </si>
  <si>
    <t>09Wes1-38</t>
  </si>
  <si>
    <t>10Rf2s1-30</t>
  </si>
  <si>
    <t>Se levanta aptitud para Plátano de acuerdo a Anexo 10 Pag 44 A3</t>
  </si>
  <si>
    <t>10Wf-30</t>
  </si>
  <si>
    <t>10Wf2s1-30</t>
  </si>
  <si>
    <t>Se levanta aptitud para Plátano de acuerdo a Anexo 10 Pag 44 A3
Se levanta aptitud para Café teniendo en cuenta que se observa en cartosocial y tiene SIPRA 13,88% y concordancia técnica con Urumita</t>
  </si>
  <si>
    <t>10Wfs1-30</t>
  </si>
  <si>
    <t>Esta ufh se comparte con el municipio de San Juan del Cesar (Calculado), el cual no tiene aptitud para porcicultura, presenta sipra nacional de 15%</t>
  </si>
  <si>
    <t>11Mf-23</t>
  </si>
  <si>
    <t>11Mf2s1-23</t>
  </si>
  <si>
    <t>11Rf-23</t>
  </si>
  <si>
    <t>Se levanta aptitud para Café ya que se reporta en campo según CARTOSOCIAL y tiene aptitud SIPRA de 19,29%
Se levanta aptitud para Plátano de acuerdo a Anexo 10 Pag 44 A3</t>
  </si>
  <si>
    <t>Se flexibiliza porcicultura, debido a que esta ufh es compartida con San Juan del Cesar, presenta Sipra 54%. Motivo por el cual se valida aptitud por tableros, anexo 10 pag 47, A3</t>
  </si>
  <si>
    <t>11Rf2s1-23</t>
  </si>
  <si>
    <t>11Rf3s2-23</t>
  </si>
  <si>
    <t>11Wf-23</t>
  </si>
  <si>
    <t>11Wf2s1-23</t>
  </si>
  <si>
    <t>Ufh compartida con San Juan del Cesar, el cual presenta sipra de 37%. Motivo por el cual se valida aptitud por tableros, anexo 10 pag 47, A3</t>
  </si>
  <si>
    <t>11Wf3s2-23</t>
  </si>
  <si>
    <t>12Mf3s2-17</t>
  </si>
  <si>
    <t>12Rfs2-17</t>
  </si>
  <si>
    <t>Las líneas maiz_tradicional, yuca, platano: SIPRA Territorial</t>
  </si>
  <si>
    <t>Las límeas café, , Ganaderia_dp, Procicultura_ciclo_completo: SIPRA Nacional</t>
  </si>
  <si>
    <t>ganaderia_dp</t>
  </si>
  <si>
    <t>porcicultura_ciclo_completo</t>
  </si>
  <si>
    <t>cafe</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</si>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</sst>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7">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000000"/>
      <name val="Calibri"/>
      <family val="2"/>
      <scheme val="minor"/>
    </font>
  </fonts>
  <fills count="20">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42288C"/>
        <bgColor rgb="FF000000"/>
      </patternFill>
    </fill>
    <fill>
      <patternFill patternType="solid">
        <fgColor rgb="FF00A9E6"/>
        <bgColor rgb="FF000000"/>
      </patternFill>
    </fill>
    <fill>
      <patternFill patternType="solid">
        <fgColor rgb="FF00FFFF"/>
        <bgColor rgb="FF000000"/>
      </patternFill>
    </fill>
    <fill>
      <patternFill patternType="solid">
        <fgColor rgb="FF266600"/>
        <bgColor rgb="FF000000"/>
      </patternFill>
    </fill>
    <fill>
      <patternFill patternType="solid">
        <fgColor rgb="FF38D400"/>
        <bgColor rgb="FF000000"/>
      </patternFill>
    </fill>
    <fill>
      <patternFill patternType="solid">
        <fgColor rgb="FFFFFF00"/>
        <bgColor rgb="FF000000"/>
      </patternFill>
    </fill>
    <fill>
      <patternFill patternType="solid">
        <fgColor rgb="FF833C0B"/>
        <bgColor rgb="FF833C0B"/>
      </patternFill>
    </fill>
    <fill>
      <patternFill patternType="solid">
        <fgColor rgb="FF473626"/>
        <bgColor rgb="FF000000"/>
      </patternFill>
    </fill>
    <fill>
      <patternFill patternType="solid">
        <fgColor theme="8" tint="0.79998168889431442"/>
        <bgColor indexed="64"/>
      </patternFill>
    </fill>
    <fill>
      <patternFill patternType="solid">
        <fgColor rgb="FFFCE4D6"/>
        <bgColor rgb="FF000000"/>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91">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4" fillId="11" borderId="1" xfId="0" applyFont="1" applyFill="1" applyBorder="1" applyAlignment="1">
      <alignment horizontal="center" vertical="center" wrapText="1"/>
    </xf>
    <xf numFmtId="0" fontId="4" fillId="12" borderId="1" xfId="0" applyFont="1" applyFill="1" applyBorder="1" applyAlignment="1">
      <alignment horizontal="center" vertical="center" wrapText="1"/>
    </xf>
    <xf numFmtId="0" fontId="7" fillId="13" borderId="1" xfId="0" applyFont="1" applyFill="1" applyBorder="1" applyAlignment="1">
      <alignment horizontal="center" vertical="center" wrapText="1"/>
    </xf>
    <xf numFmtId="0" fontId="4" fillId="14" borderId="1" xfId="0" applyFont="1" applyFill="1" applyBorder="1" applyAlignment="1">
      <alignment horizontal="center" vertical="center" wrapText="1"/>
    </xf>
    <xf numFmtId="0" fontId="4" fillId="15" borderId="1" xfId="0" applyFont="1" applyFill="1" applyBorder="1" applyAlignment="1">
      <alignment horizontal="center" vertical="center" wrapText="1"/>
    </xf>
    <xf numFmtId="0" fontId="7" fillId="16" borderId="1" xfId="0" applyFont="1" applyFill="1" applyBorder="1" applyAlignment="1">
      <alignment horizontal="center" vertical="center" wrapText="1"/>
    </xf>
    <xf numFmtId="0" fontId="7" fillId="17" borderId="1" xfId="0" applyFont="1" applyFill="1" applyBorder="1" applyAlignment="1">
      <alignment horizontal="center" vertical="center" wrapText="1"/>
    </xf>
    <xf numFmtId="0" fontId="3" fillId="18" borderId="1" xfId="0" applyFont="1" applyFill="1" applyBorder="1" applyAlignment="1">
      <alignment horizontal="center" vertical="center"/>
    </xf>
    <xf numFmtId="0" fontId="3" fillId="4" borderId="1" xfId="0" applyFont="1" applyFill="1" applyBorder="1" applyAlignment="1">
      <alignment horizontal="center" vertical="center"/>
    </xf>
    <xf numFmtId="0" fontId="1" fillId="3" borderId="6" xfId="0" applyFont="1" applyFill="1" applyBorder="1" applyAlignment="1">
      <alignment horizontal="center"/>
    </xf>
    <xf numFmtId="0" fontId="1" fillId="3" borderId="2" xfId="0" applyFont="1" applyFill="1" applyBorder="1" applyAlignment="1">
      <alignment horizontal="center"/>
    </xf>
    <xf numFmtId="0" fontId="16" fillId="0" borderId="1" xfId="0" applyFont="1" applyBorder="1" applyAlignment="1">
      <alignment horizontal="center"/>
    </xf>
    <xf numFmtId="164" fontId="0" fillId="0" borderId="1" xfId="0" applyNumberFormat="1" applyBorder="1" applyAlignment="1">
      <alignment horizontal="center" vertical="center"/>
    </xf>
    <xf numFmtId="0" fontId="0" fillId="0" borderId="6" xfId="0" applyBorder="1" applyAlignment="1">
      <alignment horizontal="center" vertical="center"/>
    </xf>
    <xf numFmtId="0" fontId="0" fillId="0" borderId="2" xfId="0" applyBorder="1" applyAlignment="1">
      <alignment horizontal="center"/>
    </xf>
    <xf numFmtId="0" fontId="16" fillId="2" borderId="1" xfId="0" applyFont="1" applyFill="1" applyBorder="1" applyAlignment="1">
      <alignment horizontal="center"/>
    </xf>
    <xf numFmtId="10" fontId="16" fillId="0" borderId="1" xfId="1" applyNumberFormat="1" applyFont="1" applyFill="1" applyBorder="1" applyAlignment="1">
      <alignment horizontal="center" vertical="center"/>
    </xf>
    <xf numFmtId="10" fontId="16" fillId="0" borderId="6" xfId="1" applyNumberFormat="1" applyFont="1" applyFill="1" applyBorder="1" applyAlignment="1">
      <alignment horizontal="center" vertical="center"/>
    </xf>
    <xf numFmtId="0" fontId="0" fillId="0" borderId="2" xfId="0" applyBorder="1" applyAlignment="1">
      <alignment horizontal="left"/>
    </xf>
    <xf numFmtId="0" fontId="3" fillId="0" borderId="2" xfId="0" applyFont="1" applyBorder="1"/>
    <xf numFmtId="0" fontId="0" fillId="0" borderId="0" xfId="0" applyAlignment="1">
      <alignment horizontal="left" vertical="center"/>
    </xf>
    <xf numFmtId="0" fontId="0" fillId="0" borderId="0" xfId="0" applyAlignment="1">
      <alignment horizontal="left"/>
    </xf>
    <xf numFmtId="0" fontId="0" fillId="0" borderId="1" xfId="0" applyBorder="1" applyAlignment="1">
      <alignment horizontal="center"/>
    </xf>
    <xf numFmtId="0" fontId="10" fillId="19" borderId="1" xfId="0" applyFont="1" applyFill="1" applyBorder="1" applyAlignment="1">
      <alignment horizontal="center"/>
    </xf>
    <xf numFmtId="0" fontId="12" fillId="10" borderId="7" xfId="0" applyFont="1" applyFill="1" applyBorder="1" applyAlignment="1">
      <alignment horizontal="center" vertical="center" wrapText="1"/>
    </xf>
    <xf numFmtId="0" fontId="12" fillId="10" borderId="8" xfId="0" applyFont="1" applyFill="1" applyBorder="1" applyAlignment="1">
      <alignment horizontal="center" vertical="center" wrapText="1"/>
    </xf>
    <xf numFmtId="0" fontId="12" fillId="10" borderId="9" xfId="0" applyFont="1" applyFill="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xf numFmtId="0" fontId="12" fillId="10" borderId="1" xfId="0" applyFont="1" applyFill="1" applyBorder="1" applyAlignment="1">
      <alignment horizontal="center" vertical="center" wrapText="1"/>
    </xf>
  </cellXfs>
  <cellStyles count="4">
    <cellStyle name="Normal" xfId="0" builtinId="0"/>
    <cellStyle name="Normal 2" xfId="3" xr:uid="{00000000-0005-0000-0000-000030000000}"/>
    <cellStyle name="Normal 2 2" xfId="2" xr:uid="{22C3CC89-1C23-4790-B118-D85F2A655827}"/>
    <cellStyle name="Porcentaje" xfId="1" builtinId="5"/>
  </cellStyles>
  <dxfs count="54">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v>
          </cell>
        </row>
        <row r="4">
          <cell r="A4" t="str">
            <v>agricola</v>
          </cell>
          <cell r="B4" t="str">
            <v>aguacate_hass</v>
          </cell>
          <cell r="C4" t="str">
            <v>Aguacate Hass</v>
          </cell>
        </row>
        <row r="5">
          <cell r="A5" t="str">
            <v>agricola</v>
          </cell>
          <cell r="B5" t="str">
            <v>ahuyama</v>
          </cell>
          <cell r="C5" t="str">
            <v>Ahuyama</v>
          </cell>
        </row>
        <row r="6">
          <cell r="A6" t="str">
            <v>agricola</v>
          </cell>
          <cell r="B6" t="str">
            <v>aji</v>
          </cell>
          <cell r="C6" t="str">
            <v>Ají</v>
          </cell>
        </row>
        <row r="7">
          <cell r="A7" t="str">
            <v>agricola</v>
          </cell>
          <cell r="B7" t="str">
            <v>aji_dulce</v>
          </cell>
          <cell r="C7" t="str">
            <v>Ají dulce</v>
          </cell>
        </row>
        <row r="8">
          <cell r="A8" t="str">
            <v>agricola</v>
          </cell>
          <cell r="B8" t="str">
            <v>ajonjoli</v>
          </cell>
          <cell r="C8" t="str">
            <v>Ajonjolí</v>
          </cell>
        </row>
        <row r="9">
          <cell r="A9" t="str">
            <v>agricola</v>
          </cell>
          <cell r="B9" t="str">
            <v>algodon</v>
          </cell>
          <cell r="C9" t="str">
            <v>Algodón</v>
          </cell>
        </row>
        <row r="10">
          <cell r="A10" t="str">
            <v>pecuaria</v>
          </cell>
          <cell r="B10" t="str">
            <v>apicultura</v>
          </cell>
          <cell r="C10" t="str">
            <v>Apicultura</v>
          </cell>
        </row>
        <row r="11">
          <cell r="A11" t="str">
            <v>agricola</v>
          </cell>
          <cell r="B11" t="str">
            <v>arracacha</v>
          </cell>
          <cell r="C11" t="str">
            <v>Arracacha</v>
          </cell>
        </row>
        <row r="12">
          <cell r="A12" t="str">
            <v>agricola</v>
          </cell>
          <cell r="B12" t="str">
            <v>arroz_riego</v>
          </cell>
          <cell r="C12" t="str">
            <v>Arroz riego</v>
          </cell>
        </row>
        <row r="13">
          <cell r="A13" t="str">
            <v>agricola</v>
          </cell>
          <cell r="B13" t="str">
            <v>arroz_secano</v>
          </cell>
          <cell r="C13" t="str">
            <v>Arroz secano</v>
          </cell>
        </row>
        <row r="14">
          <cell r="A14" t="str">
            <v>agricola</v>
          </cell>
          <cell r="B14" t="str">
            <v>arveja</v>
          </cell>
          <cell r="C14" t="str">
            <v>Arveja</v>
          </cell>
        </row>
        <row r="15">
          <cell r="A15" t="str">
            <v>agricola</v>
          </cell>
          <cell r="B15" t="str">
            <v>asai</v>
          </cell>
          <cell r="C15" t="str">
            <v>Açaí</v>
          </cell>
        </row>
        <row r="16">
          <cell r="A16" t="str">
            <v>pecuaria</v>
          </cell>
          <cell r="B16" t="str">
            <v>avicultura_engorde</v>
          </cell>
          <cell r="C16" t="str">
            <v>Avicultura de engorde</v>
          </cell>
        </row>
        <row r="17">
          <cell r="A17" t="str">
            <v>pecuaria</v>
          </cell>
          <cell r="B17" t="str">
            <v>avicultura_postura</v>
          </cell>
          <cell r="C17" t="str">
            <v>Avicultura de postura</v>
          </cell>
        </row>
        <row r="18">
          <cell r="A18" t="str">
            <v>agricola</v>
          </cell>
          <cell r="B18" t="str">
            <v>batata</v>
          </cell>
          <cell r="C18" t="str">
            <v>Batata</v>
          </cell>
        </row>
        <row r="19">
          <cell r="A19" t="str">
            <v>agricola</v>
          </cell>
          <cell r="B19" t="str">
            <v>berenjena</v>
          </cell>
          <cell r="C19" t="str">
            <v>Berenjena</v>
          </cell>
        </row>
        <row r="20">
          <cell r="A20" t="str">
            <v>agricola</v>
          </cell>
          <cell r="B20" t="str">
            <v>brocoli</v>
          </cell>
          <cell r="C20" t="str">
            <v>Brócoli</v>
          </cell>
        </row>
        <row r="21">
          <cell r="A21" t="str">
            <v>pecuaria</v>
          </cell>
          <cell r="B21" t="str">
            <v>bufalos</v>
          </cell>
          <cell r="C21" t="str">
            <v>Búfalos</v>
          </cell>
        </row>
        <row r="22">
          <cell r="A22" t="str">
            <v>agricola</v>
          </cell>
          <cell r="B22" t="str">
            <v>cacao</v>
          </cell>
          <cell r="C22" t="str">
            <v>Cacao</v>
          </cell>
        </row>
        <row r="23">
          <cell r="A23" t="str">
            <v>agricola</v>
          </cell>
          <cell r="B23" t="str">
            <v>cacao_platano</v>
          </cell>
          <cell r="C23" t="str">
            <v>Cacao plátano</v>
          </cell>
        </row>
        <row r="24">
          <cell r="A24" t="str">
            <v>agricola</v>
          </cell>
          <cell r="B24" t="str">
            <v>cacao_sombrio</v>
          </cell>
          <cell r="C24" t="str">
            <v>Cacao en sistema de sombrío</v>
          </cell>
        </row>
        <row r="25">
          <cell r="A25" t="str">
            <v>agricola</v>
          </cell>
          <cell r="B25" t="str">
            <v>cachaco</v>
          </cell>
          <cell r="C25" t="str">
            <v>Cachaco</v>
          </cell>
        </row>
        <row r="26">
          <cell r="A26" t="str">
            <v>agricola</v>
          </cell>
          <cell r="B26" t="str">
            <v>cafe</v>
          </cell>
          <cell r="C26" t="str">
            <v>Café</v>
          </cell>
        </row>
        <row r="27">
          <cell r="A27" t="str">
            <v>agricola</v>
          </cell>
          <cell r="B27" t="str">
            <v>cafe_aguacate</v>
          </cell>
          <cell r="C27" t="str">
            <v>Café aguacate</v>
          </cell>
        </row>
        <row r="28">
          <cell r="A28" t="str">
            <v>agricola</v>
          </cell>
          <cell r="B28" t="str">
            <v>cafe_frijol_arbustivo</v>
          </cell>
          <cell r="C28" t="str">
            <v>Café en asocio con frijol arbustivo</v>
          </cell>
        </row>
        <row r="29">
          <cell r="A29" t="str">
            <v>agricola</v>
          </cell>
          <cell r="B29" t="str">
            <v>cafe_maiz</v>
          </cell>
          <cell r="C29" t="str">
            <v>Café maíz</v>
          </cell>
        </row>
        <row r="30">
          <cell r="A30" t="str">
            <v>agricola</v>
          </cell>
          <cell r="B30" t="str">
            <v>cafe_platano</v>
          </cell>
          <cell r="C30" t="str">
            <v>Café plátano</v>
          </cell>
        </row>
        <row r="31">
          <cell r="A31" t="str">
            <v>agricola</v>
          </cell>
          <cell r="B31" t="str">
            <v>cafe_platano_frutales_forestal</v>
          </cell>
          <cell r="C31" t="str">
            <v>Café en asocio con plátano, frutales y sistema forestal</v>
          </cell>
        </row>
        <row r="32">
          <cell r="A32" t="str">
            <v>agricola</v>
          </cell>
          <cell r="B32" t="str">
            <v>cafe_sombrio</v>
          </cell>
          <cell r="C32" t="str">
            <v>Café en sistema de sombrío</v>
          </cell>
        </row>
        <row r="33">
          <cell r="A33" t="str">
            <v>agricola</v>
          </cell>
          <cell r="B33" t="str">
            <v>calabacin</v>
          </cell>
          <cell r="C33" t="str">
            <v>Calabacín</v>
          </cell>
        </row>
        <row r="34">
          <cell r="A34" t="str">
            <v>pecuaria</v>
          </cell>
          <cell r="B34" t="str">
            <v>camaron</v>
          </cell>
          <cell r="C34" t="str">
            <v>Camarón</v>
          </cell>
        </row>
        <row r="35">
          <cell r="A35" t="str">
            <v>agricola</v>
          </cell>
          <cell r="B35" t="str">
            <v>cana</v>
          </cell>
          <cell r="C35" t="str">
            <v>Caña</v>
          </cell>
        </row>
        <row r="36">
          <cell r="A36" t="str">
            <v>agricola</v>
          </cell>
          <cell r="B36" t="str">
            <v>cana_panelera</v>
          </cell>
          <cell r="C36" t="str">
            <v>Caña panelera</v>
          </cell>
        </row>
        <row r="37">
          <cell r="A37" t="str">
            <v>pecuaria</v>
          </cell>
          <cell r="B37" t="str">
            <v>caprinos</v>
          </cell>
          <cell r="C37" t="str">
            <v>Caprinos</v>
          </cell>
        </row>
        <row r="38">
          <cell r="A38" t="str">
            <v>agricola</v>
          </cell>
          <cell r="B38" t="str">
            <v>caucho</v>
          </cell>
          <cell r="C38" t="str">
            <v>Caucho</v>
          </cell>
        </row>
        <row r="39">
          <cell r="A39" t="str">
            <v>agricola</v>
          </cell>
          <cell r="B39" t="str">
            <v>cebolla_bulbo</v>
          </cell>
          <cell r="C39" t="str">
            <v>Cebolla bulbo</v>
          </cell>
        </row>
        <row r="40">
          <cell r="A40" t="str">
            <v>agricola</v>
          </cell>
          <cell r="B40" t="str">
            <v>cebolla_junca</v>
          </cell>
          <cell r="C40" t="str">
            <v>Cebolla junca</v>
          </cell>
        </row>
        <row r="41">
          <cell r="A41" t="str">
            <v>agricola</v>
          </cell>
          <cell r="B41" t="str">
            <v>chontaduro</v>
          </cell>
          <cell r="C41" t="str">
            <v>Chontaduro</v>
          </cell>
        </row>
        <row r="42">
          <cell r="A42" t="str">
            <v>agricola</v>
          </cell>
          <cell r="B42" t="str">
            <v>cilantro</v>
          </cell>
          <cell r="C42" t="str">
            <v>Cilantro</v>
          </cell>
        </row>
        <row r="43">
          <cell r="A43" t="str">
            <v>agricola</v>
          </cell>
          <cell r="B43" t="str">
            <v>cilantro_morron</v>
          </cell>
          <cell r="C43" t="str">
            <v>Cilantro morrón</v>
          </cell>
        </row>
        <row r="44">
          <cell r="A44" t="str">
            <v>agricola</v>
          </cell>
          <cell r="B44" t="str">
            <v>ciruela</v>
          </cell>
          <cell r="C44" t="str">
            <v>Ciruela</v>
          </cell>
        </row>
        <row r="45">
          <cell r="A45" t="str">
            <v>agricola</v>
          </cell>
          <cell r="B45" t="str">
            <v>ciruela_castilla</v>
          </cell>
          <cell r="C45" t="str">
            <v>Ciruela castilla</v>
          </cell>
        </row>
        <row r="46">
          <cell r="A46" t="str">
            <v>agricola</v>
          </cell>
          <cell r="B46" t="str">
            <v>citricos</v>
          </cell>
          <cell r="C46" t="str">
            <v>Cítricos</v>
          </cell>
        </row>
        <row r="47">
          <cell r="A47" t="str">
            <v>agricola</v>
          </cell>
          <cell r="B47" t="str">
            <v>coco</v>
          </cell>
          <cell r="C47" t="str">
            <v>Coco</v>
          </cell>
        </row>
        <row r="48">
          <cell r="A48" t="str">
            <v>pecuaria</v>
          </cell>
          <cell r="B48" t="str">
            <v>codornices</v>
          </cell>
          <cell r="C48" t="str">
            <v>Codornices</v>
          </cell>
        </row>
        <row r="49">
          <cell r="A49" t="str">
            <v>agricola</v>
          </cell>
          <cell r="B49" t="str">
            <v>coliflor</v>
          </cell>
          <cell r="C49" t="str">
            <v>Coliflor</v>
          </cell>
        </row>
        <row r="50">
          <cell r="A50" t="str">
            <v>pecuaria</v>
          </cell>
          <cell r="B50" t="str">
            <v>cunicultura</v>
          </cell>
          <cell r="C50" t="str">
            <v>Cunicultura</v>
          </cell>
        </row>
        <row r="51">
          <cell r="A51" t="str">
            <v>pecuaria</v>
          </cell>
          <cell r="B51" t="str">
            <v>cuyicultura</v>
          </cell>
          <cell r="C51" t="str">
            <v>Cuyicultura</v>
          </cell>
        </row>
        <row r="52">
          <cell r="A52" t="str">
            <v>agricola</v>
          </cell>
          <cell r="B52" t="str">
            <v>espinaca</v>
          </cell>
          <cell r="C52" t="str">
            <v>Espinaca</v>
          </cell>
        </row>
        <row r="53">
          <cell r="A53" t="str">
            <v>agricola</v>
          </cell>
          <cell r="B53" t="str">
            <v>frijol</v>
          </cell>
          <cell r="C53" t="str">
            <v>Frijol</v>
          </cell>
        </row>
        <row r="54">
          <cell r="A54" t="str">
            <v>agricola</v>
          </cell>
          <cell r="B54" t="str">
            <v>frijol_arbustivo</v>
          </cell>
          <cell r="C54" t="str">
            <v>Frjiol arbustivo</v>
          </cell>
        </row>
        <row r="55">
          <cell r="A55" t="str">
            <v>agricola</v>
          </cell>
          <cell r="B55" t="str">
            <v>frijol_caraota</v>
          </cell>
          <cell r="C55" t="str">
            <v>Frijol caraota</v>
          </cell>
        </row>
        <row r="56">
          <cell r="A56" t="str">
            <v>agricola</v>
          </cell>
          <cell r="B56" t="str">
            <v>frijol_caupi</v>
          </cell>
          <cell r="C56" t="str">
            <v>Frijol Caupí</v>
          </cell>
        </row>
        <row r="57">
          <cell r="A57" t="str">
            <v>agricola</v>
          </cell>
          <cell r="B57" t="str">
            <v>frijol_cabeza_negra</v>
          </cell>
          <cell r="C57" t="str">
            <v>Frijol cabeza negra</v>
          </cell>
        </row>
        <row r="58">
          <cell r="A58" t="str">
            <v>agricola</v>
          </cell>
          <cell r="B58" t="str">
            <v>frijol_rosado_zaragoza</v>
          </cell>
          <cell r="C58" t="str">
            <v>Frijol rosado zaragoza</v>
          </cell>
        </row>
        <row r="59">
          <cell r="A59" t="str">
            <v>agricola</v>
          </cell>
          <cell r="B59" t="str">
            <v>frijol_voluble</v>
          </cell>
          <cell r="C59" t="str">
            <v>Frijol voluble</v>
          </cell>
        </row>
        <row r="60">
          <cell r="A60" t="str">
            <v>pecuaria</v>
          </cell>
          <cell r="B60" t="str">
            <v>ganaderia_carne</v>
          </cell>
          <cell r="C60" t="str">
            <v>Ganadería de carne</v>
          </cell>
        </row>
        <row r="61">
          <cell r="A61" t="str">
            <v>pecuaria</v>
          </cell>
          <cell r="B61" t="str">
            <v>ganaderia_dp</v>
          </cell>
          <cell r="C61" t="str">
            <v>Ganadería doble propósito</v>
          </cell>
        </row>
        <row r="62">
          <cell r="A62" t="str">
            <v>pecuaria</v>
          </cell>
          <cell r="B62" t="str">
            <v>ganaderia_leche</v>
          </cell>
          <cell r="C62" t="str">
            <v>Ganadería de leche</v>
          </cell>
        </row>
        <row r="63">
          <cell r="A63" t="str">
            <v>agricola</v>
          </cell>
          <cell r="B63" t="str">
            <v>granadilla</v>
          </cell>
          <cell r="C63" t="str">
            <v>Granadilla</v>
          </cell>
        </row>
        <row r="64">
          <cell r="A64" t="str">
            <v>agricola</v>
          </cell>
          <cell r="B64" t="str">
            <v>guandul</v>
          </cell>
          <cell r="C64" t="str">
            <v>Guandul</v>
          </cell>
        </row>
        <row r="65">
          <cell r="A65" t="str">
            <v>agricola</v>
          </cell>
          <cell r="B65" t="str">
            <v>gulupa</v>
          </cell>
          <cell r="C65" t="str">
            <v>Gulupa</v>
          </cell>
        </row>
        <row r="66">
          <cell r="A66" t="str">
            <v>agricola</v>
          </cell>
          <cell r="B66" t="str">
            <v>hortalizas*</v>
          </cell>
          <cell r="C66" t="str">
            <v>Hortalizas</v>
          </cell>
        </row>
        <row r="67">
          <cell r="A67" t="str">
            <v>agricola</v>
          </cell>
          <cell r="B67" t="str">
            <v>lechuga_gourmet</v>
          </cell>
          <cell r="C67" t="str">
            <v>Lechuga gourmet</v>
          </cell>
        </row>
        <row r="68">
          <cell r="A68" t="str">
            <v>agricola</v>
          </cell>
          <cell r="B68" t="str">
            <v xml:space="preserve">lechuga </v>
          </cell>
          <cell r="C68" t="str">
            <v>Lechuga</v>
          </cell>
        </row>
        <row r="69">
          <cell r="A69" t="str">
            <v>agricola</v>
          </cell>
          <cell r="B69" t="str">
            <v>limon</v>
          </cell>
          <cell r="C69" t="str">
            <v>Limón</v>
          </cell>
        </row>
        <row r="70">
          <cell r="A70" t="str">
            <v>agricola</v>
          </cell>
          <cell r="B70" t="str">
            <v>limon_castilla</v>
          </cell>
          <cell r="C70" t="str">
            <v>Limón de castilla</v>
          </cell>
        </row>
        <row r="71">
          <cell r="A71" t="str">
            <v>agricola</v>
          </cell>
          <cell r="B71" t="str">
            <v>limon_mandarino</v>
          </cell>
          <cell r="C71" t="str">
            <v>Limón mandarino</v>
          </cell>
        </row>
        <row r="72">
          <cell r="A72" t="str">
            <v>agricola</v>
          </cell>
          <cell r="B72" t="str">
            <v>limon_castilla_limon_mandarino</v>
          </cell>
          <cell r="C72" t="str">
            <v>Limón de castilla y limón mandarino</v>
          </cell>
        </row>
        <row r="73">
          <cell r="A73" t="str">
            <v>agricola</v>
          </cell>
          <cell r="B73" t="str">
            <v>limon_tahiti</v>
          </cell>
          <cell r="C73" t="str">
            <v>Limón Tahití</v>
          </cell>
        </row>
        <row r="74">
          <cell r="A74" t="str">
            <v>agricola</v>
          </cell>
          <cell r="B74" t="str">
            <v>maiz</v>
          </cell>
          <cell r="C74" t="str">
            <v>Maíz</v>
          </cell>
        </row>
        <row r="75">
          <cell r="A75" t="str">
            <v>agricola</v>
          </cell>
          <cell r="B75" t="str">
            <v>maiz_amarillo</v>
          </cell>
          <cell r="C75" t="str">
            <v>Maíz amarillo</v>
          </cell>
        </row>
        <row r="76">
          <cell r="A76" t="str">
            <v>agricola</v>
          </cell>
          <cell r="B76" t="str">
            <v>maiz_amarillo_tradicional</v>
          </cell>
          <cell r="C76" t="str">
            <v>Maíz amarillo  tradicional</v>
          </cell>
        </row>
        <row r="77">
          <cell r="A77" t="str">
            <v>agricola</v>
          </cell>
          <cell r="B77" t="str">
            <v>maiz_blanco</v>
          </cell>
          <cell r="C77" t="str">
            <v>Maíz blanco</v>
          </cell>
        </row>
        <row r="78">
          <cell r="A78" t="str">
            <v>agricola</v>
          </cell>
          <cell r="B78" t="str">
            <v>maiz_blanco_tradicional</v>
          </cell>
          <cell r="C78" t="str">
            <v>Maíz blanco tradicional</v>
          </cell>
        </row>
        <row r="79">
          <cell r="A79" t="str">
            <v>agricola</v>
          </cell>
          <cell r="B79" t="str">
            <v>maiz_tecnificado</v>
          </cell>
          <cell r="C79" t="str">
            <v>Maíz tecnificado</v>
          </cell>
        </row>
        <row r="80">
          <cell r="A80" t="str">
            <v>agricola</v>
          </cell>
          <cell r="B80" t="str">
            <v>maiz_tradicional</v>
          </cell>
          <cell r="C80" t="str">
            <v>Maíz tradicional</v>
          </cell>
        </row>
        <row r="81">
          <cell r="A81" t="str">
            <v>agricola</v>
          </cell>
          <cell r="B81" t="str">
            <v>malanga</v>
          </cell>
          <cell r="C81" t="str">
            <v>Malanga</v>
          </cell>
        </row>
        <row r="82">
          <cell r="A82" t="str">
            <v>agricola</v>
          </cell>
          <cell r="B82" t="str">
            <v>mamoncillo</v>
          </cell>
          <cell r="C82" t="str">
            <v>Mamoncillo</v>
          </cell>
        </row>
        <row r="83">
          <cell r="A83" t="str">
            <v>agricola</v>
          </cell>
          <cell r="B83" t="str">
            <v>mango</v>
          </cell>
          <cell r="C83" t="str">
            <v>Mango</v>
          </cell>
        </row>
        <row r="84">
          <cell r="A84" t="str">
            <v>agricola</v>
          </cell>
          <cell r="B84" t="str">
            <v>mango_tommy</v>
          </cell>
          <cell r="C84" t="str">
            <v>Mango tommy</v>
          </cell>
        </row>
        <row r="85">
          <cell r="A85" t="str">
            <v>agricola</v>
          </cell>
          <cell r="B85" t="str">
            <v>maracuya</v>
          </cell>
          <cell r="C85" t="str">
            <v>Maracuyá</v>
          </cell>
        </row>
        <row r="86">
          <cell r="A86" t="str">
            <v>agricola</v>
          </cell>
          <cell r="B86" t="str">
            <v>melon</v>
          </cell>
          <cell r="C86" t="str">
            <v xml:space="preserve">Melón </v>
          </cell>
        </row>
        <row r="87">
          <cell r="A87" t="str">
            <v>agricola</v>
          </cell>
          <cell r="B87" t="str">
            <v>name</v>
          </cell>
          <cell r="C87" t="str">
            <v>Ñame</v>
          </cell>
        </row>
        <row r="88">
          <cell r="A88" t="str">
            <v>agricola</v>
          </cell>
          <cell r="B88" t="str">
            <v>name_diamante</v>
          </cell>
          <cell r="C88" t="str">
            <v>Ñame diamante</v>
          </cell>
        </row>
        <row r="89">
          <cell r="A89" t="str">
            <v>agricola</v>
          </cell>
          <cell r="B89" t="str">
            <v>name_espino</v>
          </cell>
          <cell r="C89" t="str">
            <v>Ñame espino</v>
          </cell>
        </row>
        <row r="90">
          <cell r="A90" t="str">
            <v>agricola</v>
          </cell>
          <cell r="B90" t="str">
            <v>naranja</v>
          </cell>
          <cell r="C90" t="str">
            <v>Naranja</v>
          </cell>
        </row>
        <row r="91">
          <cell r="A91" t="str">
            <v>agricola</v>
          </cell>
          <cell r="B91" t="str">
            <v>naranja_valencia</v>
          </cell>
          <cell r="C91" t="str">
            <v>Naranja valencia</v>
          </cell>
        </row>
        <row r="92">
          <cell r="A92" t="str">
            <v>pecuaria</v>
          </cell>
          <cell r="B92" t="str">
            <v>ovinos</v>
          </cell>
          <cell r="C92" t="str">
            <v>Ovinos</v>
          </cell>
        </row>
        <row r="93">
          <cell r="A93" t="str">
            <v>agricola</v>
          </cell>
          <cell r="B93" t="str">
            <v>palma_aceite</v>
          </cell>
          <cell r="C93" t="str">
            <v>Palma de aceite</v>
          </cell>
        </row>
        <row r="94">
          <cell r="A94" t="str">
            <v>agricola</v>
          </cell>
          <cell r="B94" t="str">
            <v>papa</v>
          </cell>
          <cell r="C94" t="str">
            <v>Papa</v>
          </cell>
        </row>
        <row r="95">
          <cell r="A95" t="str">
            <v>agricola</v>
          </cell>
          <cell r="B95" t="str">
            <v>papa_criolla</v>
          </cell>
          <cell r="C95" t="str">
            <v>Papa criolla</v>
          </cell>
        </row>
        <row r="96">
          <cell r="A96" t="str">
            <v>agricola</v>
          </cell>
          <cell r="B96" t="str">
            <v>papaya</v>
          </cell>
          <cell r="C96" t="str">
            <v>Papaya</v>
          </cell>
        </row>
        <row r="97">
          <cell r="A97" t="str">
            <v>agricola</v>
          </cell>
          <cell r="B97" t="str">
            <v>patilla</v>
          </cell>
          <cell r="C97" t="str">
            <v>Patilla</v>
          </cell>
        </row>
        <row r="98">
          <cell r="A98" t="str">
            <v>agricola</v>
          </cell>
          <cell r="B98" t="str">
            <v>pepino_guiso</v>
          </cell>
          <cell r="C98" t="str">
            <v>Pepino guiso</v>
          </cell>
        </row>
        <row r="99">
          <cell r="A99" t="str">
            <v>pecuaria</v>
          </cell>
          <cell r="B99" t="str">
            <v>piangua</v>
          </cell>
          <cell r="C99" t="str">
            <v>Piangua</v>
          </cell>
        </row>
        <row r="100">
          <cell r="A100" t="str">
            <v>agricola</v>
          </cell>
          <cell r="B100" t="str">
            <v>pimienta</v>
          </cell>
          <cell r="C100" t="str">
            <v>Pimienta</v>
          </cell>
        </row>
        <row r="101">
          <cell r="A101" t="str">
            <v>agricola</v>
          </cell>
          <cell r="B101" t="str">
            <v>pimenton</v>
          </cell>
          <cell r="C101" t="str">
            <v>Pimentón</v>
          </cell>
        </row>
        <row r="102">
          <cell r="A102" t="str">
            <v>agricola</v>
          </cell>
          <cell r="B102" t="str">
            <v>pimientos</v>
          </cell>
          <cell r="C102" t="str">
            <v>Pimientos</v>
          </cell>
        </row>
        <row r="103">
          <cell r="A103" t="str">
            <v>agricola</v>
          </cell>
          <cell r="B103" t="str">
            <v>piña</v>
          </cell>
          <cell r="C103" t="str">
            <v>Piña</v>
          </cell>
        </row>
        <row r="104">
          <cell r="A104" t="str">
            <v>pecuaria</v>
          </cell>
          <cell r="B104" t="str">
            <v>piscicultura_bocachico</v>
          </cell>
          <cell r="C104" t="str">
            <v>Piscicultura</v>
          </cell>
        </row>
        <row r="105">
          <cell r="A105" t="str">
            <v>pecuaria</v>
          </cell>
          <cell r="B105" t="str">
            <v>piscicultura_cachama</v>
          </cell>
          <cell r="C105" t="str">
            <v>Piscicultura cachama</v>
          </cell>
        </row>
        <row r="106">
          <cell r="A106" t="str">
            <v>pecuaria</v>
          </cell>
          <cell r="B106" t="str">
            <v>piscicultura_cachama_bocachico</v>
          </cell>
          <cell r="C106" t="str">
            <v>Piscicultura cachama bocachico</v>
          </cell>
        </row>
        <row r="107">
          <cell r="A107" t="str">
            <v>pecuaria</v>
          </cell>
          <cell r="B107" t="str">
            <v>piscicultura_tilapia</v>
          </cell>
          <cell r="C107" t="str">
            <v>Piscicultura tilapia</v>
          </cell>
        </row>
        <row r="108">
          <cell r="A108" t="str">
            <v>pecuaria</v>
          </cell>
          <cell r="B108" t="str">
            <v>piscicultura_tilapia_bocachico</v>
          </cell>
          <cell r="C108" t="str">
            <v>Piscicultura tilapia y bocachico</v>
          </cell>
        </row>
        <row r="109">
          <cell r="A109" t="str">
            <v>pecuaria</v>
          </cell>
          <cell r="B109" t="str">
            <v>piscicultura_tilapia_cachama</v>
          </cell>
          <cell r="C109" t="str">
            <v>Piscicultura tilapia y cachama</v>
          </cell>
        </row>
        <row r="110">
          <cell r="A110" t="str">
            <v>pecuaria</v>
          </cell>
          <cell r="B110" t="str">
            <v>piscicultura_trucha</v>
          </cell>
          <cell r="C110" t="str">
            <v>Piscicultura trucha</v>
          </cell>
        </row>
        <row r="111">
          <cell r="A111" t="str">
            <v>agricola</v>
          </cell>
          <cell r="B111" t="str">
            <v>platano</v>
          </cell>
          <cell r="C111" t="str">
            <v>Plátano</v>
          </cell>
        </row>
        <row r="112">
          <cell r="A112" t="str">
            <v>pecuaria</v>
          </cell>
          <cell r="B112" t="str">
            <v>porcicultura_ceba</v>
          </cell>
          <cell r="C112" t="str">
            <v>Porcicultura de ceba</v>
          </cell>
        </row>
        <row r="113">
          <cell r="A113" t="str">
            <v>pecuaria</v>
          </cell>
          <cell r="B113" t="str">
            <v>porcicultura_ciclo_completo</v>
          </cell>
          <cell r="C113" t="str">
            <v>Porcicultura de ciclo completo</v>
          </cell>
        </row>
        <row r="114">
          <cell r="A114" t="str">
            <v>pecuaria</v>
          </cell>
          <cell r="B114" t="str">
            <v>porcicultura_cria</v>
          </cell>
          <cell r="C114" t="str">
            <v>Porcicultura de cría</v>
          </cell>
        </row>
        <row r="115">
          <cell r="A115" t="str">
            <v>pecuaria</v>
          </cell>
          <cell r="B115" t="str">
            <v>porcicultura_cria_levante</v>
          </cell>
          <cell r="C115" t="str">
            <v>Porcicultura de cría y levante</v>
          </cell>
        </row>
        <row r="116">
          <cell r="A116" t="str">
            <v>agricola</v>
          </cell>
          <cell r="B116" t="str">
            <v>remolacha</v>
          </cell>
          <cell r="C116" t="str">
            <v>Remolacha</v>
          </cell>
        </row>
        <row r="117">
          <cell r="A117" t="str">
            <v>agricola</v>
          </cell>
          <cell r="B117" t="str">
            <v>sacha_inchi</v>
          </cell>
          <cell r="C117" t="str">
            <v>Sacha incho</v>
          </cell>
        </row>
        <row r="118">
          <cell r="A118" t="str">
            <v>agricola</v>
          </cell>
          <cell r="B118" t="str">
            <v>sorgo</v>
          </cell>
          <cell r="C118" t="str">
            <v>Sorgo</v>
          </cell>
        </row>
        <row r="119">
          <cell r="A119" t="str">
            <v>agricola</v>
          </cell>
          <cell r="B119" t="str">
            <v>stevia</v>
          </cell>
          <cell r="C119" t="str">
            <v>Stevia</v>
          </cell>
        </row>
        <row r="120">
          <cell r="A120" t="str">
            <v>agricola</v>
          </cell>
          <cell r="B120" t="str">
            <v>tomate_arbol</v>
          </cell>
          <cell r="C120" t="str">
            <v>Tomate de árbol</v>
          </cell>
        </row>
        <row r="121">
          <cell r="A121" t="str">
            <v>agricola</v>
          </cell>
          <cell r="B121" t="str">
            <v>tomate_cherry</v>
          </cell>
          <cell r="C121" t="str">
            <v>Tomate Cherry</v>
          </cell>
        </row>
        <row r="122">
          <cell r="A122" t="str">
            <v>agricola</v>
          </cell>
          <cell r="B122" t="str">
            <v>tomate_mesa</v>
          </cell>
          <cell r="C122" t="str">
            <v>Tomate de mesa</v>
          </cell>
        </row>
        <row r="123">
          <cell r="A123" t="str">
            <v>agricola</v>
          </cell>
          <cell r="B123" t="str">
            <v>uchuva</v>
          </cell>
          <cell r="C123" t="str">
            <v>Uchuva</v>
          </cell>
        </row>
        <row r="124">
          <cell r="A124" t="str">
            <v>agricola</v>
          </cell>
          <cell r="B124" t="str">
            <v>yuca</v>
          </cell>
          <cell r="C124" t="str">
            <v>Yuca</v>
          </cell>
        </row>
        <row r="125">
          <cell r="A125" t="str">
            <v>agricola</v>
          </cell>
          <cell r="B125" t="str">
            <v>yuca_industrial</v>
          </cell>
          <cell r="C125" t="str">
            <v>Yuca para uso industrial</v>
          </cell>
        </row>
        <row r="126">
          <cell r="A126" t="str">
            <v>agricola</v>
          </cell>
          <cell r="B126" t="str">
            <v>yuca_maiz</v>
          </cell>
          <cell r="C126" t="str">
            <v>Yuca en asocio con maíz</v>
          </cell>
        </row>
        <row r="127">
          <cell r="A127" t="str">
            <v>agricola</v>
          </cell>
          <cell r="B127" t="str">
            <v>yuca_maiz_ahuyama</v>
          </cell>
          <cell r="C127" t="str">
            <v>Yuca en asocio con maíz y ahuyama</v>
          </cell>
        </row>
        <row r="128">
          <cell r="A128" t="str">
            <v>agricola</v>
          </cell>
          <cell r="B128" t="str">
            <v>yuca_maiz_name</v>
          </cell>
          <cell r="C128" t="str">
            <v>Yuca en asocio con maíz y ñame</v>
          </cell>
        </row>
        <row r="129">
          <cell r="A129" t="str">
            <v>agricola</v>
          </cell>
          <cell r="B129" t="str">
            <v>yuca_maiz_name_patilla</v>
          </cell>
          <cell r="C129" t="str">
            <v>Yuca en asocio con maíz, ñame y patilla</v>
          </cell>
        </row>
        <row r="130">
          <cell r="A130" t="str">
            <v>agricola</v>
          </cell>
          <cell r="B130" t="str">
            <v>yuca_maiz_patilla</v>
          </cell>
          <cell r="C130" t="str">
            <v>Yuca en asocio con maíz y patilla</v>
          </cell>
        </row>
        <row r="131">
          <cell r="A131" t="str">
            <v>agricola</v>
          </cell>
          <cell r="B131" t="str">
            <v>zanahoria</v>
          </cell>
          <cell r="C131" t="str">
            <v>Zanahoria</v>
          </cell>
        </row>
        <row r="132">
          <cell r="A132" t="str">
            <v>agricola</v>
          </cell>
          <cell r="B132" t="str">
            <v>patilla_melon</v>
          </cell>
          <cell r="C132" t="str">
            <v>Patilla en asocio con melón</v>
          </cell>
        </row>
        <row r="133">
          <cell r="A133" t="str">
            <v>agricola</v>
          </cell>
          <cell r="B133" t="str">
            <v>tabaco</v>
          </cell>
          <cell r="C133" t="str">
            <v>Tabaco</v>
          </cell>
        </row>
        <row r="134">
          <cell r="A134" t="str">
            <v>agricola</v>
          </cell>
          <cell r="B134" t="str">
            <v>ajonjoli</v>
          </cell>
          <cell r="C134" t="str">
            <v>Ajonjolí</v>
          </cell>
        </row>
        <row r="135">
          <cell r="A135" t="str">
            <v>agricola</v>
          </cell>
          <cell r="B135" t="str">
            <v>mamoncillo</v>
          </cell>
          <cell r="C135" t="str">
            <v>Mamoncillo</v>
          </cell>
        </row>
        <row r="136">
          <cell r="A136" t="str">
            <v>agricola</v>
          </cell>
          <cell r="B136" t="str">
            <v>yuca_name</v>
          </cell>
          <cell r="C136" t="str">
            <v>Yuca en asocio con ñame</v>
          </cell>
        </row>
        <row r="137">
          <cell r="A137" t="str">
            <v>agricola</v>
          </cell>
          <cell r="B137" t="str">
            <v>hierbabuena</v>
          </cell>
          <cell r="C137" t="str">
            <v>Hierbabuena</v>
          </cell>
        </row>
        <row r="138">
          <cell r="A138" t="str">
            <v>agricola</v>
          </cell>
          <cell r="B138"/>
        </row>
        <row r="139">
          <cell r="A139" t="str">
            <v>agricola</v>
          </cell>
          <cell r="B139"/>
        </row>
        <row r="140">
          <cell r="A140" t="str">
            <v>agricola</v>
          </cell>
          <cell r="B140"/>
        </row>
        <row r="141">
          <cell r="A141" t="str">
            <v>agricola</v>
          </cell>
          <cell r="B141"/>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J88"/>
  <sheetViews>
    <sheetView zoomScale="80" zoomScaleNormal="80" workbookViewId="0">
      <pane ySplit="1" topLeftCell="A72" activePane="bottomLeft" state="frozen"/>
      <selection pane="bottomLeft" activeCell="A41" sqref="A38:A41"/>
    </sheetView>
  </sheetViews>
  <sheetFormatPr defaultColWidth="11.42578125" defaultRowHeight="15"/>
  <cols>
    <col min="1" max="1" width="16.42578125" style="1" customWidth="1"/>
    <col min="2" max="2" width="15" style="1" customWidth="1"/>
    <col min="3" max="8" width="18.5703125" style="1" customWidth="1"/>
    <col min="9" max="9" width="23.42578125" style="1" customWidth="1"/>
    <col min="10" max="10" width="30.140625" style="1" customWidth="1"/>
    <col min="11" max="16384" width="11.42578125" style="1"/>
  </cols>
  <sheetData>
    <row r="1" spans="1:10">
      <c r="A1" s="3" t="s">
        <v>0</v>
      </c>
      <c r="B1" s="3"/>
      <c r="C1" s="3" t="s">
        <v>1</v>
      </c>
      <c r="D1" s="3" t="s">
        <v>2</v>
      </c>
      <c r="E1" s="3" t="s">
        <v>3</v>
      </c>
      <c r="F1" s="3" t="s">
        <v>4</v>
      </c>
      <c r="G1" s="3" t="s">
        <v>5</v>
      </c>
      <c r="H1" s="70" t="s">
        <v>6</v>
      </c>
      <c r="I1" s="71" t="s">
        <v>7</v>
      </c>
      <c r="J1" s="71" t="s">
        <v>8</v>
      </c>
    </row>
    <row r="2" spans="1:10">
      <c r="A2" s="85" t="s">
        <v>9</v>
      </c>
      <c r="B2" s="72" t="s">
        <v>10</v>
      </c>
      <c r="C2" s="73">
        <v>623.01743499999998</v>
      </c>
      <c r="D2" s="73">
        <v>623.01743399999998</v>
      </c>
      <c r="E2" s="73">
        <v>623.01743367994004</v>
      </c>
      <c r="F2" s="73">
        <v>623.01743399999998</v>
      </c>
      <c r="G2" s="73">
        <v>623.01743494169966</v>
      </c>
      <c r="H2" s="74">
        <v>623.01743446883427</v>
      </c>
      <c r="I2" s="75"/>
      <c r="J2" s="75"/>
    </row>
    <row r="3" spans="1:10">
      <c r="A3" s="86"/>
      <c r="B3" s="72" t="s">
        <v>11</v>
      </c>
      <c r="C3" s="73">
        <v>607.84986400000003</v>
      </c>
      <c r="D3" s="73">
        <v>607.21849299999997</v>
      </c>
      <c r="E3" s="73">
        <v>0</v>
      </c>
      <c r="F3" s="73">
        <v>607.55676599999993</v>
      </c>
      <c r="G3" s="73">
        <v>585.36776721382205</v>
      </c>
      <c r="H3" s="74">
        <v>608.47499996768101</v>
      </c>
      <c r="I3" s="75"/>
      <c r="J3" s="75"/>
    </row>
    <row r="4" spans="1:10">
      <c r="A4" s="86"/>
      <c r="B4" s="72" t="s">
        <v>12</v>
      </c>
      <c r="C4" s="73">
        <v>15.167570999999999</v>
      </c>
      <c r="D4" s="73">
        <v>15.798940999999999</v>
      </c>
      <c r="E4" s="73">
        <v>623.01743367994004</v>
      </c>
      <c r="F4" s="73">
        <v>15.460668000000002</v>
      </c>
      <c r="G4" s="73">
        <v>37.649667727877599</v>
      </c>
      <c r="H4" s="74">
        <v>14.542434501153201</v>
      </c>
      <c r="I4" s="75"/>
      <c r="J4" s="75"/>
    </row>
    <row r="5" spans="1:10">
      <c r="A5" s="87"/>
      <c r="B5" s="76" t="s">
        <v>13</v>
      </c>
      <c r="C5" s="77">
        <v>0.97565466045103544</v>
      </c>
      <c r="D5" s="77">
        <v>0.97464125377910371</v>
      </c>
      <c r="E5" s="77">
        <v>0</v>
      </c>
      <c r="F5" s="77">
        <v>0.97518421290278046</v>
      </c>
      <c r="G5" s="77">
        <v>0.9395688376980964</v>
      </c>
      <c r="H5" s="78">
        <v>0.97665806172253966</v>
      </c>
      <c r="I5" s="75"/>
      <c r="J5" s="75"/>
    </row>
    <row r="6" spans="1:10">
      <c r="A6" s="85" t="s">
        <v>14</v>
      </c>
      <c r="B6" s="72" t="s">
        <v>10</v>
      </c>
      <c r="C6" s="73">
        <v>8078.5253360000006</v>
      </c>
      <c r="D6" s="73">
        <v>8078.5253380000013</v>
      </c>
      <c r="E6" s="73">
        <v>8078.5253372962898</v>
      </c>
      <c r="F6" s="73">
        <v>8078.5253319999974</v>
      </c>
      <c r="G6" s="73">
        <v>8078.5253369029306</v>
      </c>
      <c r="H6" s="74">
        <v>8078.5253335874204</v>
      </c>
      <c r="I6" s="75"/>
      <c r="J6" s="75"/>
    </row>
    <row r="7" spans="1:10">
      <c r="A7" s="86"/>
      <c r="B7" s="72" t="s">
        <v>11</v>
      </c>
      <c r="C7" s="73">
        <v>6857.8081420000008</v>
      </c>
      <c r="D7" s="73">
        <v>6805.9772530000018</v>
      </c>
      <c r="E7" s="73">
        <v>0</v>
      </c>
      <c r="F7" s="73">
        <v>6809.9068949999973</v>
      </c>
      <c r="G7" s="73">
        <v>6701.61089710551</v>
      </c>
      <c r="H7" s="74">
        <v>7008.00797948941</v>
      </c>
      <c r="I7" s="75"/>
      <c r="J7" s="75"/>
    </row>
    <row r="8" spans="1:10">
      <c r="A8" s="86"/>
      <c r="B8" s="72" t="s">
        <v>12</v>
      </c>
      <c r="C8" s="73">
        <v>1220.7171939999998</v>
      </c>
      <c r="D8" s="73">
        <v>1272.5480849999997</v>
      </c>
      <c r="E8" s="73">
        <v>8078.5253372962898</v>
      </c>
      <c r="F8" s="73">
        <v>1268.6184369999999</v>
      </c>
      <c r="G8" s="73">
        <v>1376.9144397974201</v>
      </c>
      <c r="H8" s="74">
        <v>1070.5173540980099</v>
      </c>
      <c r="I8" s="75"/>
      <c r="J8" s="75"/>
    </row>
    <row r="9" spans="1:10">
      <c r="A9" s="87"/>
      <c r="B9" s="76" t="s">
        <v>13</v>
      </c>
      <c r="C9" s="77">
        <v>0.84889356123447823</v>
      </c>
      <c r="D9" s="77">
        <v>0.84247767609093815</v>
      </c>
      <c r="E9" s="77">
        <v>0</v>
      </c>
      <c r="F9" s="77">
        <v>0.84296410732601756</v>
      </c>
      <c r="G9" s="77">
        <v>0.82955869018474981</v>
      </c>
      <c r="H9" s="78">
        <v>0.86748604356698511</v>
      </c>
      <c r="I9" s="75"/>
      <c r="J9" s="75"/>
    </row>
    <row r="10" spans="1:10">
      <c r="A10" s="85" t="s">
        <v>15</v>
      </c>
      <c r="B10" s="72" t="s">
        <v>10</v>
      </c>
      <c r="C10" s="73">
        <v>706.80857100000003</v>
      </c>
      <c r="D10" s="73">
        <v>706.80857199999991</v>
      </c>
      <c r="E10" s="73">
        <v>706.90137251627903</v>
      </c>
      <c r="F10" s="73">
        <v>706.80857199999991</v>
      </c>
      <c r="G10" s="73">
        <v>706.90136994802106</v>
      </c>
      <c r="H10" s="74">
        <v>706.90137304858695</v>
      </c>
      <c r="I10" s="75"/>
      <c r="J10" s="75"/>
    </row>
    <row r="11" spans="1:10">
      <c r="A11" s="86"/>
      <c r="B11" s="72" t="s">
        <v>11</v>
      </c>
      <c r="C11" s="73">
        <v>505.556647</v>
      </c>
      <c r="D11" s="73">
        <v>452.05122799999992</v>
      </c>
      <c r="E11" s="73">
        <v>0</v>
      </c>
      <c r="F11" s="73">
        <v>490.29154599999993</v>
      </c>
      <c r="G11" s="73">
        <v>469.30828274292003</v>
      </c>
      <c r="H11" s="74">
        <v>507.133124764071</v>
      </c>
      <c r="I11" s="75"/>
      <c r="J11" s="75"/>
    </row>
    <row r="12" spans="1:10">
      <c r="A12" s="86"/>
      <c r="B12" s="72" t="s">
        <v>12</v>
      </c>
      <c r="C12" s="73">
        <v>201.251924</v>
      </c>
      <c r="D12" s="73">
        <v>254.75734399999999</v>
      </c>
      <c r="E12" s="73">
        <v>706.90137251627903</v>
      </c>
      <c r="F12" s="73">
        <v>216.51702599999999</v>
      </c>
      <c r="G12" s="73">
        <v>237.593087205101</v>
      </c>
      <c r="H12" s="74">
        <v>199.76824828451601</v>
      </c>
      <c r="I12" s="75"/>
      <c r="J12" s="75"/>
    </row>
    <row r="13" spans="1:10">
      <c r="A13" s="87"/>
      <c r="B13" s="76" t="s">
        <v>13</v>
      </c>
      <c r="C13" s="77">
        <v>0.7152667182356508</v>
      </c>
      <c r="D13" s="77">
        <v>0.63956670293466666</v>
      </c>
      <c r="E13" s="77">
        <v>0</v>
      </c>
      <c r="F13" s="77">
        <v>0.69366949613055906</v>
      </c>
      <c r="G13" s="77">
        <v>0.66389499680475739</v>
      </c>
      <c r="H13" s="78">
        <v>0.71740294204975963</v>
      </c>
      <c r="I13" s="75"/>
      <c r="J13" s="75"/>
    </row>
    <row r="14" spans="1:10">
      <c r="A14" s="85" t="s">
        <v>16</v>
      </c>
      <c r="B14" s="72" t="s">
        <v>10</v>
      </c>
      <c r="C14" s="73">
        <v>3536.350218</v>
      </c>
      <c r="D14" s="73">
        <v>3536.350218</v>
      </c>
      <c r="E14" s="73">
        <v>3539.2824441358198</v>
      </c>
      <c r="F14" s="73">
        <v>3536.350218</v>
      </c>
      <c r="G14" s="73">
        <v>3539.2824493850399</v>
      </c>
      <c r="H14" s="74">
        <v>3539.2824496843905</v>
      </c>
      <c r="I14" s="75"/>
      <c r="J14" s="75"/>
    </row>
    <row r="15" spans="1:10">
      <c r="A15" s="86"/>
      <c r="B15" s="72" t="s">
        <v>11</v>
      </c>
      <c r="C15" s="73">
        <v>1032.4575890000001</v>
      </c>
      <c r="D15" s="73">
        <v>1025.7088950000002</v>
      </c>
      <c r="E15" s="73">
        <v>0</v>
      </c>
      <c r="F15" s="73">
        <v>1001.3054450000004</v>
      </c>
      <c r="G15" s="73">
        <v>2301.9261089536099</v>
      </c>
      <c r="H15" s="74">
        <v>2469.8153038597802</v>
      </c>
      <c r="I15" s="75"/>
      <c r="J15" s="75"/>
    </row>
    <row r="16" spans="1:10">
      <c r="A16" s="86"/>
      <c r="B16" s="72" t="s">
        <v>12</v>
      </c>
      <c r="C16" s="73">
        <v>2503.8926289999999</v>
      </c>
      <c r="D16" s="73">
        <v>2510.6413229999998</v>
      </c>
      <c r="E16" s="73">
        <v>3539.2824441358198</v>
      </c>
      <c r="F16" s="73">
        <v>2535.0447729999996</v>
      </c>
      <c r="G16" s="73">
        <v>1237.35634043143</v>
      </c>
      <c r="H16" s="74">
        <v>1069.46714582461</v>
      </c>
      <c r="I16" s="75"/>
      <c r="J16" s="75"/>
    </row>
    <row r="17" spans="1:10">
      <c r="A17" s="87"/>
      <c r="B17" s="76" t="s">
        <v>13</v>
      </c>
      <c r="C17" s="77">
        <v>0.29195569594459214</v>
      </c>
      <c r="D17" s="77">
        <v>0.29004731764946484</v>
      </c>
      <c r="E17" s="77">
        <v>0</v>
      </c>
      <c r="F17" s="77">
        <v>0.28314657295631018</v>
      </c>
      <c r="G17" s="77">
        <v>0.65039344609345207</v>
      </c>
      <c r="H17" s="78">
        <v>0.69782938744547551</v>
      </c>
      <c r="I17" s="75"/>
      <c r="J17" s="75"/>
    </row>
    <row r="18" spans="1:10">
      <c r="A18" s="85" t="s">
        <v>17</v>
      </c>
      <c r="B18" s="72" t="s">
        <v>10</v>
      </c>
      <c r="C18" s="73">
        <v>1143.572494</v>
      </c>
      <c r="D18" s="73">
        <v>1143.5724910000001</v>
      </c>
      <c r="E18" s="73">
        <v>1143.5724917421601</v>
      </c>
      <c r="F18" s="73">
        <v>1143.572492</v>
      </c>
      <c r="G18" s="73">
        <v>1143.572495695212</v>
      </c>
      <c r="H18" s="74">
        <v>1143.572490516824</v>
      </c>
      <c r="I18" s="75"/>
      <c r="J18" s="75"/>
    </row>
    <row r="19" spans="1:10">
      <c r="A19" s="86"/>
      <c r="B19" s="72" t="s">
        <v>11</v>
      </c>
      <c r="C19" s="73">
        <v>870.90649699999994</v>
      </c>
      <c r="D19" s="73">
        <v>871.44010100000014</v>
      </c>
      <c r="E19" s="73">
        <v>0</v>
      </c>
      <c r="F19" s="73">
        <v>858.14241800000002</v>
      </c>
      <c r="G19" s="73">
        <v>838.39015110383502</v>
      </c>
      <c r="H19" s="74">
        <v>869.41063837929096</v>
      </c>
      <c r="I19" s="75"/>
      <c r="J19" s="75"/>
    </row>
    <row r="20" spans="1:10">
      <c r="A20" s="86"/>
      <c r="B20" s="72" t="s">
        <v>12</v>
      </c>
      <c r="C20" s="73">
        <v>272.665997</v>
      </c>
      <c r="D20" s="73">
        <v>272.13238999999999</v>
      </c>
      <c r="E20" s="73">
        <v>1143.5724917421601</v>
      </c>
      <c r="F20" s="73">
        <v>285.43007399999999</v>
      </c>
      <c r="G20" s="73">
        <v>305.18234459137699</v>
      </c>
      <c r="H20" s="74">
        <v>274.161852137533</v>
      </c>
      <c r="I20" s="75"/>
      <c r="J20" s="75"/>
    </row>
    <row r="21" spans="1:10">
      <c r="A21" s="87"/>
      <c r="B21" s="76" t="s">
        <v>13</v>
      </c>
      <c r="C21" s="77">
        <v>0.76156649584473124</v>
      </c>
      <c r="D21" s="77">
        <v>0.76203310927667289</v>
      </c>
      <c r="E21" s="77">
        <v>0</v>
      </c>
      <c r="F21" s="77">
        <v>0.75040491442671042</v>
      </c>
      <c r="G21" s="77">
        <v>0.73313248985946666</v>
      </c>
      <c r="H21" s="78">
        <v>0.7602584406226589</v>
      </c>
      <c r="I21" s="75"/>
      <c r="J21" s="75"/>
    </row>
    <row r="22" spans="1:10">
      <c r="A22" s="85" t="s">
        <v>18</v>
      </c>
      <c r="B22" s="72" t="s">
        <v>10</v>
      </c>
      <c r="C22" s="73">
        <v>723.09922399999994</v>
      </c>
      <c r="D22" s="73">
        <v>723.09922299999994</v>
      </c>
      <c r="E22" s="73">
        <v>723.09922356025299</v>
      </c>
      <c r="F22" s="73">
        <v>723.09922000000006</v>
      </c>
      <c r="G22" s="73">
        <v>723.09922255058405</v>
      </c>
      <c r="H22" s="74">
        <v>723.09922226462004</v>
      </c>
      <c r="I22" s="75"/>
      <c r="J22" s="75"/>
    </row>
    <row r="23" spans="1:10">
      <c r="A23" s="86"/>
      <c r="B23" s="72" t="s">
        <v>11</v>
      </c>
      <c r="C23" s="73">
        <v>472.04216199999996</v>
      </c>
      <c r="D23" s="73">
        <v>463.09475899999995</v>
      </c>
      <c r="E23" s="73">
        <v>43.447195521967103</v>
      </c>
      <c r="F23" s="73">
        <v>455.62276700000007</v>
      </c>
      <c r="G23" s="73">
        <v>451.042840722694</v>
      </c>
      <c r="H23" s="74">
        <v>466.85071207364399</v>
      </c>
      <c r="I23" s="75"/>
      <c r="J23" s="75"/>
    </row>
    <row r="24" spans="1:10">
      <c r="A24" s="86"/>
      <c r="B24" s="72" t="s">
        <v>12</v>
      </c>
      <c r="C24" s="73">
        <v>251.057062</v>
      </c>
      <c r="D24" s="73">
        <v>260.00446399999998</v>
      </c>
      <c r="E24" s="73">
        <v>679.65202803828595</v>
      </c>
      <c r="F24" s="73">
        <v>267.47645299999999</v>
      </c>
      <c r="G24" s="73">
        <v>272.05638182788999</v>
      </c>
      <c r="H24" s="74">
        <v>256.24851019097599</v>
      </c>
      <c r="I24" s="75"/>
      <c r="J24" s="75"/>
    </row>
    <row r="25" spans="1:10">
      <c r="A25" s="87"/>
      <c r="B25" s="76" t="s">
        <v>13</v>
      </c>
      <c r="C25" s="77">
        <v>0.65280413300512685</v>
      </c>
      <c r="D25" s="77">
        <v>0.64043044753762646</v>
      </c>
      <c r="E25" s="77">
        <v>6.0084693920773959E-2</v>
      </c>
      <c r="F25" s="77">
        <v>0.63009716287620943</v>
      </c>
      <c r="G25" s="77">
        <v>0.62376341538818558</v>
      </c>
      <c r="H25" s="78">
        <v>0.64562469118905896</v>
      </c>
      <c r="I25" s="75"/>
      <c r="J25" s="75"/>
    </row>
    <row r="26" spans="1:10">
      <c r="A26" s="85" t="s">
        <v>19</v>
      </c>
      <c r="B26" s="72" t="s">
        <v>10</v>
      </c>
      <c r="C26" s="73">
        <v>244.98953</v>
      </c>
      <c r="D26" s="73">
        <v>244.98953</v>
      </c>
      <c r="E26" s="73">
        <v>244.989529747278</v>
      </c>
      <c r="F26" s="73">
        <v>244.98953500000002</v>
      </c>
      <c r="G26" s="73">
        <v>244.98952791986321</v>
      </c>
      <c r="H26" s="74">
        <v>244.9895300417229</v>
      </c>
      <c r="I26" s="75"/>
      <c r="J26" s="75"/>
    </row>
    <row r="27" spans="1:10">
      <c r="A27" s="86"/>
      <c r="B27" s="72" t="s">
        <v>11</v>
      </c>
      <c r="C27" s="73">
        <v>211.86661900000001</v>
      </c>
      <c r="D27" s="73">
        <v>186.535999</v>
      </c>
      <c r="E27" s="73">
        <v>0</v>
      </c>
      <c r="F27" s="73">
        <v>174.60569000000001</v>
      </c>
      <c r="G27" s="73">
        <v>202.22012248961201</v>
      </c>
      <c r="H27" s="74">
        <v>213.58977252138899</v>
      </c>
      <c r="I27" s="75"/>
      <c r="J27" s="75"/>
    </row>
    <row r="28" spans="1:10">
      <c r="A28" s="86"/>
      <c r="B28" s="72" t="s">
        <v>12</v>
      </c>
      <c r="C28" s="73">
        <v>33.122911000000002</v>
      </c>
      <c r="D28" s="73">
        <v>58.453531000000005</v>
      </c>
      <c r="E28" s="73">
        <v>244.989529747278</v>
      </c>
      <c r="F28" s="73">
        <v>70.383845000000008</v>
      </c>
      <c r="G28" s="73">
        <v>42.769405430251197</v>
      </c>
      <c r="H28" s="74">
        <v>31.3997575203339</v>
      </c>
      <c r="I28" s="75"/>
      <c r="J28" s="75"/>
    </row>
    <row r="29" spans="1:10">
      <c r="A29" s="87"/>
      <c r="B29" s="76" t="s">
        <v>13</v>
      </c>
      <c r="C29" s="77">
        <v>0.86479866711038633</v>
      </c>
      <c r="D29" s="77">
        <v>0.76140396285506573</v>
      </c>
      <c r="E29" s="77">
        <v>0</v>
      </c>
      <c r="F29" s="77">
        <v>0.71270672847311622</v>
      </c>
      <c r="G29" s="77">
        <v>0.82542353628992193</v>
      </c>
      <c r="H29" s="78">
        <v>0.87183224721894692</v>
      </c>
      <c r="I29" s="75"/>
      <c r="J29" s="75"/>
    </row>
    <row r="30" spans="1:10">
      <c r="A30" s="85" t="s">
        <v>20</v>
      </c>
      <c r="B30" s="72" t="s">
        <v>10</v>
      </c>
      <c r="C30" s="73">
        <v>370.66061900000011</v>
      </c>
      <c r="D30" s="73">
        <v>370.660617</v>
      </c>
      <c r="E30" s="73">
        <v>370.660618062293</v>
      </c>
      <c r="F30" s="73">
        <v>370.66061700000006</v>
      </c>
      <c r="G30" s="73">
        <v>370.66061760456398</v>
      </c>
      <c r="H30" s="74">
        <v>370.660617090524</v>
      </c>
      <c r="I30" s="75"/>
      <c r="J30" s="75"/>
    </row>
    <row r="31" spans="1:10">
      <c r="A31" s="86"/>
      <c r="B31" s="72" t="s">
        <v>11</v>
      </c>
      <c r="C31" s="73">
        <v>140.71905300000006</v>
      </c>
      <c r="D31" s="73">
        <v>7.5214179999999828</v>
      </c>
      <c r="E31" s="73">
        <v>108.879014109349</v>
      </c>
      <c r="F31" s="73">
        <v>2.0780999999999494E-2</v>
      </c>
      <c r="G31" s="73">
        <v>0</v>
      </c>
      <c r="H31" s="74">
        <v>131.09413249112501</v>
      </c>
      <c r="I31" s="75"/>
      <c r="J31" s="75"/>
    </row>
    <row r="32" spans="1:10">
      <c r="A32" s="86"/>
      <c r="B32" s="72" t="s">
        <v>12</v>
      </c>
      <c r="C32" s="73">
        <v>229.94156600000005</v>
      </c>
      <c r="D32" s="73">
        <v>363.13919900000002</v>
      </c>
      <c r="E32" s="73">
        <v>261.78160395294401</v>
      </c>
      <c r="F32" s="73">
        <v>370.63983600000006</v>
      </c>
      <c r="G32" s="73">
        <v>370.66061760456398</v>
      </c>
      <c r="H32" s="74">
        <v>239.56648459939899</v>
      </c>
      <c r="I32" s="75"/>
      <c r="J32" s="75"/>
    </row>
    <row r="33" spans="1:10">
      <c r="A33" s="87"/>
      <c r="B33" s="76" t="s">
        <v>13</v>
      </c>
      <c r="C33" s="77">
        <v>0.37964392705015154</v>
      </c>
      <c r="D33" s="77">
        <v>2.0291926509149426E-2</v>
      </c>
      <c r="E33" s="77">
        <v>0.29374314076995051</v>
      </c>
      <c r="F33" s="77">
        <v>5.606476395629453E-5</v>
      </c>
      <c r="G33" s="77">
        <v>0</v>
      </c>
      <c r="H33" s="78">
        <v>0.35367699304053324</v>
      </c>
      <c r="I33" s="79" t="s">
        <v>21</v>
      </c>
      <c r="J33" s="75"/>
    </row>
    <row r="34" spans="1:10">
      <c r="A34" s="85" t="s">
        <v>22</v>
      </c>
      <c r="B34" s="72" t="s">
        <v>10</v>
      </c>
      <c r="C34" s="73">
        <v>696.07365699999991</v>
      </c>
      <c r="D34" s="73">
        <v>696.07365599999991</v>
      </c>
      <c r="E34" s="73">
        <v>696.07365619069901</v>
      </c>
      <c r="F34" s="73">
        <v>696.07365500000003</v>
      </c>
      <c r="G34" s="73">
        <v>696.07365436901387</v>
      </c>
      <c r="H34" s="74">
        <v>696.07365680311693</v>
      </c>
      <c r="I34" s="75"/>
      <c r="J34" s="75"/>
    </row>
    <row r="35" spans="1:10">
      <c r="A35" s="86"/>
      <c r="B35" s="72" t="s">
        <v>11</v>
      </c>
      <c r="C35" s="73">
        <v>664.04831999999988</v>
      </c>
      <c r="D35" s="73">
        <v>627.62224999999989</v>
      </c>
      <c r="E35" s="73">
        <v>0</v>
      </c>
      <c r="F35" s="73">
        <v>615.09653400000002</v>
      </c>
      <c r="G35" s="73">
        <v>3.0384636378668199</v>
      </c>
      <c r="H35" s="74">
        <v>663.799960576118</v>
      </c>
      <c r="I35" s="75"/>
      <c r="J35" s="75"/>
    </row>
    <row r="36" spans="1:10">
      <c r="A36" s="86"/>
      <c r="B36" s="72" t="s">
        <v>12</v>
      </c>
      <c r="C36" s="73">
        <v>32.025337</v>
      </c>
      <c r="D36" s="73">
        <v>68.451405999999992</v>
      </c>
      <c r="E36" s="73">
        <v>696.07365619069901</v>
      </c>
      <c r="F36" s="73">
        <v>80.977121000000011</v>
      </c>
      <c r="G36" s="73">
        <v>693.03519073114705</v>
      </c>
      <c r="H36" s="74">
        <v>32.273696226998901</v>
      </c>
      <c r="I36" s="75"/>
      <c r="J36" s="75"/>
    </row>
    <row r="37" spans="1:10">
      <c r="A37" s="87"/>
      <c r="B37" s="76" t="s">
        <v>13</v>
      </c>
      <c r="C37" s="77">
        <v>0.95399145380960737</v>
      </c>
      <c r="D37" s="77">
        <v>0.90166068574788871</v>
      </c>
      <c r="E37" s="77">
        <v>0</v>
      </c>
      <c r="F37" s="77">
        <v>0.88366587297431909</v>
      </c>
      <c r="G37" s="77">
        <v>4.3651467323830365E-3</v>
      </c>
      <c r="H37" s="78">
        <v>0.95363465358648458</v>
      </c>
      <c r="I37" s="79" t="s">
        <v>21</v>
      </c>
      <c r="J37" s="75"/>
    </row>
    <row r="38" spans="1:10">
      <c r="A38" s="85" t="s">
        <v>23</v>
      </c>
      <c r="B38" s="72" t="s">
        <v>10</v>
      </c>
      <c r="C38" s="73">
        <v>2526.3047939999992</v>
      </c>
      <c r="D38" s="73">
        <v>2526.3047889999984</v>
      </c>
      <c r="E38" s="73">
        <v>2526.3047931353026</v>
      </c>
      <c r="F38" s="73">
        <v>2526.3047889999998</v>
      </c>
      <c r="G38" s="73">
        <v>2526.3047926603699</v>
      </c>
      <c r="H38" s="74">
        <v>2526.3047950622099</v>
      </c>
      <c r="I38" s="75"/>
      <c r="J38" s="75"/>
    </row>
    <row r="39" spans="1:10">
      <c r="A39" s="86"/>
      <c r="B39" s="72" t="s">
        <v>11</v>
      </c>
      <c r="C39" s="73">
        <v>1422.8238169999993</v>
      </c>
      <c r="D39" s="73">
        <v>1107.0869289999985</v>
      </c>
      <c r="E39" s="73">
        <v>350.55078522359298</v>
      </c>
      <c r="F39" s="73">
        <v>1051.2716959999998</v>
      </c>
      <c r="G39" s="73">
        <v>0</v>
      </c>
      <c r="H39" s="74">
        <v>1316.3623635578199</v>
      </c>
      <c r="I39" s="75"/>
      <c r="J39" s="75"/>
    </row>
    <row r="40" spans="1:10">
      <c r="A40" s="86"/>
      <c r="B40" s="72" t="s">
        <v>12</v>
      </c>
      <c r="C40" s="73">
        <v>1103.4809769999999</v>
      </c>
      <c r="D40" s="73">
        <v>1419.21786</v>
      </c>
      <c r="E40" s="73">
        <v>2175.7540079117098</v>
      </c>
      <c r="F40" s="73">
        <v>1475.033093</v>
      </c>
      <c r="G40" s="73">
        <v>2526.3047926603699</v>
      </c>
      <c r="H40" s="74">
        <v>1209.94243150439</v>
      </c>
      <c r="I40" s="75"/>
      <c r="J40" s="75"/>
    </row>
    <row r="41" spans="1:10">
      <c r="A41" s="87"/>
      <c r="B41" s="76" t="s">
        <v>13</v>
      </c>
      <c r="C41" s="77">
        <v>0.56320354550219787</v>
      </c>
      <c r="D41" s="77">
        <v>0.43822381757753898</v>
      </c>
      <c r="E41" s="77">
        <v>0.13876028980198288</v>
      </c>
      <c r="F41" s="77">
        <v>0.4161301916449005</v>
      </c>
      <c r="G41" s="77">
        <v>0</v>
      </c>
      <c r="H41" s="78">
        <v>0.52106236988138421</v>
      </c>
      <c r="I41" s="79" t="s">
        <v>24</v>
      </c>
      <c r="J41" s="75"/>
    </row>
    <row r="42" spans="1:10">
      <c r="A42" s="85" t="s">
        <v>25</v>
      </c>
      <c r="B42" s="72" t="s">
        <v>10</v>
      </c>
      <c r="C42" s="73">
        <v>322.61677900000007</v>
      </c>
      <c r="D42" s="73">
        <v>322.61677799999995</v>
      </c>
      <c r="E42" s="73">
        <v>322.616777622889</v>
      </c>
      <c r="F42" s="73">
        <v>322.61677900000001</v>
      </c>
      <c r="G42" s="73">
        <v>322.61677809890796</v>
      </c>
      <c r="H42" s="74">
        <v>322.61677800668809</v>
      </c>
      <c r="I42" s="75"/>
      <c r="J42" s="75"/>
    </row>
    <row r="43" spans="1:10">
      <c r="A43" s="86"/>
      <c r="B43" s="72" t="s">
        <v>11</v>
      </c>
      <c r="C43" s="73">
        <v>314.30562600000007</v>
      </c>
      <c r="D43" s="73">
        <v>313.99898099999996</v>
      </c>
      <c r="E43" s="73">
        <v>0</v>
      </c>
      <c r="F43" s="73">
        <v>312.79846500000002</v>
      </c>
      <c r="G43" s="73">
        <v>2.4896287677009101</v>
      </c>
      <c r="H43" s="74">
        <v>313.93762633669002</v>
      </c>
      <c r="I43" s="75"/>
      <c r="J43" s="75"/>
    </row>
    <row r="44" spans="1:10">
      <c r="A44" s="86"/>
      <c r="B44" s="72" t="s">
        <v>12</v>
      </c>
      <c r="C44" s="73">
        <v>8.3111530000000009</v>
      </c>
      <c r="D44" s="73">
        <v>8.6177969999999995</v>
      </c>
      <c r="E44" s="73">
        <v>322.616777622889</v>
      </c>
      <c r="F44" s="73">
        <v>9.8183140000000009</v>
      </c>
      <c r="G44" s="73">
        <v>320.12714933120702</v>
      </c>
      <c r="H44" s="74">
        <v>8.6791516699980509</v>
      </c>
      <c r="I44" s="75"/>
      <c r="J44" s="75"/>
    </row>
    <row r="45" spans="1:10">
      <c r="A45" s="87"/>
      <c r="B45" s="76" t="s">
        <v>13</v>
      </c>
      <c r="C45" s="77">
        <v>0.97423831139297323</v>
      </c>
      <c r="D45" s="77">
        <v>0.97328782137920922</v>
      </c>
      <c r="E45" s="77">
        <v>0</v>
      </c>
      <c r="F45" s="77">
        <v>0.96956663559027101</v>
      </c>
      <c r="G45" s="77">
        <v>7.7169847841504361E-3</v>
      </c>
      <c r="H45" s="78">
        <v>0.97309764320497261</v>
      </c>
      <c r="I45" s="79" t="s">
        <v>21</v>
      </c>
      <c r="J45" s="79" t="s">
        <v>26</v>
      </c>
    </row>
    <row r="46" spans="1:10">
      <c r="A46" s="85" t="s">
        <v>27</v>
      </c>
      <c r="B46" s="72" t="s">
        <v>10</v>
      </c>
      <c r="C46" s="73">
        <v>54.176345999999995</v>
      </c>
      <c r="D46" s="73">
        <v>54.176346000000002</v>
      </c>
      <c r="E46" s="73">
        <v>54.176340300508222</v>
      </c>
      <c r="F46" s="73">
        <v>54.176345999999995</v>
      </c>
      <c r="G46" s="73">
        <v>54.1763424940292</v>
      </c>
      <c r="H46" s="74">
        <v>54.176341708800351</v>
      </c>
      <c r="I46" s="75"/>
      <c r="J46" s="75"/>
    </row>
    <row r="47" spans="1:10">
      <c r="A47" s="86"/>
      <c r="B47" s="72" t="s">
        <v>11</v>
      </c>
      <c r="C47" s="73">
        <v>0</v>
      </c>
      <c r="D47" s="73">
        <v>0</v>
      </c>
      <c r="E47" s="73">
        <v>7.0692040574733204</v>
      </c>
      <c r="F47" s="73">
        <v>0</v>
      </c>
      <c r="G47" s="73">
        <v>0</v>
      </c>
      <c r="H47" s="74">
        <v>4.92914775360095</v>
      </c>
      <c r="I47" s="75"/>
      <c r="J47" s="75"/>
    </row>
    <row r="48" spans="1:10">
      <c r="A48" s="86"/>
      <c r="B48" s="72" t="s">
        <v>12</v>
      </c>
      <c r="C48" s="73">
        <v>54.176345999999995</v>
      </c>
      <c r="D48" s="73">
        <v>54.176346000000002</v>
      </c>
      <c r="E48" s="73">
        <v>47.107136243034901</v>
      </c>
      <c r="F48" s="73">
        <v>54.176345999999995</v>
      </c>
      <c r="G48" s="73">
        <v>54.1763424940292</v>
      </c>
      <c r="H48" s="74">
        <v>49.2471939551994</v>
      </c>
      <c r="I48" s="75"/>
      <c r="J48" s="75"/>
    </row>
    <row r="49" spans="1:10">
      <c r="A49" s="87"/>
      <c r="B49" s="76" t="s">
        <v>13</v>
      </c>
      <c r="C49" s="77">
        <v>0</v>
      </c>
      <c r="D49" s="77">
        <v>0</v>
      </c>
      <c r="E49" s="77">
        <v>0.13048507924790564</v>
      </c>
      <c r="F49" s="77">
        <v>0</v>
      </c>
      <c r="G49" s="77">
        <v>0</v>
      </c>
      <c r="H49" s="78">
        <v>9.0983399730001774E-2</v>
      </c>
      <c r="I49" s="79" t="s">
        <v>21</v>
      </c>
      <c r="J49" s="75"/>
    </row>
    <row r="50" spans="1:10">
      <c r="A50" s="85" t="s">
        <v>28</v>
      </c>
      <c r="B50" s="72" t="s">
        <v>10</v>
      </c>
      <c r="C50" s="73">
        <v>26.985958</v>
      </c>
      <c r="D50" s="73">
        <v>26.985958</v>
      </c>
      <c r="E50" s="73">
        <v>26.985957172457269</v>
      </c>
      <c r="F50" s="73">
        <v>26.985958</v>
      </c>
      <c r="G50" s="73">
        <v>26.985960290568801</v>
      </c>
      <c r="H50" s="74">
        <v>26.985957669536354</v>
      </c>
      <c r="I50" s="75"/>
      <c r="J50" s="75"/>
    </row>
    <row r="51" spans="1:10">
      <c r="A51" s="86"/>
      <c r="B51" s="72" t="s">
        <v>11</v>
      </c>
      <c r="C51" s="73">
        <v>0</v>
      </c>
      <c r="D51" s="73">
        <v>0</v>
      </c>
      <c r="E51" s="73">
        <v>4.5353793242073701</v>
      </c>
      <c r="F51" s="73">
        <v>0</v>
      </c>
      <c r="G51" s="73">
        <v>0</v>
      </c>
      <c r="H51" s="74">
        <v>0.253023642794453</v>
      </c>
      <c r="I51" s="75"/>
      <c r="J51" s="75"/>
    </row>
    <row r="52" spans="1:10">
      <c r="A52" s="86"/>
      <c r="B52" s="72" t="s">
        <v>12</v>
      </c>
      <c r="C52" s="73">
        <v>26.985958</v>
      </c>
      <c r="D52" s="73">
        <v>26.985958</v>
      </c>
      <c r="E52" s="73">
        <v>22.4505778482499</v>
      </c>
      <c r="F52" s="73">
        <v>26.985958</v>
      </c>
      <c r="G52" s="73">
        <v>26.985960290568801</v>
      </c>
      <c r="H52" s="74">
        <v>26.732934026741901</v>
      </c>
      <c r="I52" s="75"/>
      <c r="J52" s="75"/>
    </row>
    <row r="53" spans="1:10">
      <c r="A53" s="87"/>
      <c r="B53" s="76" t="s">
        <v>13</v>
      </c>
      <c r="C53" s="77">
        <v>0</v>
      </c>
      <c r="D53" s="77">
        <v>0</v>
      </c>
      <c r="E53" s="77">
        <v>0.1680644231080424</v>
      </c>
      <c r="F53" s="77">
        <v>0</v>
      </c>
      <c r="G53" s="77">
        <v>0</v>
      </c>
      <c r="H53" s="78">
        <v>9.3761224223694629E-3</v>
      </c>
      <c r="I53" s="79" t="s">
        <v>21</v>
      </c>
      <c r="J53" s="75"/>
    </row>
    <row r="54" spans="1:10">
      <c r="A54" s="85" t="s">
        <v>29</v>
      </c>
      <c r="B54" s="72" t="s">
        <v>10</v>
      </c>
      <c r="C54" s="73">
        <v>1050.7274599999998</v>
      </c>
      <c r="D54" s="73">
        <v>1050.7274609999999</v>
      </c>
      <c r="E54" s="73">
        <v>1050.7274588008399</v>
      </c>
      <c r="F54" s="73">
        <v>1050.7274600000001</v>
      </c>
      <c r="G54" s="73">
        <v>1050.72746016574</v>
      </c>
      <c r="H54" s="74">
        <v>1050.727459445289</v>
      </c>
      <c r="I54" s="75"/>
      <c r="J54" s="75"/>
    </row>
    <row r="55" spans="1:10">
      <c r="A55" s="86"/>
      <c r="B55" s="72" t="s">
        <v>11</v>
      </c>
      <c r="C55" s="73">
        <v>0.15566199999989294</v>
      </c>
      <c r="D55" s="73">
        <v>2.5480999999899723E-2</v>
      </c>
      <c r="E55" s="73">
        <v>202.65236984657</v>
      </c>
      <c r="F55" s="73">
        <v>0</v>
      </c>
      <c r="G55" s="73">
        <v>0</v>
      </c>
      <c r="H55" s="74">
        <v>133.697444158286</v>
      </c>
      <c r="I55" s="75"/>
      <c r="J55" s="75"/>
    </row>
    <row r="56" spans="1:10">
      <c r="A56" s="86"/>
      <c r="B56" s="72" t="s">
        <v>12</v>
      </c>
      <c r="C56" s="73">
        <v>1050.5717979999999</v>
      </c>
      <c r="D56" s="73">
        <v>1050.70198</v>
      </c>
      <c r="E56" s="73">
        <v>848.07508895426997</v>
      </c>
      <c r="F56" s="73">
        <v>1050.7274600000001</v>
      </c>
      <c r="G56" s="73">
        <v>1050.72746016574</v>
      </c>
      <c r="H56" s="74">
        <v>917.03001528700304</v>
      </c>
      <c r="I56" s="75"/>
      <c r="J56" s="75"/>
    </row>
    <row r="57" spans="1:10">
      <c r="A57" s="87"/>
      <c r="B57" s="76" t="s">
        <v>13</v>
      </c>
      <c r="C57" s="77">
        <v>1.4814688482576915E-4</v>
      </c>
      <c r="D57" s="77">
        <v>2.4250817596076633E-5</v>
      </c>
      <c r="E57" s="77">
        <v>0.19286863415357047</v>
      </c>
      <c r="F57" s="77">
        <v>0</v>
      </c>
      <c r="G57" s="77">
        <v>0</v>
      </c>
      <c r="H57" s="78">
        <v>0.1272427430695196</v>
      </c>
      <c r="I57" s="79" t="s">
        <v>30</v>
      </c>
      <c r="J57" s="75" t="s">
        <v>31</v>
      </c>
    </row>
    <row r="58" spans="1:10">
      <c r="A58" s="85" t="s">
        <v>32</v>
      </c>
      <c r="B58" s="72" t="s">
        <v>10</v>
      </c>
      <c r="C58" s="73">
        <v>1871.073631</v>
      </c>
      <c r="D58" s="73">
        <v>1871.0736320000001</v>
      </c>
      <c r="E58" s="73">
        <v>1871.07365669101</v>
      </c>
      <c r="F58" s="73">
        <v>1871.0736320000001</v>
      </c>
      <c r="G58" s="73">
        <v>1871.0736708336001</v>
      </c>
      <c r="H58" s="74">
        <v>1871.07365625381</v>
      </c>
      <c r="I58" s="75"/>
      <c r="J58" s="75"/>
    </row>
    <row r="59" spans="1:10">
      <c r="A59" s="86"/>
      <c r="B59" s="72" t="s">
        <v>11</v>
      </c>
      <c r="C59" s="73">
        <v>2.9739999999947031E-3</v>
      </c>
      <c r="D59" s="73">
        <v>0</v>
      </c>
      <c r="E59" s="73">
        <v>568.38995475388003</v>
      </c>
      <c r="F59" s="73">
        <v>0</v>
      </c>
      <c r="G59" s="73">
        <v>0</v>
      </c>
      <c r="H59" s="74">
        <v>703.97956292260005</v>
      </c>
      <c r="I59" s="75"/>
      <c r="J59" s="75"/>
    </row>
    <row r="60" spans="1:10">
      <c r="A60" s="86"/>
      <c r="B60" s="72" t="s">
        <v>12</v>
      </c>
      <c r="C60" s="73">
        <v>1871.070657</v>
      </c>
      <c r="D60" s="73">
        <v>1871.0736320000001</v>
      </c>
      <c r="E60" s="73">
        <v>1302.6837019371301</v>
      </c>
      <c r="F60" s="73">
        <v>1871.0736320000001</v>
      </c>
      <c r="G60" s="73">
        <v>1871.0736708336001</v>
      </c>
      <c r="H60" s="74">
        <v>1167.0940933312099</v>
      </c>
      <c r="I60" s="75"/>
      <c r="J60" s="75"/>
    </row>
    <row r="61" spans="1:10">
      <c r="A61" s="87"/>
      <c r="B61" s="76" t="s">
        <v>13</v>
      </c>
      <c r="C61" s="77">
        <v>1.5894617671487579E-6</v>
      </c>
      <c r="D61" s="77">
        <v>0</v>
      </c>
      <c r="E61" s="77">
        <v>0.30377743426684578</v>
      </c>
      <c r="F61" s="77">
        <v>0</v>
      </c>
      <c r="G61" s="77">
        <v>0</v>
      </c>
      <c r="H61" s="78">
        <v>0.37624363988539078</v>
      </c>
      <c r="I61" s="79" t="s">
        <v>21</v>
      </c>
      <c r="J61" s="75"/>
    </row>
    <row r="62" spans="1:10">
      <c r="A62" s="85" t="s">
        <v>33</v>
      </c>
      <c r="B62" s="72" t="s">
        <v>10</v>
      </c>
      <c r="C62" s="73">
        <v>1703.7679410000001</v>
      </c>
      <c r="D62" s="73">
        <v>1703.7679410000001</v>
      </c>
      <c r="E62" s="73">
        <v>1703.7679412169809</v>
      </c>
      <c r="F62" s="73">
        <v>1703.7679410000001</v>
      </c>
      <c r="G62" s="73">
        <v>1703.76794125726</v>
      </c>
      <c r="H62" s="74">
        <v>1703.767940792548</v>
      </c>
      <c r="I62" s="75"/>
      <c r="J62" s="75"/>
    </row>
    <row r="63" spans="1:10">
      <c r="A63" s="86"/>
      <c r="B63" s="72" t="s">
        <v>11</v>
      </c>
      <c r="C63" s="73">
        <v>0.11047000000007756</v>
      </c>
      <c r="D63" s="73">
        <v>0</v>
      </c>
      <c r="E63" s="73">
        <v>970.88145172242503</v>
      </c>
      <c r="F63" s="73">
        <v>0</v>
      </c>
      <c r="G63" s="73">
        <v>0</v>
      </c>
      <c r="H63" s="74">
        <v>981.196154648777</v>
      </c>
      <c r="I63" s="75"/>
      <c r="J63" s="75"/>
    </row>
    <row r="64" spans="1:10">
      <c r="A64" s="86"/>
      <c r="B64" s="72" t="s">
        <v>12</v>
      </c>
      <c r="C64" s="73">
        <v>1703.657471</v>
      </c>
      <c r="D64" s="73">
        <v>1703.7679410000001</v>
      </c>
      <c r="E64" s="73">
        <v>732.88648949455603</v>
      </c>
      <c r="F64" s="73">
        <v>1703.7679410000001</v>
      </c>
      <c r="G64" s="73">
        <v>1703.76794125726</v>
      </c>
      <c r="H64" s="74">
        <v>722.57178614377096</v>
      </c>
      <c r="I64" s="75"/>
      <c r="J64" s="75"/>
    </row>
    <row r="65" spans="1:10">
      <c r="A65" s="87"/>
      <c r="B65" s="76" t="s">
        <v>13</v>
      </c>
      <c r="C65" s="77">
        <v>6.4838642247980619E-5</v>
      </c>
      <c r="D65" s="77">
        <v>0</v>
      </c>
      <c r="E65" s="77">
        <v>0.56984371417913648</v>
      </c>
      <c r="F65" s="77">
        <v>0</v>
      </c>
      <c r="G65" s="77">
        <v>0</v>
      </c>
      <c r="H65" s="78">
        <v>0.57589776820917904</v>
      </c>
      <c r="I65" s="79" t="s">
        <v>21</v>
      </c>
      <c r="J65" s="75"/>
    </row>
    <row r="66" spans="1:10">
      <c r="A66" s="85" t="s">
        <v>34</v>
      </c>
      <c r="B66" s="72" t="s">
        <v>10</v>
      </c>
      <c r="C66" s="73">
        <v>195.60306699999998</v>
      </c>
      <c r="D66" s="73">
        <v>195.60306800000001</v>
      </c>
      <c r="E66" s="73">
        <v>195.60306678094651</v>
      </c>
      <c r="F66" s="73">
        <v>195.60306799999998</v>
      </c>
      <c r="G66" s="73">
        <v>195.603067576738</v>
      </c>
      <c r="H66" s="74">
        <v>195.60306593432989</v>
      </c>
      <c r="I66" s="75"/>
      <c r="J66" s="75"/>
    </row>
    <row r="67" spans="1:10">
      <c r="A67" s="86"/>
      <c r="B67" s="72" t="s">
        <v>11</v>
      </c>
      <c r="C67" s="73">
        <v>0.17329499999999598</v>
      </c>
      <c r="D67" s="73">
        <v>0</v>
      </c>
      <c r="E67" s="73">
        <v>40.915569843448502</v>
      </c>
      <c r="F67" s="73">
        <v>3.0549999999891497E-3</v>
      </c>
      <c r="G67" s="73">
        <v>0</v>
      </c>
      <c r="H67" s="74">
        <v>52.015700376067898</v>
      </c>
      <c r="I67" s="75"/>
      <c r="J67" s="75"/>
    </row>
    <row r="68" spans="1:10">
      <c r="A68" s="86"/>
      <c r="B68" s="72" t="s">
        <v>12</v>
      </c>
      <c r="C68" s="73">
        <v>195.42977199999999</v>
      </c>
      <c r="D68" s="73">
        <v>195.60306800000001</v>
      </c>
      <c r="E68" s="73">
        <v>154.687496937498</v>
      </c>
      <c r="F68" s="73">
        <v>195.60001299999999</v>
      </c>
      <c r="G68" s="73">
        <v>195.603067576738</v>
      </c>
      <c r="H68" s="74">
        <v>143.58736555826201</v>
      </c>
      <c r="I68" s="75"/>
      <c r="J68" s="75"/>
    </row>
    <row r="69" spans="1:10">
      <c r="A69" s="87"/>
      <c r="B69" s="76" t="s">
        <v>13</v>
      </c>
      <c r="C69" s="77">
        <v>8.85952365971828E-4</v>
      </c>
      <c r="D69" s="77">
        <v>0</v>
      </c>
      <c r="E69" s="77">
        <v>0.20917652528050262</v>
      </c>
      <c r="F69" s="77">
        <v>1.5618364431733504E-5</v>
      </c>
      <c r="G69" s="77">
        <v>0</v>
      </c>
      <c r="H69" s="78">
        <v>0.26592477028724698</v>
      </c>
      <c r="I69" s="79" t="s">
        <v>21</v>
      </c>
      <c r="J69" s="75"/>
    </row>
    <row r="70" spans="1:10">
      <c r="A70" s="85" t="s">
        <v>35</v>
      </c>
      <c r="B70" s="72" t="s">
        <v>10</v>
      </c>
      <c r="C70" s="73">
        <v>102.972007</v>
      </c>
      <c r="D70" s="73">
        <v>102.972007</v>
      </c>
      <c r="E70" s="73">
        <v>102.972007084201</v>
      </c>
      <c r="F70" s="73">
        <v>102.972007</v>
      </c>
      <c r="G70" s="73">
        <v>102.972007084201</v>
      </c>
      <c r="H70" s="74">
        <v>102.97200667720885</v>
      </c>
      <c r="I70" s="75"/>
      <c r="J70" s="75"/>
    </row>
    <row r="71" spans="1:10">
      <c r="A71" s="86"/>
      <c r="B71" s="72" t="s">
        <v>11</v>
      </c>
      <c r="C71" s="73">
        <v>3.2201999999998066E-2</v>
      </c>
      <c r="D71" s="73">
        <v>0</v>
      </c>
      <c r="E71" s="73">
        <v>0</v>
      </c>
      <c r="F71" s="73">
        <v>0</v>
      </c>
      <c r="G71" s="73">
        <v>0</v>
      </c>
      <c r="H71" s="74">
        <v>0.11117744685386199</v>
      </c>
      <c r="I71" s="75"/>
      <c r="J71" s="75"/>
    </row>
    <row r="72" spans="1:10">
      <c r="A72" s="86"/>
      <c r="B72" s="72" t="s">
        <v>12</v>
      </c>
      <c r="C72" s="73">
        <v>102.93980500000001</v>
      </c>
      <c r="D72" s="73">
        <v>102.972007</v>
      </c>
      <c r="E72" s="73">
        <v>102.972007084201</v>
      </c>
      <c r="F72" s="73">
        <v>102.972007</v>
      </c>
      <c r="G72" s="73">
        <v>102.972007084201</v>
      </c>
      <c r="H72" s="74">
        <v>102.86082923035499</v>
      </c>
      <c r="I72" s="75"/>
      <c r="J72" s="75"/>
    </row>
    <row r="73" spans="1:10">
      <c r="A73" s="87"/>
      <c r="B73" s="76" t="s">
        <v>13</v>
      </c>
      <c r="C73" s="77">
        <v>3.1272576827601374E-4</v>
      </c>
      <c r="D73" s="77">
        <v>0</v>
      </c>
      <c r="E73" s="77">
        <v>0</v>
      </c>
      <c r="F73" s="77">
        <v>0</v>
      </c>
      <c r="G73" s="77">
        <v>0</v>
      </c>
      <c r="H73" s="78">
        <v>1.0796861248161854E-3</v>
      </c>
      <c r="I73" s="79" t="s">
        <v>21</v>
      </c>
      <c r="J73" s="80" t="s">
        <v>36</v>
      </c>
    </row>
    <row r="74" spans="1:10">
      <c r="A74" s="85" t="s">
        <v>37</v>
      </c>
      <c r="B74" s="72" t="s">
        <v>10</v>
      </c>
      <c r="C74" s="73">
        <v>271.79171000000002</v>
      </c>
      <c r="D74" s="73">
        <v>271.79171100000002</v>
      </c>
      <c r="E74" s="73">
        <v>271.79171161372284</v>
      </c>
      <c r="F74" s="73">
        <v>271.79171100000002</v>
      </c>
      <c r="G74" s="73">
        <v>271.79171087937499</v>
      </c>
      <c r="H74" s="74">
        <v>271.79170856380222</v>
      </c>
      <c r="I74" s="75"/>
      <c r="J74" s="75"/>
    </row>
    <row r="75" spans="1:10">
      <c r="A75" s="86"/>
      <c r="B75" s="72" t="s">
        <v>11</v>
      </c>
      <c r="C75" s="73">
        <v>0.14981099999999969</v>
      </c>
      <c r="D75" s="73">
        <v>0</v>
      </c>
      <c r="E75" s="73">
        <v>1.7702132791018399</v>
      </c>
      <c r="F75" s="73">
        <v>0</v>
      </c>
      <c r="G75" s="73">
        <v>0</v>
      </c>
      <c r="H75" s="74">
        <v>43.960703416788199</v>
      </c>
      <c r="I75" s="75"/>
      <c r="J75" s="75"/>
    </row>
    <row r="76" spans="1:10">
      <c r="A76" s="86"/>
      <c r="B76" s="72" t="s">
        <v>12</v>
      </c>
      <c r="C76" s="73">
        <v>271.64189900000002</v>
      </c>
      <c r="D76" s="73">
        <v>271.79171100000002</v>
      </c>
      <c r="E76" s="73">
        <v>270.02149833462101</v>
      </c>
      <c r="F76" s="73">
        <v>271.79171100000002</v>
      </c>
      <c r="G76" s="73">
        <v>271.79171087937499</v>
      </c>
      <c r="H76" s="74">
        <v>227.831005147014</v>
      </c>
      <c r="I76" s="75"/>
      <c r="J76" s="75"/>
    </row>
    <row r="77" spans="1:10">
      <c r="A77" s="87"/>
      <c r="B77" s="76" t="s">
        <v>13</v>
      </c>
      <c r="C77" s="77">
        <v>5.5119782718906205E-4</v>
      </c>
      <c r="D77" s="77">
        <v>0</v>
      </c>
      <c r="E77" s="77">
        <v>6.5131245857037437E-3</v>
      </c>
      <c r="F77" s="77">
        <v>0</v>
      </c>
      <c r="G77" s="77">
        <v>0</v>
      </c>
      <c r="H77" s="78">
        <v>0.16174409311117219</v>
      </c>
      <c r="I77" s="79" t="s">
        <v>21</v>
      </c>
      <c r="J77" s="75"/>
    </row>
    <row r="78" spans="1:10" ht="15.75" customHeight="1">
      <c r="A78" s="85" t="s">
        <v>38</v>
      </c>
      <c r="B78" s="72" t="s">
        <v>10</v>
      </c>
      <c r="C78" s="73">
        <v>44.977373</v>
      </c>
      <c r="D78" s="73">
        <v>44.977373</v>
      </c>
      <c r="E78" s="73">
        <v>44.977372259542001</v>
      </c>
      <c r="F78" s="73">
        <v>44.977373</v>
      </c>
      <c r="G78" s="73">
        <v>44.977371477490898</v>
      </c>
      <c r="H78" s="74">
        <v>44.977374958645896</v>
      </c>
      <c r="I78" s="79" t="s">
        <v>21</v>
      </c>
      <c r="J78" s="75"/>
    </row>
    <row r="79" spans="1:10" ht="15.75" customHeight="1">
      <c r="A79" s="86"/>
      <c r="B79" s="72" t="s">
        <v>11</v>
      </c>
      <c r="C79" s="73">
        <v>0</v>
      </c>
      <c r="D79" s="73">
        <v>0</v>
      </c>
      <c r="E79" s="73">
        <v>21.1230532856273</v>
      </c>
      <c r="F79" s="73">
        <v>0</v>
      </c>
      <c r="G79" s="73">
        <v>0</v>
      </c>
      <c r="H79" s="74">
        <v>20.865194826540598</v>
      </c>
      <c r="I79" s="79" t="s">
        <v>21</v>
      </c>
      <c r="J79" s="75"/>
    </row>
    <row r="80" spans="1:10" ht="15.75" customHeight="1">
      <c r="A80" s="86"/>
      <c r="B80" s="72" t="s">
        <v>12</v>
      </c>
      <c r="C80" s="73">
        <v>44.977373</v>
      </c>
      <c r="D80" s="73">
        <v>44.977373</v>
      </c>
      <c r="E80" s="73">
        <v>23.854318973914701</v>
      </c>
      <c r="F80" s="73">
        <v>44.977373</v>
      </c>
      <c r="G80" s="73">
        <v>44.977371477490898</v>
      </c>
      <c r="H80" s="74">
        <v>24.112180132105301</v>
      </c>
      <c r="I80" s="79" t="s">
        <v>21</v>
      </c>
      <c r="J80" s="75"/>
    </row>
    <row r="81" spans="1:10" ht="15.75" customHeight="1">
      <c r="A81" s="87"/>
      <c r="B81" s="76" t="s">
        <v>13</v>
      </c>
      <c r="C81" s="77">
        <v>0</v>
      </c>
      <c r="D81" s="77">
        <v>0</v>
      </c>
      <c r="E81" s="77">
        <v>0.46963733594165274</v>
      </c>
      <c r="F81" s="77">
        <v>0</v>
      </c>
      <c r="G81" s="77">
        <v>0</v>
      </c>
      <c r="H81" s="78">
        <v>0.4639042373132034</v>
      </c>
      <c r="I81" s="79" t="s">
        <v>21</v>
      </c>
      <c r="J81" s="75"/>
    </row>
    <row r="82" spans="1:10" ht="15.75" customHeight="1">
      <c r="A82" s="85" t="s">
        <v>39</v>
      </c>
      <c r="B82" s="72" t="s">
        <v>10</v>
      </c>
      <c r="C82" s="73">
        <v>4.9482489999999997</v>
      </c>
      <c r="D82" s="73">
        <v>4.9482489999999997</v>
      </c>
      <c r="E82" s="73">
        <v>4.94824905985576</v>
      </c>
      <c r="F82" s="73">
        <v>4.9482489999999997</v>
      </c>
      <c r="G82" s="73">
        <v>4.9482490362865201</v>
      </c>
      <c r="H82" s="74">
        <v>4.9482486737376901</v>
      </c>
      <c r="I82" s="79" t="s">
        <v>21</v>
      </c>
      <c r="J82" s="75"/>
    </row>
    <row r="83" spans="1:10" ht="15.75" customHeight="1">
      <c r="A83" s="86"/>
      <c r="B83" s="72" t="s">
        <v>11</v>
      </c>
      <c r="C83" s="73">
        <v>0</v>
      </c>
      <c r="D83" s="73">
        <v>0</v>
      </c>
      <c r="E83" s="73">
        <v>2.37631885398496</v>
      </c>
      <c r="F83" s="73">
        <v>0</v>
      </c>
      <c r="G83" s="73">
        <v>0</v>
      </c>
      <c r="H83" s="74">
        <v>2.2979885674222702</v>
      </c>
      <c r="I83" s="79" t="s">
        <v>21</v>
      </c>
      <c r="J83" s="75"/>
    </row>
    <row r="84" spans="1:10" ht="15.75" customHeight="1">
      <c r="A84" s="86"/>
      <c r="B84" s="72" t="s">
        <v>12</v>
      </c>
      <c r="C84" s="73">
        <v>4.9482489999999997</v>
      </c>
      <c r="D84" s="73">
        <v>4.9482489999999997</v>
      </c>
      <c r="E84" s="73">
        <v>2.5719302058708</v>
      </c>
      <c r="F84" s="73">
        <v>4.9482489999999997</v>
      </c>
      <c r="G84" s="73">
        <v>4.9482490362865201</v>
      </c>
      <c r="H84" s="74">
        <v>2.6502601063154199</v>
      </c>
      <c r="I84" s="79" t="s">
        <v>21</v>
      </c>
      <c r="J84" s="75"/>
    </row>
    <row r="85" spans="1:10" ht="15.75" customHeight="1">
      <c r="A85" s="87"/>
      <c r="B85" s="76" t="s">
        <v>13</v>
      </c>
      <c r="C85" s="77">
        <v>0</v>
      </c>
      <c r="D85" s="77">
        <v>0</v>
      </c>
      <c r="E85" s="77">
        <v>0.48023428595452083</v>
      </c>
      <c r="F85" s="77">
        <v>0</v>
      </c>
      <c r="G85" s="77">
        <v>0</v>
      </c>
      <c r="H85" s="78">
        <v>0.46440442244113617</v>
      </c>
      <c r="I85" s="79" t="s">
        <v>21</v>
      </c>
      <c r="J85" s="75"/>
    </row>
    <row r="87" spans="1:10">
      <c r="A87" s="82" t="s">
        <v>40</v>
      </c>
    </row>
    <row r="88" spans="1:10">
      <c r="A88" s="81" t="s">
        <v>41</v>
      </c>
    </row>
  </sheetData>
  <mergeCells count="21">
    <mergeCell ref="A2:A5"/>
    <mergeCell ref="A6:A9"/>
    <mergeCell ref="A10:A13"/>
    <mergeCell ref="A14:A17"/>
    <mergeCell ref="A18:A21"/>
    <mergeCell ref="A42:A45"/>
    <mergeCell ref="A22:A25"/>
    <mergeCell ref="A26:A29"/>
    <mergeCell ref="A30:A33"/>
    <mergeCell ref="A34:A37"/>
    <mergeCell ref="A38:A41"/>
    <mergeCell ref="A46:A49"/>
    <mergeCell ref="A50:A53"/>
    <mergeCell ref="A54:A57"/>
    <mergeCell ref="A58:A61"/>
    <mergeCell ref="A62:A65"/>
    <mergeCell ref="A66:A69"/>
    <mergeCell ref="A70:A73"/>
    <mergeCell ref="A74:A77"/>
    <mergeCell ref="A78:A81"/>
    <mergeCell ref="A82:A85"/>
  </mergeCells>
  <conditionalFormatting sqref="A2 A6 A10 A14 A18 A22 A26 A30 A34 A38 A42 A46 A50 A54 A58 A62 A66 A70 A74 A78 A82">
    <cfRule type="beginsWith" dxfId="53" priority="3" operator="beginsWith" text="13">
      <formula>LEFT(A2,LEN("13"))="13"</formula>
    </cfRule>
    <cfRule type="beginsWith" dxfId="52" priority="4" operator="beginsWith" text="12">
      <formula>LEFT(A2,LEN("12"))="12"</formula>
    </cfRule>
    <cfRule type="beginsWith" dxfId="51" priority="5" operator="beginsWith" text="11">
      <formula>LEFT(A2,LEN("11"))="11"</formula>
    </cfRule>
    <cfRule type="beginsWith" dxfId="50" priority="6" operator="beginsWith" text="10">
      <formula>LEFT(A2,LEN("10"))="10"</formula>
    </cfRule>
    <cfRule type="beginsWith" dxfId="49" priority="7" operator="beginsWith" text="09">
      <formula>LEFT(A2,LEN("09"))="09"</formula>
    </cfRule>
    <cfRule type="beginsWith" dxfId="48" priority="8" operator="beginsWith" text="08">
      <formula>LEFT(A2,LEN("08"))="08"</formula>
    </cfRule>
    <cfRule type="beginsWith" dxfId="47" priority="9" operator="beginsWith" text="07">
      <formula>LEFT(A2,LEN("07"))="07"</formula>
    </cfRule>
    <cfRule type="beginsWith" dxfId="46" priority="10" operator="beginsWith" text="06">
      <formula>LEFT(A2,LEN("06"))="06"</formula>
    </cfRule>
    <cfRule type="beginsWith" dxfId="45" priority="11" operator="beginsWith" text="05">
      <formula>LEFT(A2,LEN("05"))="05"</formula>
    </cfRule>
    <cfRule type="beginsWith" dxfId="44" priority="12" operator="beginsWith" text="04">
      <formula>LEFT(A2,LEN("04"))="04"</formula>
    </cfRule>
    <cfRule type="beginsWith" dxfId="43" priority="13" operator="beginsWith" text="03">
      <formula>LEFT(A2,LEN("03"))="03"</formula>
    </cfRule>
    <cfRule type="beginsWith" dxfId="42" priority="14" operator="beginsWith" text="02">
      <formula>LEFT(A2,LEN("02"))="02"</formula>
    </cfRule>
    <cfRule type="beginsWith" dxfId="41" priority="15" operator="beginsWith" text="01">
      <formula>LEFT(A2,LEN("01"))="01"</formula>
    </cfRule>
  </conditionalFormatting>
  <conditionalFormatting sqref="A5:J5">
    <cfRule type="cellIs" dxfId="40" priority="2" operator="greaterThan">
      <formula>0.25</formula>
    </cfRule>
  </conditionalFormatting>
  <conditionalFormatting sqref="B9:H9 B13:H13 B17:H17 B21:H21 B25:H25 B29:H29 B33:H33 B37:H37 B41:H41 B45:H45 B49:H49 B53:H53 B57:H57 B61:H61 B65:H65 B69:H69 B73:H73 B77:H77 B81:H81 B85:H85">
    <cfRule type="cellIs" dxfId="39" priority="1"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90" zoomScaleNormal="90" workbookViewId="0">
      <pane xSplit="1" ySplit="1" topLeftCell="B12" activePane="bottomRight" state="frozen"/>
      <selection pane="bottomRight" activeCell="G102" sqref="G102:G112"/>
      <selection pane="bottomLeft" activeCell="A2" sqref="A2"/>
      <selection pane="topRight" activeCell="B1" sqref="B1"/>
    </sheetView>
  </sheetViews>
  <sheetFormatPr defaultColWidth="11.42578125" defaultRowHeight="15" customHeight="1"/>
  <cols>
    <col min="1" max="1" width="28.85546875" style="42" customWidth="1"/>
    <col min="2" max="6" width="15.42578125" style="30" customWidth="1"/>
    <col min="7" max="7" width="15.85546875" style="30" customWidth="1"/>
    <col min="8" max="10" width="15.85546875" style="30" hidden="1" customWidth="1"/>
    <col min="11" max="11" width="21.7109375" style="30" hidden="1" customWidth="1"/>
    <col min="12" max="16" width="15.85546875" style="30" hidden="1" customWidth="1"/>
    <col min="17" max="17" width="11.42578125" style="30" hidden="1" customWidth="1"/>
    <col min="18" max="41" width="15.85546875" style="30" hidden="1" customWidth="1"/>
    <col min="42" max="43" width="16.28515625" style="37" customWidth="1"/>
    <col min="44" max="45" width="16.28515625" style="53" customWidth="1"/>
    <col min="46" max="46" width="16.28515625" style="37" customWidth="1"/>
    <col min="47" max="16384" width="11.42578125" style="30"/>
  </cols>
  <sheetData>
    <row r="1" spans="1:46" ht="28.5" customHeight="1">
      <c r="A1" s="27" t="s">
        <v>0</v>
      </c>
      <c r="B1" s="60" t="s">
        <v>42</v>
      </c>
      <c r="C1" s="28" t="s">
        <v>43</v>
      </c>
      <c r="D1" s="28" t="s">
        <v>1</v>
      </c>
      <c r="E1" s="28" t="s">
        <v>2</v>
      </c>
      <c r="F1" s="28" t="s">
        <v>44</v>
      </c>
      <c r="G1" s="28" t="s">
        <v>4</v>
      </c>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16" t="s">
        <v>45</v>
      </c>
      <c r="AQ1" s="14" t="s">
        <v>46</v>
      </c>
      <c r="AR1" s="43" t="s">
        <v>47</v>
      </c>
      <c r="AS1" s="43" t="s">
        <v>48</v>
      </c>
      <c r="AT1" s="29" t="s">
        <v>49</v>
      </c>
    </row>
    <row r="2" spans="1:46">
      <c r="A2" s="90" t="s">
        <v>9</v>
      </c>
      <c r="B2" s="68">
        <v>1</v>
      </c>
      <c r="C2" s="68">
        <v>1</v>
      </c>
      <c r="D2" s="68">
        <v>1</v>
      </c>
      <c r="E2" s="68">
        <v>1</v>
      </c>
      <c r="F2" s="68">
        <v>0</v>
      </c>
      <c r="G2" s="68">
        <v>1</v>
      </c>
      <c r="H2" s="21"/>
      <c r="I2" s="21"/>
      <c r="J2" s="21"/>
      <c r="K2" s="21"/>
      <c r="L2" s="22"/>
      <c r="M2" s="23"/>
      <c r="N2" s="22"/>
      <c r="O2" s="23"/>
      <c r="P2" s="23"/>
      <c r="Q2" s="23"/>
      <c r="R2" s="20"/>
      <c r="S2" s="20"/>
      <c r="T2" s="20"/>
      <c r="U2" s="20"/>
      <c r="V2" s="20"/>
      <c r="W2" s="20"/>
      <c r="X2" s="20"/>
      <c r="Y2" s="20"/>
      <c r="Z2" s="20"/>
      <c r="AA2" s="20"/>
      <c r="AB2" s="20"/>
      <c r="AC2" s="20"/>
      <c r="AD2" s="20"/>
      <c r="AE2" s="20"/>
      <c r="AF2" s="20"/>
      <c r="AG2" s="20"/>
      <c r="AH2" s="20"/>
      <c r="AI2" s="20"/>
      <c r="AJ2" s="20"/>
      <c r="AK2" s="20"/>
      <c r="AL2" s="20"/>
      <c r="AM2" s="20"/>
      <c r="AN2" s="20"/>
      <c r="AO2" s="20"/>
      <c r="AP2" s="16">
        <f>SUMIFS(B2:AO2,$B$106:$AO$106,"X",$B$103:$AO$103,"X")</f>
        <v>3</v>
      </c>
      <c r="AQ2" s="16">
        <f>SUMIFS(B2:AO2,$B$103:$AO$103,"X")</f>
        <v>5</v>
      </c>
      <c r="AR2" s="44">
        <v>623.01734580000004</v>
      </c>
      <c r="AS2" s="44">
        <f t="shared" ref="AS2:AS33" si="0">IFERROR(AR2/$AR$102,0)*100</f>
        <v>2.563690329867359</v>
      </c>
      <c r="AT2" s="7"/>
    </row>
    <row r="3" spans="1:46">
      <c r="A3" s="61" t="s">
        <v>14</v>
      </c>
      <c r="B3" s="68">
        <v>1</v>
      </c>
      <c r="C3" s="68">
        <v>1</v>
      </c>
      <c r="D3" s="68">
        <v>1</v>
      </c>
      <c r="E3" s="68">
        <v>1</v>
      </c>
      <c r="F3" s="68">
        <v>0</v>
      </c>
      <c r="G3" s="68">
        <v>1</v>
      </c>
      <c r="H3" s="21"/>
      <c r="I3" s="21"/>
      <c r="J3" s="21"/>
      <c r="K3" s="21"/>
      <c r="L3" s="22"/>
      <c r="M3" s="23"/>
      <c r="N3" s="22"/>
      <c r="O3" s="23"/>
      <c r="P3" s="23"/>
      <c r="Q3" s="23"/>
      <c r="R3" s="20"/>
      <c r="S3" s="20"/>
      <c r="T3" s="20"/>
      <c r="U3" s="20"/>
      <c r="V3" s="20"/>
      <c r="W3" s="20"/>
      <c r="X3" s="20"/>
      <c r="Y3" s="20"/>
      <c r="Z3" s="20"/>
      <c r="AA3" s="20"/>
      <c r="AB3" s="20"/>
      <c r="AC3" s="20"/>
      <c r="AD3" s="20"/>
      <c r="AE3" s="20"/>
      <c r="AF3" s="20"/>
      <c r="AG3" s="20"/>
      <c r="AH3" s="20"/>
      <c r="AI3" s="20"/>
      <c r="AJ3" s="20"/>
      <c r="AK3" s="20"/>
      <c r="AL3" s="20"/>
      <c r="AM3" s="20"/>
      <c r="AN3" s="20"/>
      <c r="AO3" s="20"/>
      <c r="AP3" s="16">
        <f>SUMIF($B$106:$U$106,"X",B3:U3)</f>
        <v>3</v>
      </c>
      <c r="AQ3" s="16">
        <f t="shared" ref="AQ3:AQ66" si="1">SUMIFS(B3:AO3,$B$103:$AO$103,"X")</f>
        <v>5</v>
      </c>
      <c r="AR3" s="44">
        <v>8078.5244060000005</v>
      </c>
      <c r="AS3" s="44">
        <f t="shared" si="0"/>
        <v>33.242790170898722</v>
      </c>
      <c r="AT3" s="31"/>
    </row>
    <row r="4" spans="1:46">
      <c r="A4" s="61" t="s">
        <v>15</v>
      </c>
      <c r="B4" s="68">
        <v>1</v>
      </c>
      <c r="C4" s="68">
        <v>1</v>
      </c>
      <c r="D4" s="68">
        <v>1</v>
      </c>
      <c r="E4" s="68">
        <v>1</v>
      </c>
      <c r="F4" s="68">
        <v>0</v>
      </c>
      <c r="G4" s="68">
        <v>1</v>
      </c>
      <c r="H4" s="21"/>
      <c r="I4" s="21"/>
      <c r="J4" s="21"/>
      <c r="K4" s="21"/>
      <c r="L4" s="22"/>
      <c r="M4" s="23"/>
      <c r="N4" s="22"/>
      <c r="O4" s="23"/>
      <c r="P4" s="23"/>
      <c r="Q4" s="23"/>
      <c r="R4" s="20"/>
      <c r="S4" s="20"/>
      <c r="T4" s="20"/>
      <c r="U4" s="20"/>
      <c r="V4" s="20"/>
      <c r="W4" s="20"/>
      <c r="X4" s="20"/>
      <c r="Y4" s="20"/>
      <c r="Z4" s="20"/>
      <c r="AA4" s="20"/>
      <c r="AB4" s="20"/>
      <c r="AC4" s="20"/>
      <c r="AD4" s="20"/>
      <c r="AE4" s="20"/>
      <c r="AF4" s="20"/>
      <c r="AG4" s="20"/>
      <c r="AH4" s="20"/>
      <c r="AI4" s="20"/>
      <c r="AJ4" s="20"/>
      <c r="AK4" s="20"/>
      <c r="AL4" s="20"/>
      <c r="AM4" s="20"/>
      <c r="AN4" s="20"/>
      <c r="AO4" s="20"/>
      <c r="AP4" s="16">
        <f t="shared" ref="AP4:AP67" si="2">SUMIF($B$106:$U$106,"X",B4:U4)</f>
        <v>3</v>
      </c>
      <c r="AQ4" s="16">
        <f t="shared" si="1"/>
        <v>5</v>
      </c>
      <c r="AR4" s="44">
        <v>706.90137270000002</v>
      </c>
      <c r="AS4" s="44">
        <f t="shared" si="0"/>
        <v>2.9088695934041069</v>
      </c>
      <c r="AT4" s="31"/>
    </row>
    <row r="5" spans="1:46">
      <c r="A5" s="62" t="s">
        <v>16</v>
      </c>
      <c r="B5" s="68">
        <v>1</v>
      </c>
      <c r="C5" s="68">
        <v>1</v>
      </c>
      <c r="D5" s="68">
        <v>1</v>
      </c>
      <c r="E5" s="68">
        <v>1</v>
      </c>
      <c r="F5" s="68">
        <v>0</v>
      </c>
      <c r="G5" s="68">
        <v>1</v>
      </c>
      <c r="H5" s="21"/>
      <c r="I5" s="21"/>
      <c r="J5" s="21"/>
      <c r="K5" s="21"/>
      <c r="L5" s="22"/>
      <c r="M5" s="23"/>
      <c r="N5" s="22"/>
      <c r="O5" s="23"/>
      <c r="P5" s="23"/>
      <c r="Q5" s="23"/>
      <c r="R5" s="20"/>
      <c r="S5" s="20"/>
      <c r="T5" s="20"/>
      <c r="U5" s="20"/>
      <c r="V5" s="20"/>
      <c r="W5" s="20"/>
      <c r="X5" s="20"/>
      <c r="Y5" s="20"/>
      <c r="Z5" s="20"/>
      <c r="AA5" s="20"/>
      <c r="AB5" s="20"/>
      <c r="AC5" s="20"/>
      <c r="AD5" s="20"/>
      <c r="AE5" s="20"/>
      <c r="AF5" s="20"/>
      <c r="AG5" s="20"/>
      <c r="AH5" s="20"/>
      <c r="AI5" s="20"/>
      <c r="AJ5" s="20"/>
      <c r="AK5" s="20"/>
      <c r="AL5" s="20"/>
      <c r="AM5" s="20"/>
      <c r="AN5" s="20"/>
      <c r="AO5" s="20"/>
      <c r="AP5" s="16">
        <f t="shared" si="2"/>
        <v>3</v>
      </c>
      <c r="AQ5" s="16">
        <f t="shared" si="1"/>
        <v>5</v>
      </c>
      <c r="AR5" s="44">
        <v>3539.2824249999999</v>
      </c>
      <c r="AS5" s="44">
        <f t="shared" si="0"/>
        <v>14.563999202928764</v>
      </c>
      <c r="AT5" s="7"/>
    </row>
    <row r="6" spans="1:46">
      <c r="A6" s="62" t="s">
        <v>17</v>
      </c>
      <c r="B6" s="68">
        <v>1</v>
      </c>
      <c r="C6" s="68">
        <v>1</v>
      </c>
      <c r="D6" s="68">
        <v>1</v>
      </c>
      <c r="E6" s="68">
        <v>1</v>
      </c>
      <c r="F6" s="68">
        <v>0</v>
      </c>
      <c r="G6" s="68">
        <v>1</v>
      </c>
      <c r="H6" s="21"/>
      <c r="I6" s="21"/>
      <c r="J6" s="21"/>
      <c r="K6" s="21"/>
      <c r="L6" s="22"/>
      <c r="M6" s="23"/>
      <c r="N6" s="22"/>
      <c r="O6" s="23"/>
      <c r="P6" s="23"/>
      <c r="Q6" s="23"/>
      <c r="R6" s="20"/>
      <c r="S6" s="20"/>
      <c r="T6" s="20"/>
      <c r="U6" s="20"/>
      <c r="V6" s="20"/>
      <c r="W6" s="20"/>
      <c r="X6" s="20"/>
      <c r="Y6" s="20"/>
      <c r="Z6" s="20"/>
      <c r="AA6" s="20"/>
      <c r="AB6" s="20"/>
      <c r="AC6" s="20"/>
      <c r="AD6" s="20"/>
      <c r="AE6" s="20"/>
      <c r="AF6" s="20"/>
      <c r="AG6" s="20"/>
      <c r="AH6" s="20"/>
      <c r="AI6" s="20"/>
      <c r="AJ6" s="20"/>
      <c r="AK6" s="20"/>
      <c r="AL6" s="20"/>
      <c r="AM6" s="20"/>
      <c r="AN6" s="20"/>
      <c r="AO6" s="20"/>
      <c r="AP6" s="16">
        <f t="shared" si="2"/>
        <v>3</v>
      </c>
      <c r="AQ6" s="16">
        <f t="shared" si="1"/>
        <v>5</v>
      </c>
      <c r="AR6" s="44">
        <v>1143.5724929999999</v>
      </c>
      <c r="AS6" s="44">
        <f t="shared" si="0"/>
        <v>4.705752996398207</v>
      </c>
      <c r="AT6" s="31"/>
    </row>
    <row r="7" spans="1:46">
      <c r="A7" s="62" t="s">
        <v>18</v>
      </c>
      <c r="B7" s="68">
        <v>1</v>
      </c>
      <c r="C7" s="68">
        <v>1</v>
      </c>
      <c r="D7" s="68">
        <v>1</v>
      </c>
      <c r="E7" s="68">
        <v>1</v>
      </c>
      <c r="F7" s="68">
        <v>0</v>
      </c>
      <c r="G7" s="68">
        <v>1</v>
      </c>
      <c r="H7" s="21"/>
      <c r="I7" s="21"/>
      <c r="J7" s="21"/>
      <c r="K7" s="21"/>
      <c r="L7" s="22"/>
      <c r="M7" s="23"/>
      <c r="N7" s="22"/>
      <c r="O7" s="23"/>
      <c r="P7" s="23"/>
      <c r="Q7" s="23"/>
      <c r="R7" s="20"/>
      <c r="S7" s="20"/>
      <c r="T7" s="20"/>
      <c r="U7" s="20"/>
      <c r="V7" s="20"/>
      <c r="W7" s="20"/>
      <c r="X7" s="20"/>
      <c r="Y7" s="20"/>
      <c r="Z7" s="20"/>
      <c r="AA7" s="20"/>
      <c r="AB7" s="20"/>
      <c r="AC7" s="20"/>
      <c r="AD7" s="20"/>
      <c r="AE7" s="20"/>
      <c r="AF7" s="20"/>
      <c r="AG7" s="20"/>
      <c r="AH7" s="20"/>
      <c r="AI7" s="20"/>
      <c r="AJ7" s="20"/>
      <c r="AK7" s="20"/>
      <c r="AL7" s="20"/>
      <c r="AM7" s="20"/>
      <c r="AN7" s="20"/>
      <c r="AO7" s="20"/>
      <c r="AP7" s="16">
        <f t="shared" si="2"/>
        <v>3</v>
      </c>
      <c r="AQ7" s="16">
        <f t="shared" si="1"/>
        <v>5</v>
      </c>
      <c r="AR7" s="44">
        <v>723.09924899999999</v>
      </c>
      <c r="AS7" s="44">
        <f t="shared" si="0"/>
        <v>2.9755231771520436</v>
      </c>
      <c r="AT7" s="31"/>
    </row>
    <row r="8" spans="1:46">
      <c r="A8" s="62" t="s">
        <v>19</v>
      </c>
      <c r="B8" s="68">
        <v>1</v>
      </c>
      <c r="C8" s="68">
        <v>1</v>
      </c>
      <c r="D8" s="68">
        <v>1</v>
      </c>
      <c r="E8" s="68">
        <v>1</v>
      </c>
      <c r="F8" s="68">
        <v>0</v>
      </c>
      <c r="G8" s="68">
        <v>1</v>
      </c>
      <c r="H8" s="21"/>
      <c r="I8" s="21"/>
      <c r="J8" s="21"/>
      <c r="K8" s="21"/>
      <c r="L8" s="22"/>
      <c r="M8" s="23"/>
      <c r="N8" s="22"/>
      <c r="O8" s="23"/>
      <c r="P8" s="23"/>
      <c r="Q8" s="23"/>
      <c r="R8" s="20"/>
      <c r="S8" s="20"/>
      <c r="T8" s="20"/>
      <c r="U8" s="20"/>
      <c r="V8" s="20"/>
      <c r="W8" s="20"/>
      <c r="X8" s="20"/>
      <c r="Y8" s="20"/>
      <c r="Z8" s="20"/>
      <c r="AA8" s="20"/>
      <c r="AB8" s="20"/>
      <c r="AC8" s="20"/>
      <c r="AD8" s="20"/>
      <c r="AE8" s="20"/>
      <c r="AF8" s="20"/>
      <c r="AG8" s="20"/>
      <c r="AH8" s="20"/>
      <c r="AI8" s="20"/>
      <c r="AJ8" s="20"/>
      <c r="AK8" s="20"/>
      <c r="AL8" s="20"/>
      <c r="AM8" s="20"/>
      <c r="AN8" s="20"/>
      <c r="AO8" s="20"/>
      <c r="AP8" s="16">
        <f t="shared" si="2"/>
        <v>3</v>
      </c>
      <c r="AQ8" s="16">
        <f t="shared" si="1"/>
        <v>5</v>
      </c>
      <c r="AR8" s="44">
        <v>244.9894912</v>
      </c>
      <c r="AS8" s="44">
        <f t="shared" si="0"/>
        <v>1.0081215133778776</v>
      </c>
      <c r="AT8" s="31"/>
    </row>
    <row r="9" spans="1:46">
      <c r="A9" s="63" t="s">
        <v>20</v>
      </c>
      <c r="B9" s="68">
        <v>0</v>
      </c>
      <c r="C9" s="68">
        <v>1</v>
      </c>
      <c r="D9" s="68">
        <v>1</v>
      </c>
      <c r="E9" s="68">
        <v>0</v>
      </c>
      <c r="F9" s="68">
        <v>1</v>
      </c>
      <c r="G9" s="68">
        <v>0</v>
      </c>
      <c r="H9" s="21"/>
      <c r="I9" s="21"/>
      <c r="J9" s="21"/>
      <c r="K9" s="21"/>
      <c r="L9" s="22"/>
      <c r="M9" s="23"/>
      <c r="N9" s="22"/>
      <c r="O9" s="23"/>
      <c r="P9" s="23"/>
      <c r="Q9" s="23"/>
      <c r="R9" s="20"/>
      <c r="S9" s="20"/>
      <c r="T9" s="20"/>
      <c r="U9" s="20"/>
      <c r="V9" s="20"/>
      <c r="W9" s="20"/>
      <c r="X9" s="20"/>
      <c r="Y9" s="20"/>
      <c r="Z9" s="20"/>
      <c r="AA9" s="20"/>
      <c r="AB9" s="20"/>
      <c r="AC9" s="20"/>
      <c r="AD9" s="20"/>
      <c r="AE9" s="20"/>
      <c r="AF9" s="20"/>
      <c r="AG9" s="20"/>
      <c r="AH9" s="20"/>
      <c r="AI9" s="20"/>
      <c r="AJ9" s="20"/>
      <c r="AK9" s="20"/>
      <c r="AL9" s="20"/>
      <c r="AM9" s="20"/>
      <c r="AN9" s="20"/>
      <c r="AO9" s="20"/>
      <c r="AP9" s="16">
        <f t="shared" si="2"/>
        <v>2</v>
      </c>
      <c r="AQ9" s="16">
        <f t="shared" si="1"/>
        <v>3</v>
      </c>
      <c r="AR9" s="44">
        <v>370.6606352</v>
      </c>
      <c r="AS9" s="44">
        <f t="shared" si="0"/>
        <v>1.5252530166789022</v>
      </c>
      <c r="AT9" s="7"/>
    </row>
    <row r="10" spans="1:46">
      <c r="A10" s="63" t="s">
        <v>22</v>
      </c>
      <c r="B10" s="68">
        <v>0</v>
      </c>
      <c r="C10" s="68">
        <v>1</v>
      </c>
      <c r="D10" s="68">
        <v>1</v>
      </c>
      <c r="E10" s="68">
        <v>1</v>
      </c>
      <c r="F10" s="68">
        <v>0</v>
      </c>
      <c r="G10" s="68">
        <v>1</v>
      </c>
      <c r="H10" s="21"/>
      <c r="I10" s="21"/>
      <c r="J10" s="21"/>
      <c r="K10" s="21"/>
      <c r="L10" s="22"/>
      <c r="M10" s="23"/>
      <c r="N10" s="22"/>
      <c r="O10" s="23"/>
      <c r="P10" s="23"/>
      <c r="Q10" s="23"/>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 t="shared" si="2"/>
        <v>3</v>
      </c>
      <c r="AQ10" s="16">
        <f t="shared" si="1"/>
        <v>4</v>
      </c>
      <c r="AR10" s="44">
        <v>696.07365589999995</v>
      </c>
      <c r="AS10" s="44">
        <f t="shared" si="0"/>
        <v>2.8643139914745039</v>
      </c>
      <c r="AT10" s="7"/>
    </row>
    <row r="11" spans="1:46">
      <c r="A11" s="64" t="s">
        <v>23</v>
      </c>
      <c r="B11" s="68">
        <v>0</v>
      </c>
      <c r="C11" s="68">
        <v>1</v>
      </c>
      <c r="D11" s="68">
        <v>1</v>
      </c>
      <c r="E11" s="68">
        <v>1</v>
      </c>
      <c r="F11" s="69">
        <v>1</v>
      </c>
      <c r="G11" s="68">
        <v>1</v>
      </c>
      <c r="H11" s="21"/>
      <c r="I11" s="21"/>
      <c r="J11" s="21"/>
      <c r="K11" s="21"/>
      <c r="L11" s="22"/>
      <c r="M11" s="23"/>
      <c r="N11" s="22"/>
      <c r="O11" s="23"/>
      <c r="P11" s="23"/>
      <c r="Q11" s="23"/>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 t="shared" si="2"/>
        <v>4</v>
      </c>
      <c r="AQ11" s="16">
        <f t="shared" si="1"/>
        <v>5</v>
      </c>
      <c r="AR11" s="44">
        <v>2526.304541</v>
      </c>
      <c r="AS11" s="44">
        <f t="shared" si="0"/>
        <v>10.395637562458532</v>
      </c>
      <c r="AT11" s="31" t="s">
        <v>50</v>
      </c>
    </row>
    <row r="12" spans="1:46">
      <c r="A12" s="65" t="s">
        <v>25</v>
      </c>
      <c r="B12" s="68">
        <v>0</v>
      </c>
      <c r="C12" s="68">
        <v>1</v>
      </c>
      <c r="D12" s="68">
        <v>1</v>
      </c>
      <c r="E12" s="68">
        <v>1</v>
      </c>
      <c r="F12" s="68">
        <v>0</v>
      </c>
      <c r="G12" s="68">
        <v>1</v>
      </c>
      <c r="H12" s="21"/>
      <c r="I12" s="21"/>
      <c r="J12" s="21"/>
      <c r="K12" s="21"/>
      <c r="L12" s="22"/>
      <c r="M12" s="23"/>
      <c r="N12" s="22"/>
      <c r="O12" s="23"/>
      <c r="P12" s="23"/>
      <c r="Q12" s="23"/>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 t="shared" si="2"/>
        <v>3</v>
      </c>
      <c r="AQ12" s="16">
        <f t="shared" si="1"/>
        <v>4</v>
      </c>
      <c r="AR12" s="44">
        <v>322.6166882</v>
      </c>
      <c r="AS12" s="44">
        <f t="shared" si="0"/>
        <v>1.3275541834716167</v>
      </c>
      <c r="AT12" s="31"/>
    </row>
    <row r="13" spans="1:46">
      <c r="A13" s="66" t="s">
        <v>27</v>
      </c>
      <c r="B13" s="68">
        <v>0</v>
      </c>
      <c r="C13" s="68">
        <v>0</v>
      </c>
      <c r="D13" s="68">
        <v>0</v>
      </c>
      <c r="E13" s="68">
        <v>0</v>
      </c>
      <c r="F13" s="68">
        <v>0</v>
      </c>
      <c r="G13" s="69">
        <v>1</v>
      </c>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si="2"/>
        <v>1</v>
      </c>
      <c r="AQ13" s="16">
        <f t="shared" si="1"/>
        <v>1</v>
      </c>
      <c r="AR13" s="44">
        <v>53.697084150000002</v>
      </c>
      <c r="AS13" s="44">
        <f t="shared" si="0"/>
        <v>0.22096125622419038</v>
      </c>
      <c r="AT13" s="7" t="s">
        <v>50</v>
      </c>
    </row>
    <row r="14" spans="1:46">
      <c r="A14" s="66" t="s">
        <v>28</v>
      </c>
      <c r="B14" s="68">
        <v>0</v>
      </c>
      <c r="C14" s="68">
        <v>0</v>
      </c>
      <c r="D14" s="68">
        <v>0</v>
      </c>
      <c r="E14" s="68">
        <v>0</v>
      </c>
      <c r="F14" s="68">
        <v>0</v>
      </c>
      <c r="G14" s="69">
        <v>1</v>
      </c>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2"/>
        <v>1</v>
      </c>
      <c r="AQ14" s="16">
        <f t="shared" si="1"/>
        <v>1</v>
      </c>
      <c r="AR14" s="44">
        <v>26.982975719999999</v>
      </c>
      <c r="AS14" s="44">
        <f t="shared" si="0"/>
        <v>0.11103381694065464</v>
      </c>
      <c r="AT14" s="31" t="s">
        <v>50</v>
      </c>
    </row>
    <row r="15" spans="1:46">
      <c r="A15" s="67" t="s">
        <v>29</v>
      </c>
      <c r="B15" s="68">
        <v>0</v>
      </c>
      <c r="C15" s="84">
        <v>1</v>
      </c>
      <c r="D15" s="68">
        <v>0</v>
      </c>
      <c r="E15" s="68">
        <v>0</v>
      </c>
      <c r="F15" s="69">
        <v>1</v>
      </c>
      <c r="G15" s="69">
        <v>1</v>
      </c>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si="2"/>
        <v>2</v>
      </c>
      <c r="AQ15" s="16">
        <f t="shared" si="1"/>
        <v>3</v>
      </c>
      <c r="AR15" s="44">
        <v>1050.727341</v>
      </c>
      <c r="AS15" s="44">
        <f t="shared" si="0"/>
        <v>4.3236990777359239</v>
      </c>
      <c r="AT15" s="31" t="s">
        <v>50</v>
      </c>
    </row>
    <row r="16" spans="1:46">
      <c r="A16" s="67" t="s">
        <v>32</v>
      </c>
      <c r="B16" s="68">
        <v>0</v>
      </c>
      <c r="C16" s="68">
        <v>1</v>
      </c>
      <c r="D16" s="68">
        <v>0</v>
      </c>
      <c r="E16" s="68">
        <v>0</v>
      </c>
      <c r="F16" s="68">
        <v>1</v>
      </c>
      <c r="G16" s="69">
        <v>1</v>
      </c>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2"/>
        <v>2</v>
      </c>
      <c r="AQ16" s="16">
        <f t="shared" si="1"/>
        <v>3</v>
      </c>
      <c r="AR16" s="44">
        <v>1871.073578</v>
      </c>
      <c r="AS16" s="44">
        <f t="shared" si="0"/>
        <v>7.699389544651293</v>
      </c>
      <c r="AT16" s="31" t="s">
        <v>50</v>
      </c>
    </row>
    <row r="17" spans="1:46">
      <c r="A17" s="67" t="s">
        <v>33</v>
      </c>
      <c r="B17" s="68">
        <v>0</v>
      </c>
      <c r="C17" s="68">
        <v>1</v>
      </c>
      <c r="D17" s="68">
        <v>0</v>
      </c>
      <c r="E17" s="68">
        <v>0</v>
      </c>
      <c r="F17" s="68">
        <v>1</v>
      </c>
      <c r="G17" s="69">
        <v>1</v>
      </c>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2"/>
        <v>2</v>
      </c>
      <c r="AQ17" s="16">
        <f t="shared" si="1"/>
        <v>3</v>
      </c>
      <c r="AR17" s="44">
        <v>1703.767805</v>
      </c>
      <c r="AS17" s="44">
        <f t="shared" si="0"/>
        <v>7.0109332837420268</v>
      </c>
      <c r="AT17" s="31" t="s">
        <v>50</v>
      </c>
    </row>
    <row r="18" spans="1:46">
      <c r="A18" s="17" t="s">
        <v>34</v>
      </c>
      <c r="B18" s="68">
        <v>0</v>
      </c>
      <c r="C18" s="68">
        <v>1</v>
      </c>
      <c r="D18" s="68">
        <v>0</v>
      </c>
      <c r="E18" s="68">
        <v>0</v>
      </c>
      <c r="F18" s="68">
        <v>0</v>
      </c>
      <c r="G18" s="69">
        <v>1</v>
      </c>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2"/>
        <v>1</v>
      </c>
      <c r="AQ18" s="16">
        <f t="shared" si="1"/>
        <v>2</v>
      </c>
      <c r="AR18" s="44">
        <v>195.6030681</v>
      </c>
      <c r="AS18" s="44">
        <f t="shared" si="0"/>
        <v>0.80489844714746706</v>
      </c>
      <c r="AT18" s="31" t="s">
        <v>50</v>
      </c>
    </row>
    <row r="19" spans="1:46">
      <c r="A19" s="17" t="s">
        <v>35</v>
      </c>
      <c r="B19" s="68">
        <v>0</v>
      </c>
      <c r="C19" s="84">
        <v>1</v>
      </c>
      <c r="D19" s="68">
        <v>0</v>
      </c>
      <c r="E19" s="68">
        <v>0</v>
      </c>
      <c r="F19" s="68">
        <v>0</v>
      </c>
      <c r="G19" s="69">
        <v>1</v>
      </c>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2"/>
        <v>1</v>
      </c>
      <c r="AQ19" s="16">
        <f t="shared" si="1"/>
        <v>2</v>
      </c>
      <c r="AR19" s="44">
        <v>102.9720071</v>
      </c>
      <c r="AS19" s="44">
        <f t="shared" si="0"/>
        <v>0.42372550399912645</v>
      </c>
      <c r="AT19" s="31" t="s">
        <v>50</v>
      </c>
    </row>
    <row r="20" spans="1:46">
      <c r="A20" s="17" t="s">
        <v>37</v>
      </c>
      <c r="B20" s="68">
        <v>0</v>
      </c>
      <c r="C20" s="68">
        <v>0</v>
      </c>
      <c r="D20" s="68">
        <v>0</v>
      </c>
      <c r="E20" s="68">
        <v>0</v>
      </c>
      <c r="F20" s="68">
        <v>0</v>
      </c>
      <c r="G20" s="69">
        <v>1</v>
      </c>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2"/>
        <v>1</v>
      </c>
      <c r="AQ20" s="16">
        <f t="shared" si="1"/>
        <v>1</v>
      </c>
      <c r="AR20" s="44">
        <v>271.7917109</v>
      </c>
      <c r="AS20" s="44">
        <f t="shared" si="0"/>
        <v>1.118411526853567</v>
      </c>
      <c r="AT20" s="31" t="s">
        <v>50</v>
      </c>
    </row>
    <row r="21" spans="1:46">
      <c r="A21" s="17" t="s">
        <v>38</v>
      </c>
      <c r="B21" s="68">
        <v>0</v>
      </c>
      <c r="C21" s="68">
        <v>1</v>
      </c>
      <c r="D21" s="68">
        <v>0</v>
      </c>
      <c r="E21" s="68">
        <v>0</v>
      </c>
      <c r="F21" s="68">
        <v>1</v>
      </c>
      <c r="G21" s="69">
        <v>1</v>
      </c>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2"/>
        <v>2</v>
      </c>
      <c r="AQ21" s="16">
        <f t="shared" si="1"/>
        <v>3</v>
      </c>
      <c r="AR21" s="44">
        <v>44.977369699999997</v>
      </c>
      <c r="AS21" s="44">
        <f t="shared" si="0"/>
        <v>0.18507999583012436</v>
      </c>
      <c r="AT21" s="31" t="s">
        <v>50</v>
      </c>
    </row>
    <row r="22" spans="1:46">
      <c r="A22" s="17" t="s">
        <v>39</v>
      </c>
      <c r="B22" s="68">
        <v>0</v>
      </c>
      <c r="C22" s="68">
        <v>1</v>
      </c>
      <c r="D22" s="68">
        <v>0</v>
      </c>
      <c r="E22" s="68">
        <v>0</v>
      </c>
      <c r="F22" s="68">
        <v>1</v>
      </c>
      <c r="G22" s="69">
        <v>1</v>
      </c>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SUMIF($B$106:$U$106,"X",B22:U22)</f>
        <v>2</v>
      </c>
      <c r="AQ22" s="16">
        <f t="shared" si="1"/>
        <v>3</v>
      </c>
      <c r="AR22" s="44">
        <v>4.9482419560000004</v>
      </c>
      <c r="AS22" s="44">
        <f t="shared" si="0"/>
        <v>2.0361808764973788E-2</v>
      </c>
      <c r="AT22" s="31" t="s">
        <v>50</v>
      </c>
    </row>
    <row r="23" spans="1:46" hidden="1">
      <c r="A23" s="17"/>
      <c r="B23" s="18"/>
      <c r="C23" s="18"/>
      <c r="D23" s="18"/>
      <c r="E23" s="18"/>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2"/>
        <v>0</v>
      </c>
      <c r="AQ23" s="16">
        <f t="shared" si="1"/>
        <v>0</v>
      </c>
      <c r="AR23" s="44"/>
      <c r="AS23" s="44">
        <f t="shared" si="0"/>
        <v>0</v>
      </c>
      <c r="AT23" s="31"/>
    </row>
    <row r="24" spans="1:46" hidden="1">
      <c r="A24" s="17"/>
      <c r="B24" s="18"/>
      <c r="C24" s="18"/>
      <c r="D24" s="18"/>
      <c r="E24" s="18"/>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2"/>
        <v>0</v>
      </c>
      <c r="AQ24" s="16">
        <f t="shared" si="1"/>
        <v>0</v>
      </c>
      <c r="AR24" s="44"/>
      <c r="AS24" s="44">
        <f t="shared" si="0"/>
        <v>0</v>
      </c>
      <c r="AT24" s="31"/>
    </row>
    <row r="25" spans="1:46" hidden="1">
      <c r="A25" s="17"/>
      <c r="B25" s="18"/>
      <c r="C25" s="18"/>
      <c r="D25" s="18"/>
      <c r="E25" s="18"/>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2"/>
        <v>0</v>
      </c>
      <c r="AQ25" s="16">
        <f t="shared" si="1"/>
        <v>0</v>
      </c>
      <c r="AR25" s="44"/>
      <c r="AS25" s="44">
        <f t="shared" si="0"/>
        <v>0</v>
      </c>
      <c r="AT25" s="31"/>
    </row>
    <row r="26" spans="1:46" hidden="1">
      <c r="A26" s="17"/>
      <c r="B26" s="18"/>
      <c r="C26" s="18"/>
      <c r="D26" s="18"/>
      <c r="E26" s="18"/>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2"/>
        <v>0</v>
      </c>
      <c r="AQ26" s="16">
        <f t="shared" si="1"/>
        <v>0</v>
      </c>
      <c r="AR26" s="44"/>
      <c r="AS26" s="44">
        <f t="shared" si="0"/>
        <v>0</v>
      </c>
      <c r="AT26" s="31"/>
    </row>
    <row r="27" spans="1:46" hidden="1">
      <c r="A27" s="17"/>
      <c r="B27" s="18"/>
      <c r="C27" s="18"/>
      <c r="D27" s="18"/>
      <c r="E27" s="18"/>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si="2"/>
        <v>0</v>
      </c>
      <c r="AQ27" s="16">
        <f t="shared" si="1"/>
        <v>0</v>
      </c>
      <c r="AR27" s="44"/>
      <c r="AS27" s="44">
        <f t="shared" si="0"/>
        <v>0</v>
      </c>
      <c r="AT27" s="31"/>
    </row>
    <row r="28" spans="1:46" hidden="1">
      <c r="A28" s="17"/>
      <c r="B28" s="18"/>
      <c r="C28" s="18"/>
      <c r="D28" s="18"/>
      <c r="E28" s="18"/>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2"/>
        <v>0</v>
      </c>
      <c r="AQ28" s="16">
        <f t="shared" si="1"/>
        <v>0</v>
      </c>
      <c r="AR28" s="44"/>
      <c r="AS28" s="44">
        <f t="shared" si="0"/>
        <v>0</v>
      </c>
      <c r="AT28" s="31"/>
    </row>
    <row r="29" spans="1:46" hidden="1">
      <c r="A29" s="17"/>
      <c r="B29" s="18"/>
      <c r="C29" s="18"/>
      <c r="D29" s="18"/>
      <c r="E29" s="18"/>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2"/>
        <v>0</v>
      </c>
      <c r="AQ29" s="16">
        <f t="shared" si="1"/>
        <v>0</v>
      </c>
      <c r="AR29" s="44"/>
      <c r="AS29" s="44">
        <f t="shared" si="0"/>
        <v>0</v>
      </c>
      <c r="AT29" s="31"/>
    </row>
    <row r="30" spans="1:46" hidden="1">
      <c r="A30" s="17"/>
      <c r="B30" s="18"/>
      <c r="C30" s="18"/>
      <c r="D30" s="18"/>
      <c r="E30" s="18"/>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2"/>
        <v>0</v>
      </c>
      <c r="AQ30" s="16">
        <f t="shared" si="1"/>
        <v>0</v>
      </c>
      <c r="AR30" s="44"/>
      <c r="AS30" s="44">
        <f t="shared" si="0"/>
        <v>0</v>
      </c>
      <c r="AT30" s="31"/>
    </row>
    <row r="31" spans="1:46" hidden="1">
      <c r="A31" s="17"/>
      <c r="B31" s="18"/>
      <c r="C31" s="18"/>
      <c r="D31" s="18"/>
      <c r="E31" s="18"/>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2"/>
        <v>0</v>
      </c>
      <c r="AQ31" s="16">
        <f t="shared" si="1"/>
        <v>0</v>
      </c>
      <c r="AR31" s="44"/>
      <c r="AS31" s="44">
        <f t="shared" si="0"/>
        <v>0</v>
      </c>
      <c r="AT31" s="31"/>
    </row>
    <row r="32" spans="1:46" hidden="1">
      <c r="A32" s="17"/>
      <c r="B32" s="18"/>
      <c r="C32" s="18"/>
      <c r="D32" s="18"/>
      <c r="E32" s="18"/>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2"/>
        <v>0</v>
      </c>
      <c r="AQ32" s="16">
        <f t="shared" si="1"/>
        <v>0</v>
      </c>
      <c r="AR32" s="44"/>
      <c r="AS32" s="44">
        <f t="shared" si="0"/>
        <v>0</v>
      </c>
      <c r="AT32" s="31"/>
    </row>
    <row r="33" spans="1:46" hidden="1">
      <c r="A33" s="17"/>
      <c r="B33" s="18"/>
      <c r="C33" s="18"/>
      <c r="D33" s="18"/>
      <c r="E33" s="18"/>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2"/>
        <v>0</v>
      </c>
      <c r="AQ33" s="16">
        <f t="shared" si="1"/>
        <v>0</v>
      </c>
      <c r="AR33" s="44"/>
      <c r="AS33" s="44">
        <f t="shared" si="0"/>
        <v>0</v>
      </c>
      <c r="AT33" s="31"/>
    </row>
    <row r="34" spans="1:46" hidden="1">
      <c r="A34" s="17"/>
      <c r="B34" s="18"/>
      <c r="C34" s="18"/>
      <c r="D34" s="18"/>
      <c r="E34" s="18"/>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2"/>
        <v>0</v>
      </c>
      <c r="AQ34" s="16">
        <f t="shared" si="1"/>
        <v>0</v>
      </c>
      <c r="AR34" s="44"/>
      <c r="AS34" s="44">
        <f t="shared" ref="AS34:AS65" si="3">IFERROR(AR34/$AR$102,0)*100</f>
        <v>0</v>
      </c>
      <c r="AT34" s="31"/>
    </row>
    <row r="35" spans="1:46" hidden="1">
      <c r="A35" s="17"/>
      <c r="B35" s="18"/>
      <c r="C35" s="18"/>
      <c r="D35" s="18"/>
      <c r="E35" s="18"/>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si="2"/>
        <v>0</v>
      </c>
      <c r="AQ35" s="16">
        <f t="shared" si="1"/>
        <v>0</v>
      </c>
      <c r="AR35" s="44"/>
      <c r="AS35" s="44">
        <f t="shared" si="3"/>
        <v>0</v>
      </c>
      <c r="AT35" s="31"/>
    </row>
    <row r="36" spans="1:46" hidden="1">
      <c r="A36" s="17"/>
      <c r="B36" s="18"/>
      <c r="C36" s="18"/>
      <c r="D36" s="18"/>
      <c r="E36" s="18"/>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2"/>
        <v>0</v>
      </c>
      <c r="AQ36" s="16">
        <f t="shared" si="1"/>
        <v>0</v>
      </c>
      <c r="AR36" s="44"/>
      <c r="AS36" s="44">
        <f t="shared" si="3"/>
        <v>0</v>
      </c>
      <c r="AT36" s="31"/>
    </row>
    <row r="37" spans="1:46" hidden="1">
      <c r="A37" s="17"/>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2"/>
        <v>0</v>
      </c>
      <c r="AQ37" s="16">
        <f t="shared" si="1"/>
        <v>0</v>
      </c>
      <c r="AR37" s="44"/>
      <c r="AS37" s="44">
        <f t="shared" si="3"/>
        <v>0</v>
      </c>
      <c r="AT37" s="31"/>
    </row>
    <row r="38" spans="1:46" hidden="1">
      <c r="A38" s="17"/>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2"/>
        <v>0</v>
      </c>
      <c r="AQ38" s="16">
        <f t="shared" si="1"/>
        <v>0</v>
      </c>
      <c r="AR38" s="44"/>
      <c r="AS38" s="44">
        <f t="shared" si="3"/>
        <v>0</v>
      </c>
      <c r="AT38" s="31"/>
    </row>
    <row r="39" spans="1:46" hidden="1">
      <c r="A39" s="17"/>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2"/>
        <v>0</v>
      </c>
      <c r="AQ39" s="16">
        <f t="shared" si="1"/>
        <v>0</v>
      </c>
      <c r="AR39" s="44"/>
      <c r="AS39" s="44">
        <f t="shared" si="3"/>
        <v>0</v>
      </c>
      <c r="AT39" s="31"/>
    </row>
    <row r="40" spans="1:46" hidden="1">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2"/>
        <v>0</v>
      </c>
      <c r="AQ40" s="16">
        <f t="shared" si="1"/>
        <v>0</v>
      </c>
      <c r="AR40" s="44"/>
      <c r="AS40" s="44">
        <f t="shared" si="3"/>
        <v>0</v>
      </c>
      <c r="AT40" s="31"/>
    </row>
    <row r="41" spans="1:46" hidden="1">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2"/>
        <v>0</v>
      </c>
      <c r="AQ41" s="16">
        <f t="shared" si="1"/>
        <v>0</v>
      </c>
      <c r="AR41" s="44"/>
      <c r="AS41" s="44">
        <f t="shared" si="3"/>
        <v>0</v>
      </c>
      <c r="AT41" s="31"/>
    </row>
    <row r="42" spans="1:46" hidden="1">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2"/>
        <v>0</v>
      </c>
      <c r="AQ42" s="16">
        <f t="shared" si="1"/>
        <v>0</v>
      </c>
      <c r="AR42" s="44"/>
      <c r="AS42" s="44">
        <f t="shared" si="3"/>
        <v>0</v>
      </c>
      <c r="AT42" s="31"/>
    </row>
    <row r="43" spans="1:46" hidden="1">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2"/>
        <v>0</v>
      </c>
      <c r="AQ43" s="16">
        <f t="shared" si="1"/>
        <v>0</v>
      </c>
      <c r="AR43" s="44"/>
      <c r="AS43" s="44">
        <f t="shared" si="3"/>
        <v>0</v>
      </c>
      <c r="AT43" s="31"/>
    </row>
    <row r="44" spans="1:46" hidden="1">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2"/>
        <v>0</v>
      </c>
      <c r="AQ44" s="16">
        <f t="shared" si="1"/>
        <v>0</v>
      </c>
      <c r="AR44" s="44"/>
      <c r="AS44" s="44">
        <f t="shared" si="3"/>
        <v>0</v>
      </c>
      <c r="AT44" s="31"/>
    </row>
    <row r="45" spans="1:46" hidden="1">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2"/>
        <v>0</v>
      </c>
      <c r="AQ45" s="16">
        <f t="shared" si="1"/>
        <v>0</v>
      </c>
      <c r="AR45" s="44"/>
      <c r="AS45" s="44">
        <f t="shared" si="3"/>
        <v>0</v>
      </c>
      <c r="AT45" s="31"/>
    </row>
    <row r="46" spans="1:46" hidden="1">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2"/>
        <v>0</v>
      </c>
      <c r="AQ46" s="16">
        <f t="shared" si="1"/>
        <v>0</v>
      </c>
      <c r="AR46" s="44"/>
      <c r="AS46" s="44">
        <f t="shared" si="3"/>
        <v>0</v>
      </c>
      <c r="AT46" s="31"/>
    </row>
    <row r="47" spans="1:46" hidden="1">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2"/>
        <v>0</v>
      </c>
      <c r="AQ47" s="16">
        <f t="shared" si="1"/>
        <v>0</v>
      </c>
      <c r="AR47" s="44"/>
      <c r="AS47" s="44">
        <f t="shared" si="3"/>
        <v>0</v>
      </c>
      <c r="AT47" s="31"/>
    </row>
    <row r="48" spans="1:46" hidden="1">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2"/>
        <v>0</v>
      </c>
      <c r="AQ48" s="16">
        <f t="shared" si="1"/>
        <v>0</v>
      </c>
      <c r="AR48" s="44"/>
      <c r="AS48" s="44">
        <f t="shared" si="3"/>
        <v>0</v>
      </c>
      <c r="AT48" s="31"/>
    </row>
    <row r="49" spans="1:46" hidden="1">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2"/>
        <v>0</v>
      </c>
      <c r="AQ49" s="16">
        <f t="shared" si="1"/>
        <v>0</v>
      </c>
      <c r="AR49" s="44"/>
      <c r="AS49" s="44">
        <f t="shared" si="3"/>
        <v>0</v>
      </c>
      <c r="AT49" s="31"/>
    </row>
    <row r="50" spans="1:46" hidden="1">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2"/>
        <v>0</v>
      </c>
      <c r="AQ50" s="16">
        <f t="shared" si="1"/>
        <v>0</v>
      </c>
      <c r="AR50" s="44"/>
      <c r="AS50" s="44">
        <f t="shared" si="3"/>
        <v>0</v>
      </c>
      <c r="AT50" s="31"/>
    </row>
    <row r="51" spans="1:46" hidden="1">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2"/>
        <v>0</v>
      </c>
      <c r="AQ51" s="16">
        <f t="shared" si="1"/>
        <v>0</v>
      </c>
      <c r="AR51" s="44"/>
      <c r="AS51" s="44">
        <f t="shared" si="3"/>
        <v>0</v>
      </c>
      <c r="AT51" s="31"/>
    </row>
    <row r="52" spans="1:46" hidden="1">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2"/>
        <v>0</v>
      </c>
      <c r="AQ52" s="16">
        <f t="shared" si="1"/>
        <v>0</v>
      </c>
      <c r="AR52" s="44"/>
      <c r="AS52" s="44">
        <f t="shared" si="3"/>
        <v>0</v>
      </c>
      <c r="AT52" s="31"/>
    </row>
    <row r="53" spans="1:46" hidden="1">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2"/>
        <v>0</v>
      </c>
      <c r="AQ53" s="16">
        <f t="shared" si="1"/>
        <v>0</v>
      </c>
      <c r="AR53" s="44"/>
      <c r="AS53" s="44">
        <f t="shared" si="3"/>
        <v>0</v>
      </c>
      <c r="AT53" s="31"/>
    </row>
    <row r="54" spans="1:46" hidden="1">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2"/>
        <v>0</v>
      </c>
      <c r="AQ54" s="16">
        <f t="shared" si="1"/>
        <v>0</v>
      </c>
      <c r="AR54" s="44"/>
      <c r="AS54" s="44">
        <f t="shared" si="3"/>
        <v>0</v>
      </c>
      <c r="AT54" s="31"/>
    </row>
    <row r="55" spans="1:46" hidden="1">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2"/>
        <v>0</v>
      </c>
      <c r="AQ55" s="16">
        <f t="shared" si="1"/>
        <v>0</v>
      </c>
      <c r="AR55" s="44"/>
      <c r="AS55" s="44">
        <f t="shared" si="3"/>
        <v>0</v>
      </c>
      <c r="AT55" s="31"/>
    </row>
    <row r="56" spans="1:46" hidden="1">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2"/>
        <v>0</v>
      </c>
      <c r="AQ56" s="16">
        <f t="shared" si="1"/>
        <v>0</v>
      </c>
      <c r="AR56" s="44"/>
      <c r="AS56" s="44">
        <f t="shared" si="3"/>
        <v>0</v>
      </c>
      <c r="AT56" s="31"/>
    </row>
    <row r="57" spans="1:46" hidden="1">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2"/>
        <v>0</v>
      </c>
      <c r="AQ57" s="16">
        <f t="shared" si="1"/>
        <v>0</v>
      </c>
      <c r="AR57" s="44"/>
      <c r="AS57" s="44">
        <f t="shared" si="3"/>
        <v>0</v>
      </c>
      <c r="AT57" s="31"/>
    </row>
    <row r="58" spans="1:46" hidden="1">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2"/>
        <v>0</v>
      </c>
      <c r="AQ58" s="16">
        <f t="shared" si="1"/>
        <v>0</v>
      </c>
      <c r="AR58" s="44"/>
      <c r="AS58" s="44">
        <f t="shared" si="3"/>
        <v>0</v>
      </c>
      <c r="AT58" s="31"/>
    </row>
    <row r="59" spans="1:46" hidden="1">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2"/>
        <v>0</v>
      </c>
      <c r="AQ59" s="16">
        <f t="shared" si="1"/>
        <v>0</v>
      </c>
      <c r="AR59" s="44"/>
      <c r="AS59" s="44">
        <f t="shared" si="3"/>
        <v>0</v>
      </c>
      <c r="AT59" s="31"/>
    </row>
    <row r="60" spans="1:46" hidden="1">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2"/>
        <v>0</v>
      </c>
      <c r="AQ60" s="16">
        <f t="shared" si="1"/>
        <v>0</v>
      </c>
      <c r="AR60" s="44"/>
      <c r="AS60" s="44">
        <f t="shared" si="3"/>
        <v>0</v>
      </c>
      <c r="AT60" s="31"/>
    </row>
    <row r="61" spans="1:46" hidden="1">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2"/>
        <v>0</v>
      </c>
      <c r="AQ61" s="16">
        <f t="shared" si="1"/>
        <v>0</v>
      </c>
      <c r="AR61" s="44"/>
      <c r="AS61" s="44">
        <f t="shared" si="3"/>
        <v>0</v>
      </c>
      <c r="AT61" s="31"/>
    </row>
    <row r="62" spans="1:46" hidden="1">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2"/>
        <v>0</v>
      </c>
      <c r="AQ62" s="16">
        <f t="shared" si="1"/>
        <v>0</v>
      </c>
      <c r="AR62" s="44"/>
      <c r="AS62" s="44">
        <f t="shared" si="3"/>
        <v>0</v>
      </c>
      <c r="AT62" s="31"/>
    </row>
    <row r="63" spans="1:46" hidden="1">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2"/>
        <v>0</v>
      </c>
      <c r="AQ63" s="16">
        <f t="shared" si="1"/>
        <v>0</v>
      </c>
      <c r="AR63" s="44"/>
      <c r="AS63" s="44">
        <f t="shared" si="3"/>
        <v>0</v>
      </c>
      <c r="AT63" s="31"/>
    </row>
    <row r="64" spans="1:46" hidden="1">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2"/>
        <v>0</v>
      </c>
      <c r="AQ64" s="16">
        <f t="shared" si="1"/>
        <v>0</v>
      </c>
      <c r="AR64" s="44"/>
      <c r="AS64" s="44">
        <f t="shared" si="3"/>
        <v>0</v>
      </c>
      <c r="AT64" s="31"/>
    </row>
    <row r="65" spans="1:46" hidden="1">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2"/>
        <v>0</v>
      </c>
      <c r="AQ65" s="16">
        <f t="shared" si="1"/>
        <v>0</v>
      </c>
      <c r="AR65" s="44"/>
      <c r="AS65" s="44">
        <f t="shared" si="3"/>
        <v>0</v>
      </c>
      <c r="AT65" s="31"/>
    </row>
    <row r="66" spans="1:46" hidden="1">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2"/>
        <v>0</v>
      </c>
      <c r="AQ66" s="16">
        <f t="shared" si="1"/>
        <v>0</v>
      </c>
      <c r="AR66" s="44"/>
      <c r="AS66" s="44">
        <f t="shared" ref="AS66:AS97" si="4">IFERROR(AR66/$AR$102,0)*100</f>
        <v>0</v>
      </c>
      <c r="AT66" s="31"/>
    </row>
    <row r="67" spans="1:46" hidden="1">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2"/>
        <v>0</v>
      </c>
      <c r="AQ67" s="16">
        <f t="shared" ref="AQ67:AQ102" si="5">SUMIFS(B67:AO67,$B$103:$AO$103,"X")</f>
        <v>0</v>
      </c>
      <c r="AR67" s="44"/>
      <c r="AS67" s="44">
        <f t="shared" si="4"/>
        <v>0</v>
      </c>
      <c r="AT67" s="31"/>
    </row>
    <row r="68" spans="1:46" hidden="1">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6">SUMIF($B$106:$U$106,"X",B68:U68)</f>
        <v>0</v>
      </c>
      <c r="AQ68" s="16">
        <f t="shared" si="5"/>
        <v>0</v>
      </c>
      <c r="AR68" s="44"/>
      <c r="AS68" s="44">
        <f t="shared" si="4"/>
        <v>0</v>
      </c>
      <c r="AT68" s="31"/>
    </row>
    <row r="69" spans="1:46" hidden="1">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6"/>
        <v>0</v>
      </c>
      <c r="AQ69" s="16">
        <f t="shared" si="5"/>
        <v>0</v>
      </c>
      <c r="AR69" s="44"/>
      <c r="AS69" s="44">
        <f t="shared" si="4"/>
        <v>0</v>
      </c>
      <c r="AT69" s="31"/>
    </row>
    <row r="70" spans="1:46" hidden="1">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6"/>
        <v>0</v>
      </c>
      <c r="AQ70" s="16">
        <f t="shared" si="5"/>
        <v>0</v>
      </c>
      <c r="AR70" s="44"/>
      <c r="AS70" s="44">
        <f t="shared" si="4"/>
        <v>0</v>
      </c>
      <c r="AT70" s="31"/>
    </row>
    <row r="71" spans="1:46" hidden="1">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6"/>
        <v>0</v>
      </c>
      <c r="AQ71" s="16">
        <f t="shared" si="5"/>
        <v>0</v>
      </c>
      <c r="AR71" s="44"/>
      <c r="AS71" s="44">
        <f t="shared" si="4"/>
        <v>0</v>
      </c>
      <c r="AT71" s="31"/>
    </row>
    <row r="72" spans="1:46" hidden="1">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6"/>
        <v>0</v>
      </c>
      <c r="AQ72" s="16">
        <f t="shared" si="5"/>
        <v>0</v>
      </c>
      <c r="AR72" s="44"/>
      <c r="AS72" s="44">
        <f t="shared" si="4"/>
        <v>0</v>
      </c>
      <c r="AT72" s="31"/>
    </row>
    <row r="73" spans="1:46" hidden="1">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6"/>
        <v>0</v>
      </c>
      <c r="AQ73" s="16">
        <f t="shared" si="5"/>
        <v>0</v>
      </c>
      <c r="AR73" s="44"/>
      <c r="AS73" s="44">
        <f t="shared" si="4"/>
        <v>0</v>
      </c>
      <c r="AT73" s="31"/>
    </row>
    <row r="74" spans="1:46" hidden="1">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6"/>
        <v>0</v>
      </c>
      <c r="AQ74" s="16">
        <f t="shared" si="5"/>
        <v>0</v>
      </c>
      <c r="AR74" s="44"/>
      <c r="AS74" s="44">
        <f t="shared" si="4"/>
        <v>0</v>
      </c>
      <c r="AT74" s="31"/>
    </row>
    <row r="75" spans="1:46" hidden="1">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6"/>
        <v>0</v>
      </c>
      <c r="AQ75" s="16">
        <f t="shared" si="5"/>
        <v>0</v>
      </c>
      <c r="AR75" s="44"/>
      <c r="AS75" s="44">
        <f t="shared" si="4"/>
        <v>0</v>
      </c>
      <c r="AT75" s="31"/>
    </row>
    <row r="76" spans="1:46" hidden="1">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6"/>
        <v>0</v>
      </c>
      <c r="AQ76" s="16">
        <f t="shared" si="5"/>
        <v>0</v>
      </c>
      <c r="AR76" s="44"/>
      <c r="AS76" s="44">
        <f t="shared" si="4"/>
        <v>0</v>
      </c>
      <c r="AT76" s="31"/>
    </row>
    <row r="77" spans="1:46" hidden="1">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6"/>
        <v>0</v>
      </c>
      <c r="AQ77" s="16">
        <f t="shared" si="5"/>
        <v>0</v>
      </c>
      <c r="AR77" s="44"/>
      <c r="AS77" s="44">
        <f t="shared" si="4"/>
        <v>0</v>
      </c>
      <c r="AT77" s="31"/>
    </row>
    <row r="78" spans="1:46" hidden="1">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6"/>
        <v>0</v>
      </c>
      <c r="AQ78" s="16">
        <f t="shared" si="5"/>
        <v>0</v>
      </c>
      <c r="AR78" s="44"/>
      <c r="AS78" s="44">
        <f t="shared" si="4"/>
        <v>0</v>
      </c>
      <c r="AT78" s="31"/>
    </row>
    <row r="79" spans="1:46" hidden="1">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6"/>
        <v>0</v>
      </c>
      <c r="AQ79" s="16">
        <f t="shared" si="5"/>
        <v>0</v>
      </c>
      <c r="AR79" s="44"/>
      <c r="AS79" s="44">
        <f t="shared" si="4"/>
        <v>0</v>
      </c>
      <c r="AT79" s="31"/>
    </row>
    <row r="80" spans="1:46" hidden="1">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6"/>
        <v>0</v>
      </c>
      <c r="AQ80" s="16">
        <f t="shared" si="5"/>
        <v>0</v>
      </c>
      <c r="AR80" s="44"/>
      <c r="AS80" s="44">
        <f t="shared" si="4"/>
        <v>0</v>
      </c>
      <c r="AT80" s="31"/>
    </row>
    <row r="81" spans="1:46" hidden="1">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6"/>
        <v>0</v>
      </c>
      <c r="AQ81" s="16">
        <f t="shared" si="5"/>
        <v>0</v>
      </c>
      <c r="AR81" s="44"/>
      <c r="AS81" s="44">
        <f t="shared" si="4"/>
        <v>0</v>
      </c>
      <c r="AT81" s="31"/>
    </row>
    <row r="82" spans="1:46" hidden="1">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6"/>
        <v>0</v>
      </c>
      <c r="AQ82" s="16">
        <f t="shared" si="5"/>
        <v>0</v>
      </c>
      <c r="AR82" s="44"/>
      <c r="AS82" s="44">
        <f t="shared" si="4"/>
        <v>0</v>
      </c>
      <c r="AT82" s="31"/>
    </row>
    <row r="83" spans="1:46" hidden="1">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6"/>
        <v>0</v>
      </c>
      <c r="AQ83" s="16">
        <f t="shared" si="5"/>
        <v>0</v>
      </c>
      <c r="AR83" s="44"/>
      <c r="AS83" s="44">
        <f t="shared" si="4"/>
        <v>0</v>
      </c>
      <c r="AT83" s="31"/>
    </row>
    <row r="84" spans="1:46" hidden="1">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6"/>
        <v>0</v>
      </c>
      <c r="AQ84" s="16">
        <f t="shared" si="5"/>
        <v>0</v>
      </c>
      <c r="AR84" s="44"/>
      <c r="AS84" s="44">
        <f t="shared" si="4"/>
        <v>0</v>
      </c>
      <c r="AT84" s="31"/>
    </row>
    <row r="85" spans="1:46" hidden="1">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6"/>
        <v>0</v>
      </c>
      <c r="AQ85" s="16">
        <f t="shared" si="5"/>
        <v>0</v>
      </c>
      <c r="AR85" s="44"/>
      <c r="AS85" s="44">
        <f t="shared" si="4"/>
        <v>0</v>
      </c>
      <c r="AT85" s="31"/>
    </row>
    <row r="86" spans="1:46" hidden="1">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6"/>
        <v>0</v>
      </c>
      <c r="AQ86" s="16">
        <f t="shared" si="5"/>
        <v>0</v>
      </c>
      <c r="AR86" s="44"/>
      <c r="AS86" s="44">
        <f t="shared" si="4"/>
        <v>0</v>
      </c>
      <c r="AT86" s="31"/>
    </row>
    <row r="87" spans="1:46" hidden="1">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6"/>
        <v>0</v>
      </c>
      <c r="AQ87" s="16">
        <f t="shared" si="5"/>
        <v>0</v>
      </c>
      <c r="AR87" s="44"/>
      <c r="AS87" s="44">
        <f t="shared" si="4"/>
        <v>0</v>
      </c>
      <c r="AT87" s="31"/>
    </row>
    <row r="88" spans="1:46" hidden="1">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6"/>
        <v>0</v>
      </c>
      <c r="AQ88" s="16">
        <f t="shared" si="5"/>
        <v>0</v>
      </c>
      <c r="AR88" s="44"/>
      <c r="AS88" s="44">
        <f t="shared" si="4"/>
        <v>0</v>
      </c>
      <c r="AT88" s="31"/>
    </row>
    <row r="89" spans="1:46" hidden="1">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6"/>
        <v>0</v>
      </c>
      <c r="AQ89" s="16">
        <f t="shared" si="5"/>
        <v>0</v>
      </c>
      <c r="AR89" s="44"/>
      <c r="AS89" s="44">
        <f t="shared" si="4"/>
        <v>0</v>
      </c>
      <c r="AT89" s="31"/>
    </row>
    <row r="90" spans="1:46" hidden="1">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6"/>
        <v>0</v>
      </c>
      <c r="AQ90" s="16">
        <f t="shared" si="5"/>
        <v>0</v>
      </c>
      <c r="AR90" s="44"/>
      <c r="AS90" s="44">
        <f t="shared" si="4"/>
        <v>0</v>
      </c>
      <c r="AT90" s="31"/>
    </row>
    <row r="91" spans="1:46" hidden="1">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6"/>
        <v>0</v>
      </c>
      <c r="AQ91" s="16">
        <f t="shared" si="5"/>
        <v>0</v>
      </c>
      <c r="AR91" s="44"/>
      <c r="AS91" s="44">
        <f t="shared" si="4"/>
        <v>0</v>
      </c>
      <c r="AT91" s="31"/>
    </row>
    <row r="92" spans="1:46" hidden="1">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6"/>
        <v>0</v>
      </c>
      <c r="AQ92" s="16">
        <f t="shared" si="5"/>
        <v>0</v>
      </c>
      <c r="AR92" s="44"/>
      <c r="AS92" s="44">
        <f t="shared" si="4"/>
        <v>0</v>
      </c>
      <c r="AT92" s="31"/>
    </row>
    <row r="93" spans="1:46" hidden="1">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6"/>
        <v>0</v>
      </c>
      <c r="AQ93" s="16">
        <f t="shared" si="5"/>
        <v>0</v>
      </c>
      <c r="AR93" s="44"/>
      <c r="AS93" s="44">
        <f t="shared" si="4"/>
        <v>0</v>
      </c>
      <c r="AT93" s="31"/>
    </row>
    <row r="94" spans="1:46" hidden="1">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6"/>
        <v>0</v>
      </c>
      <c r="AQ94" s="16">
        <f t="shared" si="5"/>
        <v>0</v>
      </c>
      <c r="AR94" s="44"/>
      <c r="AS94" s="44">
        <f t="shared" si="4"/>
        <v>0</v>
      </c>
      <c r="AT94" s="31"/>
    </row>
    <row r="95" spans="1:46" hidden="1">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6"/>
        <v>0</v>
      </c>
      <c r="AQ95" s="16">
        <f t="shared" si="5"/>
        <v>0</v>
      </c>
      <c r="AR95" s="44"/>
      <c r="AS95" s="44">
        <f t="shared" si="4"/>
        <v>0</v>
      </c>
      <c r="AT95" s="31"/>
    </row>
    <row r="96" spans="1:46" hidden="1">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6"/>
        <v>0</v>
      </c>
      <c r="AQ96" s="16">
        <f t="shared" si="5"/>
        <v>0</v>
      </c>
      <c r="AR96" s="44"/>
      <c r="AS96" s="44">
        <f t="shared" si="4"/>
        <v>0</v>
      </c>
      <c r="AT96" s="31"/>
    </row>
    <row r="97" spans="1:47" hidden="1">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6"/>
        <v>0</v>
      </c>
      <c r="AQ97" s="16">
        <f t="shared" si="5"/>
        <v>0</v>
      </c>
      <c r="AR97" s="44"/>
      <c r="AS97" s="44">
        <f t="shared" si="4"/>
        <v>0</v>
      </c>
      <c r="AT97" s="31"/>
    </row>
    <row r="98" spans="1:47" hidden="1">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6"/>
        <v>0</v>
      </c>
      <c r="AQ98" s="16">
        <f t="shared" si="5"/>
        <v>0</v>
      </c>
      <c r="AR98" s="44"/>
      <c r="AS98" s="44">
        <f t="shared" ref="AS98:AS101" si="7">IFERROR(AR98/$AR$102,0)*100</f>
        <v>0</v>
      </c>
      <c r="AT98" s="31"/>
    </row>
    <row r="99" spans="1:47" hidden="1">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6"/>
        <v>0</v>
      </c>
      <c r="AQ99" s="16">
        <f t="shared" si="5"/>
        <v>0</v>
      </c>
      <c r="AR99" s="44"/>
      <c r="AS99" s="44">
        <f t="shared" si="7"/>
        <v>0</v>
      </c>
      <c r="AT99" s="31"/>
    </row>
    <row r="100" spans="1:47" hidden="1">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6"/>
        <v>0</v>
      </c>
      <c r="AQ100" s="16">
        <f t="shared" si="5"/>
        <v>0</v>
      </c>
      <c r="AR100" s="44"/>
      <c r="AS100" s="44">
        <f t="shared" si="7"/>
        <v>0</v>
      </c>
      <c r="AT100" s="31"/>
    </row>
    <row r="101" spans="1:47" hidden="1">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6"/>
        <v>0</v>
      </c>
      <c r="AQ101" s="16">
        <f t="shared" si="5"/>
        <v>0</v>
      </c>
      <c r="AR101" s="44"/>
      <c r="AS101" s="44">
        <f t="shared" si="7"/>
        <v>0</v>
      </c>
      <c r="AT101" s="31"/>
    </row>
    <row r="102" spans="1:47">
      <c r="A102" s="15" t="s">
        <v>51</v>
      </c>
      <c r="B102" s="19">
        <f>SUM(B2:B101)</f>
        <v>7</v>
      </c>
      <c r="C102" s="19">
        <f t="shared" ref="C102:AO102" si="8">SUM(C2:C101)</f>
        <v>18</v>
      </c>
      <c r="D102" s="19">
        <f t="shared" si="8"/>
        <v>11</v>
      </c>
      <c r="E102" s="19">
        <f t="shared" si="8"/>
        <v>10</v>
      </c>
      <c r="F102" s="19">
        <f t="shared" si="8"/>
        <v>7</v>
      </c>
      <c r="G102" s="19">
        <f t="shared" si="8"/>
        <v>20</v>
      </c>
      <c r="H102" s="19">
        <f t="shared" si="8"/>
        <v>0</v>
      </c>
      <c r="I102" s="19">
        <f t="shared" si="8"/>
        <v>0</v>
      </c>
      <c r="J102" s="19">
        <f t="shared" si="8"/>
        <v>0</v>
      </c>
      <c r="K102" s="19">
        <f t="shared" si="8"/>
        <v>0</v>
      </c>
      <c r="L102" s="19">
        <f t="shared" si="8"/>
        <v>0</v>
      </c>
      <c r="M102" s="19">
        <f t="shared" si="8"/>
        <v>0</v>
      </c>
      <c r="N102" s="19">
        <f t="shared" si="8"/>
        <v>0</v>
      </c>
      <c r="O102" s="19">
        <f t="shared" si="8"/>
        <v>0</v>
      </c>
      <c r="P102" s="19">
        <f t="shared" si="8"/>
        <v>0</v>
      </c>
      <c r="Q102" s="19">
        <f t="shared" si="8"/>
        <v>0</v>
      </c>
      <c r="R102" s="19">
        <f t="shared" si="8"/>
        <v>0</v>
      </c>
      <c r="S102" s="19">
        <f t="shared" si="8"/>
        <v>0</v>
      </c>
      <c r="T102" s="19">
        <f t="shared" si="8"/>
        <v>0</v>
      </c>
      <c r="U102" s="19">
        <f t="shared" si="8"/>
        <v>0</v>
      </c>
      <c r="V102" s="19">
        <f t="shared" si="8"/>
        <v>0</v>
      </c>
      <c r="W102" s="19">
        <f t="shared" si="8"/>
        <v>0</v>
      </c>
      <c r="X102" s="19">
        <f t="shared" si="8"/>
        <v>0</v>
      </c>
      <c r="Y102" s="19">
        <f t="shared" si="8"/>
        <v>0</v>
      </c>
      <c r="Z102" s="19">
        <f t="shared" si="8"/>
        <v>0</v>
      </c>
      <c r="AA102" s="19">
        <f t="shared" si="8"/>
        <v>0</v>
      </c>
      <c r="AB102" s="19">
        <f t="shared" si="8"/>
        <v>0</v>
      </c>
      <c r="AC102" s="19">
        <f t="shared" si="8"/>
        <v>0</v>
      </c>
      <c r="AD102" s="19">
        <f t="shared" si="8"/>
        <v>0</v>
      </c>
      <c r="AE102" s="19">
        <f t="shared" si="8"/>
        <v>0</v>
      </c>
      <c r="AF102" s="19">
        <f t="shared" si="8"/>
        <v>0</v>
      </c>
      <c r="AG102" s="19">
        <f t="shared" si="8"/>
        <v>0</v>
      </c>
      <c r="AH102" s="19">
        <f t="shared" si="8"/>
        <v>0</v>
      </c>
      <c r="AI102" s="19">
        <f t="shared" si="8"/>
        <v>0</v>
      </c>
      <c r="AJ102" s="19">
        <f t="shared" si="8"/>
        <v>0</v>
      </c>
      <c r="AK102" s="19">
        <f t="shared" si="8"/>
        <v>0</v>
      </c>
      <c r="AL102" s="19">
        <f t="shared" si="8"/>
        <v>0</v>
      </c>
      <c r="AM102" s="19">
        <f t="shared" si="8"/>
        <v>0</v>
      </c>
      <c r="AN102" s="19">
        <f t="shared" si="8"/>
        <v>0</v>
      </c>
      <c r="AO102" s="19">
        <f t="shared" si="8"/>
        <v>0</v>
      </c>
      <c r="AP102" s="16">
        <f t="shared" si="6"/>
        <v>48</v>
      </c>
      <c r="AQ102" s="16">
        <f t="shared" si="5"/>
        <v>73</v>
      </c>
      <c r="AR102" s="45">
        <f>SUM(AR2:AR101)</f>
        <v>24301.583484626004</v>
      </c>
      <c r="AS102" s="45">
        <f>SUM(AS2:AS101)</f>
        <v>99.999999999999972</v>
      </c>
      <c r="AT102" s="31"/>
    </row>
    <row r="103" spans="1:47">
      <c r="A103" s="54" t="s">
        <v>52</v>
      </c>
      <c r="B103" s="54" t="s">
        <v>50</v>
      </c>
      <c r="C103" s="54" t="s">
        <v>50</v>
      </c>
      <c r="D103" s="54" t="s">
        <v>50</v>
      </c>
      <c r="E103" s="54" t="s">
        <v>50</v>
      </c>
      <c r="F103" s="54" t="s">
        <v>50</v>
      </c>
      <c r="G103" s="54" t="s">
        <v>50</v>
      </c>
      <c r="H103" s="54"/>
      <c r="I103" s="54"/>
      <c r="J103" s="54"/>
      <c r="K103" s="54"/>
      <c r="L103" s="54"/>
      <c r="M103" s="54"/>
      <c r="N103" s="54"/>
      <c r="O103" s="54"/>
      <c r="P103" s="54"/>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c r="AN103" s="54"/>
      <c r="AO103" s="54"/>
      <c r="AP103" s="10"/>
      <c r="AQ103" s="10"/>
      <c r="AR103" s="46"/>
      <c r="AS103" s="46"/>
      <c r="AT103" s="32"/>
      <c r="AU103" s="32"/>
    </row>
    <row r="104" spans="1:47">
      <c r="A104" s="7" t="s">
        <v>53</v>
      </c>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46"/>
      <c r="AS104" s="46"/>
      <c r="AT104" s="32"/>
      <c r="AU104" s="32"/>
    </row>
    <row r="105" spans="1:47">
      <c r="A105" s="7" t="s">
        <v>54</v>
      </c>
      <c r="B105" s="7" t="s">
        <v>50</v>
      </c>
      <c r="C105" s="7" t="s">
        <v>50</v>
      </c>
      <c r="D105" s="7" t="s">
        <v>50</v>
      </c>
      <c r="E105" s="7" t="s">
        <v>50</v>
      </c>
      <c r="F105" s="7" t="s">
        <v>50</v>
      </c>
      <c r="G105" s="55" t="s">
        <v>50</v>
      </c>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10"/>
      <c r="AQ105" s="10"/>
      <c r="AR105" s="47"/>
      <c r="AS105" s="47"/>
      <c r="AT105" s="32"/>
      <c r="AU105" s="32"/>
    </row>
    <row r="106" spans="1:47">
      <c r="A106" s="7" t="s">
        <v>55</v>
      </c>
      <c r="B106" s="7"/>
      <c r="C106" s="7"/>
      <c r="D106" s="7" t="s">
        <v>50</v>
      </c>
      <c r="E106" s="7" t="s">
        <v>50</v>
      </c>
      <c r="F106" s="7" t="s">
        <v>50</v>
      </c>
      <c r="G106" s="55" t="s">
        <v>50</v>
      </c>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10"/>
      <c r="AQ106" s="10"/>
      <c r="AR106" s="47"/>
      <c r="AS106" s="47"/>
      <c r="AT106" s="32"/>
      <c r="AU106" s="32"/>
    </row>
    <row r="107" spans="1:47">
      <c r="A107" s="7" t="s">
        <v>56</v>
      </c>
      <c r="B107" s="7"/>
      <c r="C107" s="7" t="s">
        <v>50</v>
      </c>
      <c r="D107" s="7"/>
      <c r="E107" s="7"/>
      <c r="F107" s="7" t="s">
        <v>50</v>
      </c>
      <c r="G107" s="55" t="s">
        <v>50</v>
      </c>
      <c r="H107" s="55"/>
      <c r="I107" s="55"/>
      <c r="J107" s="55"/>
      <c r="K107" s="55"/>
      <c r="L107" s="55"/>
      <c r="M107" s="55"/>
      <c r="N107" s="55"/>
      <c r="O107" s="55"/>
      <c r="P107" s="55"/>
      <c r="Q107" s="55"/>
      <c r="R107" s="55"/>
      <c r="S107" s="55"/>
      <c r="T107" s="55"/>
      <c r="U107" s="55"/>
      <c r="V107" s="55"/>
      <c r="W107" s="55"/>
      <c r="X107" s="55"/>
      <c r="Y107" s="55"/>
      <c r="Z107" s="55"/>
      <c r="AA107" s="55"/>
      <c r="AB107" s="55"/>
      <c r="AC107" s="55"/>
      <c r="AD107" s="55"/>
      <c r="AE107" s="55"/>
      <c r="AF107" s="55"/>
      <c r="AG107" s="55"/>
      <c r="AH107" s="55"/>
      <c r="AI107" s="55"/>
      <c r="AJ107" s="55"/>
      <c r="AK107" s="55"/>
      <c r="AL107" s="55"/>
      <c r="AM107" s="55"/>
      <c r="AN107" s="55"/>
      <c r="AO107" s="55"/>
      <c r="AP107" s="10"/>
      <c r="AQ107" s="10"/>
      <c r="AR107" s="47"/>
      <c r="AS107" s="47"/>
      <c r="AT107" s="32"/>
      <c r="AU107" s="32"/>
    </row>
    <row r="108" spans="1:47">
      <c r="A108" s="7" t="s">
        <v>57</v>
      </c>
      <c r="B108" s="7"/>
      <c r="C108" s="7" t="s">
        <v>50</v>
      </c>
      <c r="D108" s="7"/>
      <c r="E108" s="7"/>
      <c r="F108" s="7"/>
      <c r="G108" s="55"/>
      <c r="H108" s="55"/>
      <c r="I108" s="55"/>
      <c r="J108" s="55"/>
      <c r="K108" s="55"/>
      <c r="L108" s="55"/>
      <c r="M108" s="55"/>
      <c r="N108" s="55"/>
      <c r="O108" s="55"/>
      <c r="P108" s="55"/>
      <c r="Q108" s="55"/>
      <c r="R108" s="55"/>
      <c r="S108" s="55"/>
      <c r="T108" s="55"/>
      <c r="U108" s="55"/>
      <c r="V108" s="55"/>
      <c r="W108" s="55"/>
      <c r="X108" s="55"/>
      <c r="Y108" s="55"/>
      <c r="Z108" s="55"/>
      <c r="AA108" s="55"/>
      <c r="AB108" s="55"/>
      <c r="AC108" s="55"/>
      <c r="AD108" s="55"/>
      <c r="AE108" s="55"/>
      <c r="AF108" s="55"/>
      <c r="AG108" s="55"/>
      <c r="AH108" s="55"/>
      <c r="AI108" s="55"/>
      <c r="AJ108" s="55"/>
      <c r="AK108" s="55"/>
      <c r="AL108" s="55"/>
      <c r="AM108" s="55"/>
      <c r="AN108" s="55"/>
      <c r="AO108" s="55"/>
      <c r="AP108" s="10"/>
      <c r="AQ108" s="10"/>
      <c r="AR108" s="47"/>
      <c r="AS108" s="47"/>
      <c r="AT108" s="32"/>
      <c r="AU108" s="32"/>
    </row>
    <row r="109" spans="1:47">
      <c r="A109" s="56" t="s">
        <v>58</v>
      </c>
      <c r="B109" s="57"/>
      <c r="C109" s="57"/>
      <c r="D109" s="57"/>
      <c r="E109" s="57"/>
      <c r="F109" s="57"/>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10"/>
      <c r="AQ109" s="11"/>
      <c r="AR109" s="47"/>
      <c r="AS109" s="47"/>
      <c r="AT109" s="32"/>
      <c r="AU109" s="32"/>
    </row>
    <row r="110" spans="1:47">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47"/>
      <c r="AS110" s="47"/>
      <c r="AT110" s="32"/>
      <c r="AU110" s="32"/>
    </row>
    <row r="111" spans="1:47">
      <c r="A111" s="33" t="s">
        <v>59</v>
      </c>
      <c r="B111" s="34"/>
      <c r="C111" s="34"/>
      <c r="D111" s="34"/>
      <c r="E111" s="34"/>
      <c r="F111" s="34"/>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12"/>
      <c r="AQ111" s="36"/>
      <c r="AR111" s="48"/>
      <c r="AS111" s="48"/>
    </row>
    <row r="112" spans="1:47">
      <c r="A112" s="26" t="s">
        <v>60</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38"/>
      <c r="AR112" s="49"/>
      <c r="AS112" s="49"/>
    </row>
    <row r="113" spans="1:45">
      <c r="A113" s="5" t="s">
        <v>61</v>
      </c>
      <c r="B113" s="39"/>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c r="AA113" s="39"/>
      <c r="AB113" s="39"/>
      <c r="AC113" s="39"/>
      <c r="AD113" s="39"/>
      <c r="AE113" s="39"/>
      <c r="AF113" s="39"/>
      <c r="AG113" s="39"/>
      <c r="AH113" s="39"/>
      <c r="AI113" s="39"/>
      <c r="AJ113" s="39"/>
      <c r="AK113" s="39"/>
      <c r="AL113" s="39"/>
      <c r="AM113" s="39"/>
      <c r="AN113" s="39"/>
      <c r="AO113" s="39"/>
      <c r="AP113" s="12"/>
      <c r="AQ113" s="38"/>
      <c r="AR113" s="50"/>
      <c r="AS113" s="50"/>
    </row>
    <row r="114" spans="1:45">
      <c r="A114" s="6" t="s">
        <v>62</v>
      </c>
      <c r="B114" s="88" t="s">
        <v>63</v>
      </c>
      <c r="C114" s="89"/>
      <c r="D114" s="89"/>
      <c r="E114" s="89"/>
      <c r="F114" s="89"/>
      <c r="G114" s="89"/>
      <c r="H114" s="89"/>
      <c r="I114" s="89"/>
      <c r="J114" s="89"/>
      <c r="K114" s="89"/>
      <c r="L114" s="89"/>
      <c r="M114" s="89"/>
      <c r="N114" s="89"/>
      <c r="O114" s="89"/>
      <c r="P114" s="89"/>
      <c r="Q114" s="89"/>
      <c r="R114" s="40"/>
      <c r="S114" s="40"/>
      <c r="T114" s="40"/>
      <c r="U114" s="40"/>
      <c r="V114" s="40"/>
      <c r="W114" s="40"/>
      <c r="X114" s="40"/>
      <c r="Y114" s="40"/>
      <c r="Z114" s="40"/>
      <c r="AA114" s="40"/>
      <c r="AB114" s="40"/>
      <c r="AC114" s="40"/>
      <c r="AD114" s="40"/>
      <c r="AE114" s="40"/>
      <c r="AF114" s="40"/>
      <c r="AG114" s="40"/>
      <c r="AH114" s="40"/>
      <c r="AI114" s="40"/>
      <c r="AJ114" s="40"/>
      <c r="AK114" s="40"/>
      <c r="AL114" s="40"/>
      <c r="AM114" s="40"/>
      <c r="AN114" s="40"/>
      <c r="AO114" s="40"/>
      <c r="AP114" s="12"/>
      <c r="AQ114" s="11"/>
      <c r="AR114" s="51"/>
      <c r="AS114" s="51"/>
    </row>
    <row r="115" spans="1:45" ht="15.75" customHeight="1">
      <c r="A115" s="41"/>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2"/>
      <c r="AS115" s="52"/>
    </row>
    <row r="219" spans="12:12" ht="15" customHeight="1">
      <c r="L219" s="30" t="s">
        <v>64</v>
      </c>
    </row>
  </sheetData>
  <mergeCells count="1">
    <mergeCell ref="B114:Q114"/>
  </mergeCells>
  <phoneticPr fontId="6" type="noConversion"/>
  <conditionalFormatting sqref="A1 A23:A110 A111:F111 B112:F112 A113:F113 B114 A115:F1048576">
    <cfRule type="beginsWith" dxfId="38" priority="98" operator="beginsWith" text="13">
      <formula>LEFT(A1,LEN("13"))="13"</formula>
    </cfRule>
    <cfRule type="beginsWith" dxfId="37" priority="99" operator="beginsWith" text="12">
      <formula>LEFT(A1,LEN("12"))="12"</formula>
    </cfRule>
    <cfRule type="beginsWith" dxfId="36" priority="100" operator="beginsWith" text="11">
      <formula>LEFT(A1,LEN("11"))="11"</formula>
    </cfRule>
    <cfRule type="beginsWith" dxfId="35" priority="101" operator="beginsWith" text="10">
      <formula>LEFT(A1,LEN("10"))="10"</formula>
    </cfRule>
    <cfRule type="beginsWith" dxfId="34" priority="102" operator="beginsWith" text="09">
      <formula>LEFT(A1,LEN("09"))="09"</formula>
    </cfRule>
    <cfRule type="beginsWith" dxfId="33" priority="103" operator="beginsWith" text="08">
      <formula>LEFT(A1,LEN("08"))="08"</formula>
    </cfRule>
    <cfRule type="beginsWith" dxfId="32" priority="104" operator="beginsWith" text="07">
      <formula>LEFT(A1,LEN("07"))="07"</formula>
    </cfRule>
    <cfRule type="beginsWith" dxfId="31" priority="105" operator="beginsWith" text="06">
      <formula>LEFT(A1,LEN("06"))="06"</formula>
    </cfRule>
    <cfRule type="beginsWith" dxfId="30" priority="106" operator="beginsWith" text="05">
      <formula>LEFT(A1,LEN("05"))="05"</formula>
    </cfRule>
    <cfRule type="beginsWith" dxfId="29" priority="107" operator="beginsWith" text="04">
      <formula>LEFT(A1,LEN("04"))="04"</formula>
    </cfRule>
    <cfRule type="beginsWith" dxfId="28" priority="108" operator="beginsWith" text="03">
      <formula>LEFT(A1,LEN("03"))="03"</formula>
    </cfRule>
    <cfRule type="beginsWith" dxfId="27" priority="109" operator="beginsWith" text="02">
      <formula>LEFT(A1,LEN("02"))="02"</formula>
    </cfRule>
    <cfRule type="beginsWith" dxfId="26" priority="110" operator="beginsWith" text="01">
      <formula>LEFT(A1,LEN("01"))="01"</formula>
    </cfRule>
  </conditionalFormatting>
  <conditionalFormatting sqref="AT1:AT2 R2:AO12 AT5 AT9:AT10 AT13 F23:AO101 H13:AO22">
    <cfRule type="beginsWith" dxfId="25" priority="20" operator="beginsWith" text="13">
      <formula>LEFT(F1,LEN("13"))="13"</formula>
    </cfRule>
    <cfRule type="beginsWith" dxfId="24" priority="21" operator="beginsWith" text="12">
      <formula>LEFT(F1,LEN("12"))="12"</formula>
    </cfRule>
    <cfRule type="beginsWith" dxfId="23" priority="22" operator="beginsWith" text="11">
      <formula>LEFT(F1,LEN("11"))="11"</formula>
    </cfRule>
    <cfRule type="beginsWith" dxfId="22" priority="23" operator="beginsWith" text="10">
      <formula>LEFT(F1,LEN("10"))="10"</formula>
    </cfRule>
    <cfRule type="beginsWith" dxfId="21" priority="24" operator="beginsWith" text="09">
      <formula>LEFT(F1,LEN("09"))="09"</formula>
    </cfRule>
    <cfRule type="beginsWith" dxfId="20" priority="25" operator="beginsWith" text="08">
      <formula>LEFT(F1,LEN("08"))="08"</formula>
    </cfRule>
    <cfRule type="beginsWith" dxfId="19" priority="26" operator="beginsWith" text="07">
      <formula>LEFT(F1,LEN("07"))="07"</formula>
    </cfRule>
    <cfRule type="beginsWith" dxfId="18" priority="27" operator="beginsWith" text="06">
      <formula>LEFT(F1,LEN("06"))="06"</formula>
    </cfRule>
    <cfRule type="beginsWith" dxfId="17" priority="28" operator="beginsWith" text="05">
      <formula>LEFT(F1,LEN("05"))="05"</formula>
    </cfRule>
    <cfRule type="beginsWith" dxfId="16" priority="29" operator="beginsWith" text="04">
      <formula>LEFT(F1,LEN("04"))="04"</formula>
    </cfRule>
    <cfRule type="beginsWith" dxfId="15" priority="30" operator="beginsWith" text="03">
      <formula>LEFT(F1,LEN("03"))="03"</formula>
    </cfRule>
    <cfRule type="beginsWith" dxfId="14" priority="31" operator="beginsWith" text="02">
      <formula>LEFT(F1,LEN("02"))="02"</formula>
    </cfRule>
    <cfRule type="beginsWith" dxfId="13" priority="32" operator="beginsWith" text="01">
      <formula>LEFT(F1,LEN("01"))="01"</formula>
    </cfRule>
  </conditionalFormatting>
  <conditionalFormatting sqref="A2:A22">
    <cfRule type="beginsWith" dxfId="12" priority="1" operator="beginsWith" text="13">
      <formula>LEFT(A2,LEN("13"))="13"</formula>
    </cfRule>
    <cfRule type="beginsWith" dxfId="11" priority="2" operator="beginsWith" text="12">
      <formula>LEFT(A2,LEN("12"))="12"</formula>
    </cfRule>
    <cfRule type="beginsWith" dxfId="10" priority="3" operator="beginsWith" text="11">
      <formula>LEFT(A2,LEN("11"))="11"</formula>
    </cfRule>
    <cfRule type="beginsWith" dxfId="9" priority="4" operator="beginsWith" text="10">
      <formula>LEFT(A2,LEN("10"))="10"</formula>
    </cfRule>
    <cfRule type="beginsWith" dxfId="8" priority="5" operator="beginsWith" text="09">
      <formula>LEFT(A2,LEN("09"))="09"</formula>
    </cfRule>
    <cfRule type="beginsWith" dxfId="7" priority="6" operator="beginsWith" text="08">
      <formula>LEFT(A2,LEN("08"))="08"</formula>
    </cfRule>
    <cfRule type="beginsWith" dxfId="6" priority="7" operator="beginsWith" text="07">
      <formula>LEFT(A2,LEN("07"))="07"</formula>
    </cfRule>
    <cfRule type="beginsWith" dxfId="5" priority="8" operator="beginsWith" text="06">
      <formula>LEFT(A2,LEN("06"))="06"</formula>
    </cfRule>
    <cfRule type="beginsWith" dxfId="4" priority="9" operator="beginsWith" text="05">
      <formula>LEFT(A2,LEN("05"))="05"</formula>
    </cfRule>
    <cfRule type="beginsWith" dxfId="3" priority="10" operator="beginsWith" text="04">
      <formula>LEFT(A2,LEN("04"))="04"</formula>
    </cfRule>
    <cfRule type="beginsWith" dxfId="2" priority="11" operator="beginsWith" text="03">
      <formula>LEFT(A2,LEN("03"))="03"</formula>
    </cfRule>
    <cfRule type="beginsWith" dxfId="1" priority="12" operator="beginsWith" text="02">
      <formula>LEFT(A2,LEN("02"))="02"</formula>
    </cfRule>
    <cfRule type="beginsWith" dxfId="0" priority="13" operator="beginsWith" text="01">
      <formula>LEFT(A2,LEN("01"))="01"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C2" sqref="C2:C3"/>
    </sheetView>
  </sheetViews>
  <sheetFormatPr defaultColWidth="11.42578125" defaultRowHeight="15"/>
  <cols>
    <col min="1" max="3" width="28.42578125" style="25" customWidth="1"/>
  </cols>
  <sheetData>
    <row r="1" spans="1:3">
      <c r="A1" s="59" t="s">
        <v>65</v>
      </c>
      <c r="B1" s="59" t="s">
        <v>66</v>
      </c>
      <c r="C1" s="59" t="s">
        <v>67</v>
      </c>
    </row>
    <row r="2" spans="1:3">
      <c r="A2" s="24">
        <v>1</v>
      </c>
      <c r="B2" s="24" t="str" cm="1">
        <f t="array" ref="B2:B7">TRANSPOSE(_xlfn._xlws.FILTER('Aptitud final'!1:1,'Aptitud final'!103:103="X"))</f>
        <v>ganaderia_dp</v>
      </c>
      <c r="C2" s="83" t="s">
        <v>14</v>
      </c>
    </row>
    <row r="3" spans="1:3">
      <c r="A3" s="24">
        <f>IF(B3="","",A2+1)</f>
        <v>2</v>
      </c>
      <c r="B3" s="24" t="str">
        <v>porcicultura_ciclo_completo</v>
      </c>
      <c r="C3" s="83" t="s">
        <v>14</v>
      </c>
    </row>
    <row r="4" spans="1:3">
      <c r="A4" s="24">
        <f t="shared" ref="A4:A67" si="0">IF(B4="","",A3+1)</f>
        <v>3</v>
      </c>
      <c r="B4" s="24" t="str">
        <v>maiz_tradicional</v>
      </c>
      <c r="C4" s="24" t="s">
        <v>9</v>
      </c>
    </row>
    <row r="5" spans="1:3">
      <c r="A5" s="24">
        <f t="shared" si="0"/>
        <v>4</v>
      </c>
      <c r="B5" s="24" t="str">
        <v>yuca</v>
      </c>
      <c r="C5" s="24" t="s">
        <v>9</v>
      </c>
    </row>
    <row r="6" spans="1:3">
      <c r="A6" s="24">
        <f t="shared" si="0"/>
        <v>5</v>
      </c>
      <c r="B6" s="24" t="str">
        <v>cafe</v>
      </c>
      <c r="C6" s="24" t="s">
        <v>29</v>
      </c>
    </row>
    <row r="7" spans="1:3">
      <c r="A7" s="24">
        <f t="shared" si="0"/>
        <v>6</v>
      </c>
      <c r="B7" s="24" t="str">
        <v>platano</v>
      </c>
      <c r="C7" s="24" t="s">
        <v>9</v>
      </c>
    </row>
    <row r="8" spans="1:3">
      <c r="A8" s="24" t="str">
        <f t="shared" si="0"/>
        <v/>
      </c>
      <c r="B8" s="24"/>
      <c r="C8" s="24"/>
    </row>
    <row r="9" spans="1:3">
      <c r="A9" s="24" t="str">
        <f t="shared" si="0"/>
        <v/>
      </c>
      <c r="B9" s="24"/>
      <c r="C9" s="24"/>
    </row>
    <row r="10" spans="1:3">
      <c r="A10" s="24" t="str">
        <f t="shared" si="0"/>
        <v/>
      </c>
      <c r="B10" s="24"/>
      <c r="C10" s="24"/>
    </row>
    <row r="11" spans="1:3">
      <c r="A11" s="24" t="str">
        <f t="shared" si="0"/>
        <v/>
      </c>
      <c r="B11" s="24"/>
      <c r="C11" s="24"/>
    </row>
    <row r="12" spans="1:3">
      <c r="A12" s="24" t="str">
        <f t="shared" si="0"/>
        <v/>
      </c>
      <c r="B12" s="24"/>
      <c r="C12" s="24"/>
    </row>
    <row r="13" spans="1:3">
      <c r="A13" s="24" t="str">
        <f t="shared" si="0"/>
        <v/>
      </c>
      <c r="B13" s="24"/>
      <c r="C13" s="24"/>
    </row>
    <row r="14" spans="1:3">
      <c r="A14" s="24" t="str">
        <f t="shared" si="0"/>
        <v/>
      </c>
      <c r="B14" s="24"/>
      <c r="C14" s="24"/>
    </row>
    <row r="15" spans="1:3">
      <c r="A15" s="24" t="str">
        <f t="shared" si="0"/>
        <v/>
      </c>
      <c r="B15" s="24"/>
      <c r="C15" s="24"/>
    </row>
    <row r="16" spans="1:3">
      <c r="A16" s="24" t="str">
        <f t="shared" si="0"/>
        <v/>
      </c>
      <c r="B16" s="24"/>
      <c r="C16" s="24"/>
    </row>
    <row r="17" spans="1:3">
      <c r="A17" s="24" t="str">
        <f t="shared" si="0"/>
        <v/>
      </c>
      <c r="B17" s="24"/>
      <c r="C17" s="24"/>
    </row>
    <row r="18" spans="1:3">
      <c r="A18" s="24" t="str">
        <f>IF(B18="","",A17+1)</f>
        <v/>
      </c>
      <c r="B18" s="24"/>
      <c r="C18" s="24"/>
    </row>
    <row r="19" spans="1:3">
      <c r="A19" s="24" t="str">
        <f>IF(B19="","",A18+1)</f>
        <v/>
      </c>
      <c r="B19" s="24"/>
      <c r="C19" s="24" t="s">
        <v>68</v>
      </c>
    </row>
    <row r="20" spans="1:3">
      <c r="A20" s="24" t="str">
        <f>IF(B20="","",A19+1)</f>
        <v/>
      </c>
      <c r="B20" s="24"/>
      <c r="C20" s="24"/>
    </row>
    <row r="21" spans="1:3">
      <c r="A21" s="24" t="str">
        <f>IF(B21="","",A20+1)</f>
        <v/>
      </c>
      <c r="B21" s="24"/>
      <c r="C21" s="24"/>
    </row>
    <row r="22" spans="1:3">
      <c r="A22" s="25" t="str">
        <f t="shared" si="0"/>
        <v/>
      </c>
    </row>
    <row r="23" spans="1:3">
      <c r="A23" s="25" t="str">
        <f t="shared" si="0"/>
        <v/>
      </c>
    </row>
    <row r="24" spans="1:3">
      <c r="A24" s="25" t="str">
        <f t="shared" si="0"/>
        <v/>
      </c>
    </row>
    <row r="25" spans="1:3">
      <c r="A25" s="25" t="str">
        <f t="shared" si="0"/>
        <v/>
      </c>
    </row>
    <row r="26" spans="1:3">
      <c r="A26" s="25" t="str">
        <f t="shared" si="0"/>
        <v/>
      </c>
    </row>
    <row r="27" spans="1:3">
      <c r="A27" s="25" t="str">
        <f t="shared" si="0"/>
        <v/>
      </c>
    </row>
    <row r="28" spans="1:3">
      <c r="A28" s="25" t="str">
        <f t="shared" si="0"/>
        <v/>
      </c>
    </row>
    <row r="29" spans="1:3">
      <c r="A29" s="25" t="str">
        <f t="shared" si="0"/>
        <v/>
      </c>
    </row>
    <row r="30" spans="1:3">
      <c r="A30" s="25" t="str">
        <f t="shared" si="0"/>
        <v/>
      </c>
    </row>
    <row r="31" spans="1:3">
      <c r="A31" s="25" t="str">
        <f t="shared" si="0"/>
        <v/>
      </c>
    </row>
    <row r="32" spans="1:3">
      <c r="A32" s="25" t="str">
        <f t="shared" si="0"/>
        <v/>
      </c>
    </row>
    <row r="33" spans="1:1">
      <c r="A33" s="25" t="str">
        <f t="shared" si="0"/>
        <v/>
      </c>
    </row>
    <row r="34" spans="1:1">
      <c r="A34" s="25" t="str">
        <f t="shared" si="0"/>
        <v/>
      </c>
    </row>
    <row r="35" spans="1:1">
      <c r="A35" s="25" t="str">
        <f t="shared" si="0"/>
        <v/>
      </c>
    </row>
    <row r="36" spans="1:1">
      <c r="A36" s="25" t="str">
        <f t="shared" si="0"/>
        <v/>
      </c>
    </row>
    <row r="37" spans="1:1">
      <c r="A37" s="25" t="str">
        <f t="shared" si="0"/>
        <v/>
      </c>
    </row>
    <row r="38" spans="1:1">
      <c r="A38" s="25" t="str">
        <f t="shared" si="0"/>
        <v/>
      </c>
    </row>
    <row r="39" spans="1:1">
      <c r="A39" s="25" t="str">
        <f t="shared" si="0"/>
        <v/>
      </c>
    </row>
    <row r="40" spans="1:1">
      <c r="A40" s="25" t="str">
        <f t="shared" si="0"/>
        <v/>
      </c>
    </row>
    <row r="41" spans="1:1">
      <c r="A41" s="25" t="str">
        <f t="shared" si="0"/>
        <v/>
      </c>
    </row>
    <row r="42" spans="1:1">
      <c r="A42" s="25" t="str">
        <f t="shared" si="0"/>
        <v/>
      </c>
    </row>
    <row r="43" spans="1:1">
      <c r="A43" s="25" t="str">
        <f t="shared" si="0"/>
        <v/>
      </c>
    </row>
    <row r="44" spans="1:1">
      <c r="A44" s="25" t="str">
        <f t="shared" si="0"/>
        <v/>
      </c>
    </row>
    <row r="45" spans="1:1">
      <c r="A45" s="25" t="str">
        <f t="shared" si="0"/>
        <v/>
      </c>
    </row>
    <row r="46" spans="1:1">
      <c r="A46" s="25" t="str">
        <f t="shared" si="0"/>
        <v/>
      </c>
    </row>
    <row r="47" spans="1:1">
      <c r="A47" s="25" t="str">
        <f t="shared" si="0"/>
        <v/>
      </c>
    </row>
    <row r="48" spans="1:1">
      <c r="A48" s="25" t="str">
        <f t="shared" si="0"/>
        <v/>
      </c>
    </row>
    <row r="49" spans="1:1">
      <c r="A49" s="25" t="str">
        <f t="shared" si="0"/>
        <v/>
      </c>
    </row>
    <row r="50" spans="1:1">
      <c r="A50" s="25" t="str">
        <f t="shared" si="0"/>
        <v/>
      </c>
    </row>
    <row r="51" spans="1:1">
      <c r="A51" s="25" t="str">
        <f t="shared" si="0"/>
        <v/>
      </c>
    </row>
    <row r="52" spans="1:1">
      <c r="A52" s="25" t="str">
        <f t="shared" si="0"/>
        <v/>
      </c>
    </row>
    <row r="53" spans="1:1">
      <c r="A53" s="25" t="str">
        <f t="shared" si="0"/>
        <v/>
      </c>
    </row>
    <row r="54" spans="1:1">
      <c r="A54" s="25" t="str">
        <f t="shared" si="0"/>
        <v/>
      </c>
    </row>
    <row r="55" spans="1:1">
      <c r="A55" s="25" t="str">
        <f t="shared" si="0"/>
        <v/>
      </c>
    </row>
    <row r="56" spans="1:1">
      <c r="A56" s="25" t="str">
        <f t="shared" si="0"/>
        <v/>
      </c>
    </row>
    <row r="57" spans="1:1">
      <c r="A57" s="25" t="str">
        <f t="shared" si="0"/>
        <v/>
      </c>
    </row>
    <row r="58" spans="1:1">
      <c r="A58" s="25" t="str">
        <f t="shared" si="0"/>
        <v/>
      </c>
    </row>
    <row r="59" spans="1:1">
      <c r="A59" s="25" t="str">
        <f t="shared" si="0"/>
        <v/>
      </c>
    </row>
    <row r="60" spans="1:1">
      <c r="A60" s="25" t="str">
        <f t="shared" si="0"/>
        <v/>
      </c>
    </row>
    <row r="61" spans="1:1">
      <c r="A61" s="25" t="str">
        <f t="shared" si="0"/>
        <v/>
      </c>
    </row>
    <row r="62" spans="1:1">
      <c r="A62" s="25" t="str">
        <f t="shared" si="0"/>
        <v/>
      </c>
    </row>
    <row r="63" spans="1:1">
      <c r="A63" s="25" t="str">
        <f t="shared" si="0"/>
        <v/>
      </c>
    </row>
    <row r="64" spans="1:1">
      <c r="A64" s="25" t="str">
        <f t="shared" si="0"/>
        <v/>
      </c>
    </row>
    <row r="65" spans="1:1">
      <c r="A65" s="25" t="str">
        <f t="shared" si="0"/>
        <v/>
      </c>
    </row>
    <row r="66" spans="1:1">
      <c r="A66" s="25" t="str">
        <f t="shared" si="0"/>
        <v/>
      </c>
    </row>
    <row r="67" spans="1:1">
      <c r="A67" s="25" t="str">
        <f t="shared" si="0"/>
        <v/>
      </c>
    </row>
    <row r="68" spans="1:1">
      <c r="A68" s="25" t="str">
        <f t="shared" ref="A68:A100" si="1">IF(B68="","",A67+1)</f>
        <v/>
      </c>
    </row>
    <row r="69" spans="1:1">
      <c r="A69" s="25" t="str">
        <f t="shared" si="1"/>
        <v/>
      </c>
    </row>
    <row r="70" spans="1:1">
      <c r="A70" s="25" t="str">
        <f t="shared" si="1"/>
        <v/>
      </c>
    </row>
    <row r="71" spans="1:1">
      <c r="A71" s="25" t="str">
        <f t="shared" si="1"/>
        <v/>
      </c>
    </row>
    <row r="72" spans="1:1">
      <c r="A72" s="25" t="str">
        <f t="shared" si="1"/>
        <v/>
      </c>
    </row>
    <row r="73" spans="1:1">
      <c r="A73" s="25" t="str">
        <f t="shared" si="1"/>
        <v/>
      </c>
    </row>
    <row r="74" spans="1:1">
      <c r="A74" s="25" t="str">
        <f t="shared" si="1"/>
        <v/>
      </c>
    </row>
    <row r="75" spans="1:1">
      <c r="A75" s="25" t="str">
        <f t="shared" si="1"/>
        <v/>
      </c>
    </row>
    <row r="76" spans="1:1">
      <c r="A76" s="25" t="str">
        <f t="shared" si="1"/>
        <v/>
      </c>
    </row>
    <row r="77" spans="1:1">
      <c r="A77" s="25" t="str">
        <f t="shared" si="1"/>
        <v/>
      </c>
    </row>
    <row r="78" spans="1:1">
      <c r="A78" s="25" t="str">
        <f t="shared" si="1"/>
        <v/>
      </c>
    </row>
    <row r="79" spans="1:1">
      <c r="A79" s="25" t="str">
        <f t="shared" si="1"/>
        <v/>
      </c>
    </row>
    <row r="80" spans="1:1">
      <c r="A80" s="25" t="str">
        <f t="shared" si="1"/>
        <v/>
      </c>
    </row>
    <row r="81" spans="1:1">
      <c r="A81" s="25" t="str">
        <f t="shared" si="1"/>
        <v/>
      </c>
    </row>
    <row r="82" spans="1:1">
      <c r="A82" s="25" t="str">
        <f t="shared" si="1"/>
        <v/>
      </c>
    </row>
    <row r="83" spans="1:1">
      <c r="A83" s="25" t="str">
        <f t="shared" si="1"/>
        <v/>
      </c>
    </row>
    <row r="84" spans="1:1">
      <c r="A84" s="25" t="str">
        <f t="shared" si="1"/>
        <v/>
      </c>
    </row>
    <row r="85" spans="1:1">
      <c r="A85" s="25" t="str">
        <f t="shared" si="1"/>
        <v/>
      </c>
    </row>
    <row r="86" spans="1:1">
      <c r="A86" s="25" t="str">
        <f t="shared" si="1"/>
        <v/>
      </c>
    </row>
    <row r="87" spans="1:1">
      <c r="A87" s="25" t="str">
        <f t="shared" si="1"/>
        <v/>
      </c>
    </row>
    <row r="88" spans="1:1">
      <c r="A88" s="25" t="str">
        <f t="shared" si="1"/>
        <v/>
      </c>
    </row>
    <row r="89" spans="1:1">
      <c r="A89" s="25" t="str">
        <f t="shared" si="1"/>
        <v/>
      </c>
    </row>
    <row r="90" spans="1:1">
      <c r="A90" s="25" t="str">
        <f t="shared" si="1"/>
        <v/>
      </c>
    </row>
    <row r="91" spans="1:1">
      <c r="A91" s="25" t="str">
        <f t="shared" si="1"/>
        <v/>
      </c>
    </row>
    <row r="92" spans="1:1">
      <c r="A92" s="25" t="str">
        <f t="shared" si="1"/>
        <v/>
      </c>
    </row>
    <row r="93" spans="1:1">
      <c r="A93" s="25" t="str">
        <f t="shared" si="1"/>
        <v/>
      </c>
    </row>
    <row r="94" spans="1:1">
      <c r="A94" s="25" t="str">
        <f t="shared" si="1"/>
        <v/>
      </c>
    </row>
    <row r="95" spans="1:1">
      <c r="A95" s="25" t="str">
        <f t="shared" si="1"/>
        <v/>
      </c>
    </row>
    <row r="96" spans="1:1">
      <c r="A96" s="25" t="str">
        <f t="shared" si="1"/>
        <v/>
      </c>
    </row>
    <row r="97" spans="1:1">
      <c r="A97" s="25" t="str">
        <f t="shared" si="1"/>
        <v/>
      </c>
    </row>
    <row r="98" spans="1:1">
      <c r="A98" s="25" t="str">
        <f t="shared" si="1"/>
        <v/>
      </c>
    </row>
    <row r="99" spans="1:1">
      <c r="A99" s="25" t="str">
        <f t="shared" si="1"/>
        <v/>
      </c>
    </row>
    <row r="100" spans="1:1">
      <c r="A100" s="25"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5"/>
  <cols>
    <col min="1" max="2" width="33" style="1" customWidth="1"/>
    <col min="3" max="3" width="42.140625" bestFit="1" customWidth="1"/>
  </cols>
  <sheetData>
    <row r="1" spans="1:3">
      <c r="A1" s="13" t="str" cm="1">
        <f t="array" ref="A1:A500">[2]Diccionario!$A$1:$A$500</f>
        <v>Tipo</v>
      </c>
      <c r="B1" s="13" t="str" cm="1">
        <f t="array" ref="B1:B500">[2]Diccionario!$B$1:$B$500</f>
        <v>Linea</v>
      </c>
      <c r="C1" s="13" t="str" cm="1">
        <f t="array" ref="C1:C500">[2]Diccionario!$C$1:$C$500</f>
        <v>Linea_Documento</v>
      </c>
    </row>
    <row r="2" spans="1:3">
      <c r="A2" s="1" t="str">
        <v>agricola</v>
      </c>
      <c r="B2" s="1" t="str">
        <v>acelga</v>
      </c>
      <c r="C2" t="str">
        <v>Acelga</v>
      </c>
    </row>
    <row r="3" spans="1:3">
      <c r="A3" s="1" t="str">
        <v>agricola</v>
      </c>
      <c r="B3" s="1" t="str">
        <v>aguacate</v>
      </c>
      <c r="C3" t="str">
        <v>Aguacate</v>
      </c>
    </row>
    <row r="4" spans="1:3">
      <c r="A4" s="1" t="str">
        <v>agricola</v>
      </c>
      <c r="B4" s="1" t="str">
        <v>aguacate_hass</v>
      </c>
      <c r="C4" t="str">
        <v>Aguacate Hass</v>
      </c>
    </row>
    <row r="5" spans="1:3">
      <c r="A5" s="1" t="str">
        <v>agricola</v>
      </c>
      <c r="B5" s="1" t="str">
        <v>ahuyama</v>
      </c>
      <c r="C5" t="str">
        <v>Ahuyama</v>
      </c>
    </row>
    <row r="6" spans="1:3">
      <c r="A6" s="1" t="str">
        <v>agricola</v>
      </c>
      <c r="B6" s="1" t="str">
        <v>aji</v>
      </c>
      <c r="C6" t="str">
        <v>Ají</v>
      </c>
    </row>
    <row r="7" spans="1:3">
      <c r="A7" s="1" t="str">
        <v>agricola</v>
      </c>
      <c r="B7" s="1" t="str">
        <v>aji_dulce</v>
      </c>
      <c r="C7" t="str">
        <v>Ají dulce</v>
      </c>
    </row>
    <row r="8" spans="1:3">
      <c r="A8" s="1" t="str">
        <v>agricola</v>
      </c>
      <c r="B8" s="1" t="str">
        <v>ajonjoli</v>
      </c>
      <c r="C8" t="str">
        <v>Ajonjolí</v>
      </c>
    </row>
    <row r="9" spans="1:3">
      <c r="A9" s="1" t="str">
        <v>agricola</v>
      </c>
      <c r="B9" s="1" t="str">
        <v>algodon</v>
      </c>
      <c r="C9" t="str">
        <v>Algodón</v>
      </c>
    </row>
    <row r="10" spans="1:3">
      <c r="A10" s="1" t="str">
        <v>pecuaria</v>
      </c>
      <c r="B10" s="1" t="str">
        <v>apicultura</v>
      </c>
      <c r="C10" t="str">
        <v>Apicultura</v>
      </c>
    </row>
    <row r="11" spans="1:3">
      <c r="A11" s="1" t="str">
        <v>agricola</v>
      </c>
      <c r="B11" s="1" t="str">
        <v>arracacha</v>
      </c>
      <c r="C11" t="str">
        <v>Arracacha</v>
      </c>
    </row>
    <row r="12" spans="1:3">
      <c r="A12" s="1" t="str">
        <v>agricola</v>
      </c>
      <c r="B12" s="1" t="str">
        <v>arroz_riego</v>
      </c>
      <c r="C12" t="str">
        <v>Arroz riego</v>
      </c>
    </row>
    <row r="13" spans="1:3">
      <c r="A13" s="1" t="str">
        <v>agricola</v>
      </c>
      <c r="B13" s="1" t="str">
        <v>arroz_secano</v>
      </c>
      <c r="C13" t="str">
        <v>Arroz secano</v>
      </c>
    </row>
    <row r="14" spans="1:3">
      <c r="A14" s="1" t="str">
        <v>agricola</v>
      </c>
      <c r="B14" s="1" t="str">
        <v>arveja</v>
      </c>
      <c r="C14" t="str">
        <v>Arveja</v>
      </c>
    </row>
    <row r="15" spans="1:3">
      <c r="A15" s="1" t="str">
        <v>agricola</v>
      </c>
      <c r="B15" s="1" t="str">
        <v>asai</v>
      </c>
      <c r="C15" t="str">
        <v>Açaí</v>
      </c>
    </row>
    <row r="16" spans="1:3">
      <c r="A16" s="1" t="str">
        <v>pecuaria</v>
      </c>
      <c r="B16" s="1" t="str">
        <v>avicultura_engorde</v>
      </c>
      <c r="C16" t="str">
        <v>Avicultura de engorde</v>
      </c>
    </row>
    <row r="17" spans="1:3">
      <c r="A17" s="1" t="str">
        <v>pecuaria</v>
      </c>
      <c r="B17" s="1" t="str">
        <v>avicultura_postura</v>
      </c>
      <c r="C17" t="str">
        <v>Avicultura de postura</v>
      </c>
    </row>
    <row r="18" spans="1:3">
      <c r="A18" s="1" t="str">
        <v>agricola</v>
      </c>
      <c r="B18" s="1" t="str">
        <v>batata</v>
      </c>
      <c r="C18" t="str">
        <v>Batata</v>
      </c>
    </row>
    <row r="19" spans="1:3">
      <c r="A19" s="1" t="str">
        <v>agricola</v>
      </c>
      <c r="B19" s="1" t="str">
        <v>berenjena</v>
      </c>
      <c r="C19" t="str">
        <v>Berenjena</v>
      </c>
    </row>
    <row r="20" spans="1:3">
      <c r="A20" s="1" t="str">
        <v>agricola</v>
      </c>
      <c r="B20" s="1" t="str">
        <v>brocoli</v>
      </c>
      <c r="C20" t="str">
        <v>Brócoli</v>
      </c>
    </row>
    <row r="21" spans="1:3">
      <c r="A21" s="1" t="str">
        <v>pecuaria</v>
      </c>
      <c r="B21" s="1" t="str">
        <v>bufalos</v>
      </c>
      <c r="C21" t="str">
        <v>Búfalos</v>
      </c>
    </row>
    <row r="22" spans="1:3">
      <c r="A22" s="1" t="str">
        <v>agricola</v>
      </c>
      <c r="B22" s="1" t="str">
        <v>cacao</v>
      </c>
      <c r="C22" t="str">
        <v>Cacao</v>
      </c>
    </row>
    <row r="23" spans="1:3">
      <c r="A23" s="1" t="str">
        <v>agricola</v>
      </c>
      <c r="B23" s="1" t="str">
        <v>cacao_platano</v>
      </c>
      <c r="C23" t="str">
        <v>Cacao plátano</v>
      </c>
    </row>
    <row r="24" spans="1:3">
      <c r="A24" s="1" t="str">
        <v>agricola</v>
      </c>
      <c r="B24" s="1" t="str">
        <v>cacao_sombrio</v>
      </c>
      <c r="C24" t="str">
        <v>Cacao en sistema de sombrío</v>
      </c>
    </row>
    <row r="25" spans="1:3">
      <c r="A25" s="1" t="str">
        <v>agricola</v>
      </c>
      <c r="B25" s="1" t="str">
        <v>cachaco</v>
      </c>
      <c r="C25" t="str">
        <v>Cachaco</v>
      </c>
    </row>
    <row r="26" spans="1:3">
      <c r="A26" s="1" t="str">
        <v>agricola</v>
      </c>
      <c r="B26" s="1" t="str">
        <v>cafe</v>
      </c>
      <c r="C26" t="str">
        <v>Café</v>
      </c>
    </row>
    <row r="27" spans="1:3">
      <c r="A27" s="1" t="str">
        <v>agricola</v>
      </c>
      <c r="B27" s="1" t="str">
        <v>cafe_aguacate</v>
      </c>
      <c r="C27" t="str">
        <v>Café aguacate</v>
      </c>
    </row>
    <row r="28" spans="1:3">
      <c r="A28" s="1" t="str">
        <v>agricola</v>
      </c>
      <c r="B28" s="1" t="str">
        <v>cafe_frijol_arbustivo</v>
      </c>
      <c r="C28" t="str">
        <v>Café en asocio con frijol arbustivo</v>
      </c>
    </row>
    <row r="29" spans="1:3">
      <c r="A29" s="1" t="str">
        <v>agricola</v>
      </c>
      <c r="B29" s="1" t="str">
        <v>cafe_maiz</v>
      </c>
      <c r="C29" t="str">
        <v>Café maíz</v>
      </c>
    </row>
    <row r="30" spans="1:3">
      <c r="A30" s="1" t="str">
        <v>agricola</v>
      </c>
      <c r="B30" s="1" t="str">
        <v>cafe_platano</v>
      </c>
      <c r="C30" t="str">
        <v>Café plátano</v>
      </c>
    </row>
    <row r="31" spans="1:3">
      <c r="A31" s="1" t="str">
        <v>agricola</v>
      </c>
      <c r="B31" s="1" t="str">
        <v>cafe_platano_frutales_forestal</v>
      </c>
      <c r="C31" t="str">
        <v>Café en asocio con plátano, frutales y sistema forestal</v>
      </c>
    </row>
    <row r="32" spans="1:3">
      <c r="A32" s="1" t="str">
        <v>agricola</v>
      </c>
      <c r="B32" s="1" t="str">
        <v>cafe_sombrio</v>
      </c>
      <c r="C32" t="str">
        <v>Café en sistema de sombrío</v>
      </c>
    </row>
    <row r="33" spans="1:3">
      <c r="A33" s="1" t="str">
        <v>agricola</v>
      </c>
      <c r="B33" s="1" t="str">
        <v>calabacin</v>
      </c>
      <c r="C33" t="str">
        <v>Calabacín</v>
      </c>
    </row>
    <row r="34" spans="1:3">
      <c r="A34" s="1" t="str">
        <v>pecuaria</v>
      </c>
      <c r="B34" s="1" t="str">
        <v>camaron</v>
      </c>
      <c r="C34" t="str">
        <v>Camarón</v>
      </c>
    </row>
    <row r="35" spans="1:3">
      <c r="A35" s="1" t="str">
        <v>agricola</v>
      </c>
      <c r="B35" s="1" t="str">
        <v>cana</v>
      </c>
      <c r="C35" t="str">
        <v>Caña</v>
      </c>
    </row>
    <row r="36" spans="1:3">
      <c r="A36" s="1" t="str">
        <v>agricola</v>
      </c>
      <c r="B36" s="1" t="str">
        <v>cana_panelera</v>
      </c>
      <c r="C36" t="str">
        <v>Caña panelera</v>
      </c>
    </row>
    <row r="37" spans="1:3">
      <c r="A37" s="1" t="str">
        <v>pecuaria</v>
      </c>
      <c r="B37" s="1" t="str">
        <v>caprinos</v>
      </c>
      <c r="C37" t="str">
        <v>Caprinos</v>
      </c>
    </row>
    <row r="38" spans="1:3">
      <c r="A38" s="1" t="str">
        <v>agricola</v>
      </c>
      <c r="B38" s="1" t="str">
        <v>caucho</v>
      </c>
      <c r="C38" t="str">
        <v>Caucho</v>
      </c>
    </row>
    <row r="39" spans="1:3">
      <c r="A39" s="1" t="str">
        <v>agricola</v>
      </c>
      <c r="B39" s="1" t="str">
        <v>cebolla_bulbo</v>
      </c>
      <c r="C39" t="str">
        <v>Cebolla bulbo</v>
      </c>
    </row>
    <row r="40" spans="1:3">
      <c r="A40" s="1" t="str">
        <v>agricola</v>
      </c>
      <c r="B40" s="1" t="str">
        <v>cebolla_junca</v>
      </c>
      <c r="C40" t="str">
        <v>Cebolla junca</v>
      </c>
    </row>
    <row r="41" spans="1:3">
      <c r="A41" s="1" t="str">
        <v>agricola</v>
      </c>
      <c r="B41" s="1" t="str">
        <v>chontaduro</v>
      </c>
      <c r="C41" t="str">
        <v>Chontaduro</v>
      </c>
    </row>
    <row r="42" spans="1:3">
      <c r="A42" s="1" t="str">
        <v>agricola</v>
      </c>
      <c r="B42" s="1" t="str">
        <v>cilantro</v>
      </c>
      <c r="C42" t="str">
        <v>Cilantro</v>
      </c>
    </row>
    <row r="43" spans="1:3">
      <c r="A43" s="1" t="str">
        <v>agricola</v>
      </c>
      <c r="B43" s="1" t="str">
        <v>cilantro_morron</v>
      </c>
      <c r="C43" t="str">
        <v>Cilantro morrón</v>
      </c>
    </row>
    <row r="44" spans="1:3">
      <c r="A44" s="1" t="str">
        <v>agricola</v>
      </c>
      <c r="B44" s="1" t="str">
        <v>ciruela</v>
      </c>
      <c r="C44" t="str">
        <v>Ciruela</v>
      </c>
    </row>
    <row r="45" spans="1:3">
      <c r="A45" s="1" t="str">
        <v>agricola</v>
      </c>
      <c r="B45" s="1" t="str">
        <v>ciruela_castilla</v>
      </c>
      <c r="C45" t="str">
        <v>Ciruela castilla</v>
      </c>
    </row>
    <row r="46" spans="1:3">
      <c r="A46" s="1" t="str">
        <v>agricola</v>
      </c>
      <c r="B46" s="1" t="str">
        <v>citricos</v>
      </c>
      <c r="C46" t="str">
        <v>Cítricos</v>
      </c>
    </row>
    <row r="47" spans="1:3">
      <c r="A47" s="1" t="str">
        <v>agricola</v>
      </c>
      <c r="B47" s="1" t="str">
        <v>coco</v>
      </c>
      <c r="C47" t="str">
        <v>Coco</v>
      </c>
    </row>
    <row r="48" spans="1:3">
      <c r="A48" s="1" t="str">
        <v>pecuaria</v>
      </c>
      <c r="B48" s="1" t="str">
        <v>codornices</v>
      </c>
      <c r="C48" t="str">
        <v>Codornices</v>
      </c>
    </row>
    <row r="49" spans="1:3">
      <c r="A49" s="1" t="str">
        <v>agricola</v>
      </c>
      <c r="B49" s="1" t="str">
        <v>coliflor</v>
      </c>
      <c r="C49" t="str">
        <v>Coliflor</v>
      </c>
    </row>
    <row r="50" spans="1:3">
      <c r="A50" s="1" t="str">
        <v>pecuaria</v>
      </c>
      <c r="B50" s="1" t="str">
        <v>cunicultura</v>
      </c>
      <c r="C50" t="str">
        <v>Cunicultura</v>
      </c>
    </row>
    <row r="51" spans="1:3">
      <c r="A51" s="1" t="str">
        <v>pecuaria</v>
      </c>
      <c r="B51" s="1" t="str">
        <v>cuyicultura</v>
      </c>
      <c r="C51" t="str">
        <v>Cuyicultura</v>
      </c>
    </row>
    <row r="52" spans="1:3">
      <c r="A52" s="1" t="str">
        <v>agricola</v>
      </c>
      <c r="B52" s="1" t="str">
        <v>espinaca</v>
      </c>
      <c r="C52" t="str">
        <v>Espinaca</v>
      </c>
    </row>
    <row r="53" spans="1:3">
      <c r="A53" s="1" t="str">
        <v>agricola</v>
      </c>
      <c r="B53" s="1" t="str">
        <v>frijol</v>
      </c>
      <c r="C53" t="str">
        <v>Frijol</v>
      </c>
    </row>
    <row r="54" spans="1:3">
      <c r="A54" s="1" t="str">
        <v>agricola</v>
      </c>
      <c r="B54" s="1" t="str">
        <v>frijol_arbustivo</v>
      </c>
      <c r="C54" t="str">
        <v>Frjiol arbustivo</v>
      </c>
    </row>
    <row r="55" spans="1:3">
      <c r="A55" s="1" t="str">
        <v>agricola</v>
      </c>
      <c r="B55" s="1" t="str">
        <v>frijol_caraota</v>
      </c>
      <c r="C55" t="str">
        <v>Frijol caraota</v>
      </c>
    </row>
    <row r="56" spans="1:3">
      <c r="A56" s="1" t="str">
        <v>agricola</v>
      </c>
      <c r="B56" s="1" t="str">
        <v>frijol_caupi</v>
      </c>
      <c r="C56" t="str">
        <v>Frijol Caupí</v>
      </c>
    </row>
    <row r="57" spans="1:3">
      <c r="A57" s="1" t="str">
        <v>agricola</v>
      </c>
      <c r="B57" s="1" t="str">
        <v>frijol_cabeza_negra</v>
      </c>
      <c r="C57" t="str">
        <v>Frijol cabeza negra</v>
      </c>
    </row>
    <row r="58" spans="1:3">
      <c r="A58" s="1" t="str">
        <v>agricola</v>
      </c>
      <c r="B58" s="1" t="str">
        <v>frijol_rosado_zaragoza</v>
      </c>
      <c r="C58" t="str">
        <v>Frijol rosado zaragoza</v>
      </c>
    </row>
    <row r="59" spans="1:3">
      <c r="A59" s="1" t="str">
        <v>agricola</v>
      </c>
      <c r="B59" s="1" t="str">
        <v>frijol_voluble</v>
      </c>
      <c r="C59" t="str">
        <v>Frijol voluble</v>
      </c>
    </row>
    <row r="60" spans="1:3">
      <c r="A60" s="1" t="str">
        <v>pecuaria</v>
      </c>
      <c r="B60" s="1" t="str">
        <v>ganaderia_carne</v>
      </c>
      <c r="C60" t="str">
        <v>Ganadería de carne</v>
      </c>
    </row>
    <row r="61" spans="1:3">
      <c r="A61" s="1" t="str">
        <v>pecuaria</v>
      </c>
      <c r="B61" s="1" t="str">
        <v>ganaderia_dp</v>
      </c>
      <c r="C61" t="str">
        <v>Ganadería doble propósito</v>
      </c>
    </row>
    <row r="62" spans="1:3">
      <c r="A62" s="1" t="str">
        <v>pecuaria</v>
      </c>
      <c r="B62" s="1" t="str">
        <v>ganaderia_leche</v>
      </c>
      <c r="C62" t="str">
        <v>Ganadería de leche</v>
      </c>
    </row>
    <row r="63" spans="1:3">
      <c r="A63" s="1" t="str">
        <v>agricola</v>
      </c>
      <c r="B63" s="1" t="str">
        <v>granadilla</v>
      </c>
      <c r="C63" t="str">
        <v>Granadilla</v>
      </c>
    </row>
    <row r="64" spans="1:3">
      <c r="A64" s="1" t="str">
        <v>agricola</v>
      </c>
      <c r="B64" s="1" t="str">
        <v>guandul</v>
      </c>
      <c r="C64" t="str">
        <v>Guandul</v>
      </c>
    </row>
    <row r="65" spans="1:3">
      <c r="A65" s="1" t="str">
        <v>agricola</v>
      </c>
      <c r="B65" s="1" t="str">
        <v>gulupa</v>
      </c>
      <c r="C65" t="str">
        <v>Gulupa</v>
      </c>
    </row>
    <row r="66" spans="1:3">
      <c r="A66" s="1" t="str">
        <v>agricola</v>
      </c>
      <c r="B66" s="1" t="str">
        <v>hortalizas*</v>
      </c>
      <c r="C66" t="str">
        <v>Hortalizas</v>
      </c>
    </row>
    <row r="67" spans="1:3">
      <c r="A67" s="1" t="str">
        <v>agricola</v>
      </c>
      <c r="B67" s="1" t="str">
        <v>lechuga_gourmet</v>
      </c>
      <c r="C67" t="str">
        <v>Lechuga gourmet</v>
      </c>
    </row>
    <row r="68" spans="1:3">
      <c r="A68" s="1" t="str">
        <v>agricola</v>
      </c>
      <c r="B68" s="1" t="str">
        <v xml:space="preserve">lechuga </v>
      </c>
      <c r="C68" t="str">
        <v>Lechuga</v>
      </c>
    </row>
    <row r="69" spans="1:3">
      <c r="A69" s="1" t="str">
        <v>agricola</v>
      </c>
      <c r="B69" s="1" t="str">
        <v>limon</v>
      </c>
      <c r="C69" t="str">
        <v>Limón</v>
      </c>
    </row>
    <row r="70" spans="1:3">
      <c r="A70" s="1" t="str">
        <v>agricola</v>
      </c>
      <c r="B70" s="1" t="str">
        <v>limon_castilla</v>
      </c>
      <c r="C70" t="str">
        <v>Limón de castilla</v>
      </c>
    </row>
    <row r="71" spans="1:3">
      <c r="A71" s="1" t="str">
        <v>agricola</v>
      </c>
      <c r="B71" s="1" t="str">
        <v>limon_mandarino</v>
      </c>
      <c r="C71" t="str">
        <v>Limón mandarino</v>
      </c>
    </row>
    <row r="72" spans="1:3">
      <c r="A72" s="1" t="str">
        <v>agricola</v>
      </c>
      <c r="B72" s="1" t="str">
        <v>limon_castilla_limon_mandarino</v>
      </c>
      <c r="C72" t="str">
        <v>Limón de castilla y limón mandarino</v>
      </c>
    </row>
    <row r="73" spans="1:3">
      <c r="A73" s="1" t="str">
        <v>agricola</v>
      </c>
      <c r="B73" s="1" t="str">
        <v>limon_tahiti</v>
      </c>
      <c r="C73" t="str">
        <v>Limón Tahití</v>
      </c>
    </row>
    <row r="74" spans="1:3">
      <c r="A74" s="1" t="str">
        <v>agricola</v>
      </c>
      <c r="B74" s="1" t="str">
        <v>maiz</v>
      </c>
      <c r="C74" t="str">
        <v>Maíz</v>
      </c>
    </row>
    <row r="75" spans="1:3">
      <c r="A75" s="1" t="str">
        <v>agricola</v>
      </c>
      <c r="B75" s="1" t="str">
        <v>maiz_amarillo</v>
      </c>
      <c r="C75" t="str">
        <v>Maíz amarillo</v>
      </c>
    </row>
    <row r="76" spans="1:3">
      <c r="A76" s="1" t="str">
        <v>agricola</v>
      </c>
      <c r="B76" s="1" t="str">
        <v>maiz_amarillo_tradicional</v>
      </c>
      <c r="C76" t="str">
        <v>Maíz amarillo  tradicional</v>
      </c>
    </row>
    <row r="77" spans="1:3">
      <c r="A77" s="1" t="str">
        <v>agricola</v>
      </c>
      <c r="B77" s="1" t="str">
        <v>maiz_blanco</v>
      </c>
      <c r="C77" t="str">
        <v>Maíz blanco</v>
      </c>
    </row>
    <row r="78" spans="1:3">
      <c r="A78" s="1" t="str">
        <v>agricola</v>
      </c>
      <c r="B78" s="1" t="str">
        <v>maiz_blanco_tradicional</v>
      </c>
      <c r="C78" t="str">
        <v>Maíz blanco tradicional</v>
      </c>
    </row>
    <row r="79" spans="1:3">
      <c r="A79" s="1" t="str">
        <v>agricola</v>
      </c>
      <c r="B79" s="1" t="str">
        <v>maiz_tecnificado</v>
      </c>
      <c r="C79" t="str">
        <v>Maíz tecnificado</v>
      </c>
    </row>
    <row r="80" spans="1:3">
      <c r="A80" s="1" t="str">
        <v>agricola</v>
      </c>
      <c r="B80" s="1" t="str">
        <v>maiz_tradicional</v>
      </c>
      <c r="C80" t="str">
        <v>Maíz tradicional</v>
      </c>
    </row>
    <row r="81" spans="1:3">
      <c r="A81" s="1" t="str">
        <v>agricola</v>
      </c>
      <c r="B81" s="1" t="str">
        <v>malanga</v>
      </c>
      <c r="C81" t="str">
        <v>Malanga</v>
      </c>
    </row>
    <row r="82" spans="1:3">
      <c r="A82" s="1" t="str">
        <v>agricola</v>
      </c>
      <c r="B82" s="1" t="str">
        <v>mamoncillo</v>
      </c>
      <c r="C82" t="str">
        <v>Mamoncillo</v>
      </c>
    </row>
    <row r="83" spans="1:3">
      <c r="A83" s="1" t="str">
        <v>agricola</v>
      </c>
      <c r="B83" s="1" t="str">
        <v>mango</v>
      </c>
      <c r="C83" t="str">
        <v>Mango</v>
      </c>
    </row>
    <row r="84" spans="1:3">
      <c r="A84" s="1" t="str">
        <v>agricola</v>
      </c>
      <c r="B84" s="1" t="str">
        <v>mango_tommy</v>
      </c>
      <c r="C84" t="str">
        <v>Mango tommy</v>
      </c>
    </row>
    <row r="85" spans="1:3">
      <c r="A85" s="1" t="str">
        <v>agricola</v>
      </c>
      <c r="B85" s="1" t="str">
        <v>maracuya</v>
      </c>
      <c r="C85" t="str">
        <v>Maracuyá</v>
      </c>
    </row>
    <row r="86" spans="1:3">
      <c r="A86" s="1" t="str">
        <v>agricola</v>
      </c>
      <c r="B86" s="1" t="str">
        <v>melon</v>
      </c>
      <c r="C86" t="str">
        <v xml:space="preserve">Melón </v>
      </c>
    </row>
    <row r="87" spans="1:3">
      <c r="A87" s="1" t="str">
        <v>agricola</v>
      </c>
      <c r="B87" s="1" t="str">
        <v>name</v>
      </c>
      <c r="C87" t="str">
        <v>Ñame</v>
      </c>
    </row>
    <row r="88" spans="1:3">
      <c r="A88" s="1" t="str">
        <v>agricola</v>
      </c>
      <c r="B88" s="1" t="str">
        <v>name_diamante</v>
      </c>
      <c r="C88" t="str">
        <v>Ñame diamante</v>
      </c>
    </row>
    <row r="89" spans="1:3">
      <c r="A89" s="1" t="str">
        <v>agricola</v>
      </c>
      <c r="B89" s="1" t="str">
        <v>name_espino</v>
      </c>
      <c r="C89" t="str">
        <v>Ñame espino</v>
      </c>
    </row>
    <row r="90" spans="1:3">
      <c r="A90" s="1" t="str">
        <v>agricola</v>
      </c>
      <c r="B90" s="1" t="str">
        <v>naranja</v>
      </c>
      <c r="C90" t="str">
        <v>Naranja</v>
      </c>
    </row>
    <row r="91" spans="1:3">
      <c r="A91" s="1" t="str">
        <v>agricola</v>
      </c>
      <c r="B91" s="1" t="str">
        <v>naranja_valencia</v>
      </c>
      <c r="C91" t="str">
        <v>Naranja valencia</v>
      </c>
    </row>
    <row r="92" spans="1:3">
      <c r="A92" s="1" t="str">
        <v>pecuaria</v>
      </c>
      <c r="B92" s="1" t="str">
        <v>ovinos</v>
      </c>
      <c r="C92" t="str">
        <v>Ovinos</v>
      </c>
    </row>
    <row r="93" spans="1:3">
      <c r="A93" s="1" t="str">
        <v>agricola</v>
      </c>
      <c r="B93" s="1" t="str">
        <v>palma_aceite</v>
      </c>
      <c r="C93" t="str">
        <v>Palma de aceite</v>
      </c>
    </row>
    <row r="94" spans="1:3">
      <c r="A94" s="1" t="str">
        <v>agricola</v>
      </c>
      <c r="B94" s="1" t="str">
        <v>papa</v>
      </c>
      <c r="C94" t="str">
        <v>Papa</v>
      </c>
    </row>
    <row r="95" spans="1:3">
      <c r="A95" s="1" t="str">
        <v>agricola</v>
      </c>
      <c r="B95" s="1" t="str">
        <v>papa_criolla</v>
      </c>
      <c r="C95" t="str">
        <v>Papa criolla</v>
      </c>
    </row>
    <row r="96" spans="1:3">
      <c r="A96" s="1" t="str">
        <v>agricola</v>
      </c>
      <c r="B96" s="1" t="str">
        <v>papaya</v>
      </c>
      <c r="C96" t="str">
        <v>Papaya</v>
      </c>
    </row>
    <row r="97" spans="1:3">
      <c r="A97" s="1" t="str">
        <v>agricola</v>
      </c>
      <c r="B97" s="1" t="str">
        <v>patilla</v>
      </c>
      <c r="C97" t="str">
        <v>Patilla</v>
      </c>
    </row>
    <row r="98" spans="1:3">
      <c r="A98" s="1" t="str">
        <v>agricola</v>
      </c>
      <c r="B98" s="1" t="str">
        <v>pepino_guiso</v>
      </c>
      <c r="C98" t="str">
        <v>Pepino guiso</v>
      </c>
    </row>
    <row r="99" spans="1:3">
      <c r="A99" s="1" t="str">
        <v>pecuaria</v>
      </c>
      <c r="B99" s="1" t="str">
        <v>piangua</v>
      </c>
      <c r="C99" t="str">
        <v>Piangua</v>
      </c>
    </row>
    <row r="100" spans="1:3">
      <c r="A100" s="1" t="str">
        <v>agricola</v>
      </c>
      <c r="B100" s="1" t="str">
        <v>pimienta</v>
      </c>
      <c r="C100" t="str">
        <v>Pimienta</v>
      </c>
    </row>
    <row r="101" spans="1:3">
      <c r="A101" s="1" t="str">
        <v>agricola</v>
      </c>
      <c r="B101" s="1" t="str">
        <v>pimenton</v>
      </c>
      <c r="C101" t="str">
        <v>Pimentón</v>
      </c>
    </row>
    <row r="102" spans="1:3">
      <c r="A102" s="1" t="str">
        <v>agricola</v>
      </c>
      <c r="B102" s="1" t="str">
        <v>pimientos</v>
      </c>
      <c r="C102" t="str">
        <v>Pimientos</v>
      </c>
    </row>
    <row r="103" spans="1:3">
      <c r="A103" s="1" t="str">
        <v>agricola</v>
      </c>
      <c r="B103" s="1" t="str">
        <v>piña</v>
      </c>
      <c r="C103" t="str">
        <v>Piña</v>
      </c>
    </row>
    <row r="104" spans="1:3">
      <c r="A104" s="1" t="str">
        <v>pecuaria</v>
      </c>
      <c r="B104" s="1" t="str">
        <v>piscicultura_bocachico</v>
      </c>
      <c r="C104" t="str">
        <v>Piscicultura</v>
      </c>
    </row>
    <row r="105" spans="1:3">
      <c r="A105" s="1" t="str">
        <v>pecuaria</v>
      </c>
      <c r="B105" s="1" t="str">
        <v>piscicultura_cachama</v>
      </c>
      <c r="C105" t="str">
        <v>Piscicultura cachama</v>
      </c>
    </row>
    <row r="106" spans="1:3">
      <c r="A106" s="1" t="str">
        <v>pecuaria</v>
      </c>
      <c r="B106" s="1" t="str">
        <v>piscicultura_cachama_bocachico</v>
      </c>
      <c r="C106" t="str">
        <v>Piscicultura cachama bocachico</v>
      </c>
    </row>
    <row r="107" spans="1:3">
      <c r="A107" s="1" t="str">
        <v>pecuaria</v>
      </c>
      <c r="B107" s="1" t="str">
        <v>piscicultura_tilapia</v>
      </c>
      <c r="C107" t="str">
        <v>Piscicultura tilapia</v>
      </c>
    </row>
    <row r="108" spans="1:3">
      <c r="A108" s="1" t="str">
        <v>pecuaria</v>
      </c>
      <c r="B108" s="1" t="str">
        <v>piscicultura_tilapia_bocachico</v>
      </c>
      <c r="C108" t="str">
        <v>Piscicultura tilapia y bocachico</v>
      </c>
    </row>
    <row r="109" spans="1:3">
      <c r="A109" s="1" t="str">
        <v>pecuaria</v>
      </c>
      <c r="B109" s="1" t="str">
        <v>piscicultura_tilapia_cachama</v>
      </c>
      <c r="C109" t="str">
        <v>Piscicultura tilapia y cachama</v>
      </c>
    </row>
    <row r="110" spans="1:3">
      <c r="A110" s="1" t="str">
        <v>pecuaria</v>
      </c>
      <c r="B110" s="1" t="str">
        <v>piscicultura_trucha</v>
      </c>
      <c r="C110" t="str">
        <v>Piscicultura trucha</v>
      </c>
    </row>
    <row r="111" spans="1:3">
      <c r="A111" s="1" t="str">
        <v>agricola</v>
      </c>
      <c r="B111" s="1" t="str">
        <v>platano</v>
      </c>
      <c r="C111" t="str">
        <v>Plátano</v>
      </c>
    </row>
    <row r="112" spans="1:3">
      <c r="A112" s="1" t="str">
        <v>pecuaria</v>
      </c>
      <c r="B112" s="1" t="str">
        <v>porcicultura_ceba</v>
      </c>
      <c r="C112" t="str">
        <v>Porcicultura de ceba</v>
      </c>
    </row>
    <row r="113" spans="1:3">
      <c r="A113" s="1" t="str">
        <v>pecuaria</v>
      </c>
      <c r="B113" s="1" t="str">
        <v>porcicultura_ciclo_completo</v>
      </c>
      <c r="C113" t="str">
        <v>Porcicultura de ciclo completo</v>
      </c>
    </row>
    <row r="114" spans="1:3">
      <c r="A114" s="1" t="str">
        <v>pecuaria</v>
      </c>
      <c r="B114" s="1" t="str">
        <v>porcicultura_cria</v>
      </c>
      <c r="C114" t="str">
        <v>Porcicultura de cría</v>
      </c>
    </row>
    <row r="115" spans="1:3">
      <c r="A115" s="1" t="str">
        <v>pecuaria</v>
      </c>
      <c r="B115" s="1" t="str">
        <v>porcicultura_cria_levante</v>
      </c>
      <c r="C115" t="str">
        <v>Porcicultura de cría y levante</v>
      </c>
    </row>
    <row r="116" spans="1:3">
      <c r="A116" s="1" t="str">
        <v>agricola</v>
      </c>
      <c r="B116" s="1" t="str">
        <v>remolacha</v>
      </c>
      <c r="C116" t="str">
        <v>Remolacha</v>
      </c>
    </row>
    <row r="117" spans="1:3">
      <c r="A117" s="1" t="str">
        <v>agricola</v>
      </c>
      <c r="B117" s="1" t="str">
        <v>sacha_inchi</v>
      </c>
      <c r="C117" t="str">
        <v>Sacha incho</v>
      </c>
    </row>
    <row r="118" spans="1:3">
      <c r="A118" s="1" t="str">
        <v>agricola</v>
      </c>
      <c r="B118" s="1" t="str">
        <v>sorgo</v>
      </c>
      <c r="C118" t="str">
        <v>Sorgo</v>
      </c>
    </row>
    <row r="119" spans="1:3">
      <c r="A119" s="1" t="str">
        <v>agricola</v>
      </c>
      <c r="B119" s="1" t="str">
        <v>stevia</v>
      </c>
      <c r="C119" t="str">
        <v>Stevia</v>
      </c>
    </row>
    <row r="120" spans="1:3">
      <c r="A120" s="1" t="str">
        <v>agricola</v>
      </c>
      <c r="B120" s="1" t="str">
        <v>tomate_arbol</v>
      </c>
      <c r="C120" t="str">
        <v>Tomate de árbol</v>
      </c>
    </row>
    <row r="121" spans="1:3">
      <c r="A121" s="1" t="str">
        <v>agricola</v>
      </c>
      <c r="B121" s="1" t="str">
        <v>tomate_cherry</v>
      </c>
      <c r="C121" t="str">
        <v>Tomate Cherry</v>
      </c>
    </row>
    <row r="122" spans="1:3">
      <c r="A122" s="1" t="str">
        <v>agricola</v>
      </c>
      <c r="B122" s="1" t="str">
        <v>tomate_mesa</v>
      </c>
      <c r="C122" t="str">
        <v>Tomate de mesa</v>
      </c>
    </row>
    <row r="123" spans="1:3">
      <c r="A123" s="1" t="str">
        <v>agricola</v>
      </c>
      <c r="B123" s="1" t="str">
        <v>uchuva</v>
      </c>
      <c r="C123" t="str">
        <v>Uchuva</v>
      </c>
    </row>
    <row r="124" spans="1:3">
      <c r="A124" s="1" t="str">
        <v>agricola</v>
      </c>
      <c r="B124" s="1" t="str">
        <v>yuca</v>
      </c>
      <c r="C124" t="str">
        <v>Yuca</v>
      </c>
    </row>
    <row r="125" spans="1:3">
      <c r="A125" s="1" t="str">
        <v>agricola</v>
      </c>
      <c r="B125" s="1" t="str">
        <v>yuca_industrial</v>
      </c>
      <c r="C125" t="str">
        <v>Yuca para uso industrial</v>
      </c>
    </row>
    <row r="126" spans="1:3">
      <c r="A126" s="1" t="str">
        <v>agricola</v>
      </c>
      <c r="B126" s="1" t="str">
        <v>yuca_maiz</v>
      </c>
      <c r="C126" t="str">
        <v>Yuca en asocio con maíz</v>
      </c>
    </row>
    <row r="127" spans="1:3">
      <c r="A127" s="1" t="str">
        <v>agricola</v>
      </c>
      <c r="B127" s="1" t="str">
        <v>yuca_maiz_ahuyama</v>
      </c>
      <c r="C127" t="str">
        <v>Yuca en asocio con maíz y ahuyama</v>
      </c>
    </row>
    <row r="128" spans="1:3">
      <c r="A128" s="1" t="str">
        <v>agricola</v>
      </c>
      <c r="B128" s="1" t="str">
        <v>yuca_maiz_name</v>
      </c>
      <c r="C128" t="str">
        <v>Yuca en asocio con maíz y ñame</v>
      </c>
    </row>
    <row r="129" spans="1:3">
      <c r="A129" s="1" t="str">
        <v>agricola</v>
      </c>
      <c r="B129" s="1" t="str">
        <v>yuca_maiz_name_patilla</v>
      </c>
      <c r="C129" t="str">
        <v>Yuca en asocio con maíz, ñame y patilla</v>
      </c>
    </row>
    <row r="130" spans="1:3">
      <c r="A130" s="1" t="str">
        <v>agricola</v>
      </c>
      <c r="B130" s="1" t="str">
        <v>yuca_maiz_patilla</v>
      </c>
      <c r="C130" t="str">
        <v>Yuca en asocio con maíz y patilla</v>
      </c>
    </row>
    <row r="131" spans="1:3">
      <c r="A131" s="1" t="str">
        <v>agricola</v>
      </c>
      <c r="B131" s="1" t="str">
        <v>zanahoria</v>
      </c>
      <c r="C131" t="str">
        <v>Zanahoria</v>
      </c>
    </row>
    <row r="132" spans="1:3">
      <c r="A132" s="1" t="str">
        <v>agricola</v>
      </c>
      <c r="B132" s="1" t="str">
        <v>patilla_melon</v>
      </c>
      <c r="C132" t="str">
        <v>Patilla en asocio con melón</v>
      </c>
    </row>
    <row r="133" spans="1:3">
      <c r="A133" s="1" t="str">
        <v>agricola</v>
      </c>
      <c r="B133" s="1" t="str">
        <v>tabaco</v>
      </c>
      <c r="C133" t="str">
        <v>Tabaco</v>
      </c>
    </row>
    <row r="134" spans="1:3">
      <c r="A134" s="1" t="str">
        <v>agricola</v>
      </c>
      <c r="B134" s="1" t="str">
        <v>ajonjoli</v>
      </c>
      <c r="C134" t="str">
        <v>Ajonjolí</v>
      </c>
    </row>
    <row r="135" spans="1:3">
      <c r="A135" s="1" t="str">
        <v>agricola</v>
      </c>
      <c r="B135" s="1" t="str">
        <v>mamoncillo</v>
      </c>
      <c r="C135" t="str">
        <v>Mamoncillo</v>
      </c>
    </row>
    <row r="136" spans="1:3">
      <c r="A136" s="1" t="str">
        <v>agricola</v>
      </c>
      <c r="B136" s="1" t="str">
        <v>yuca_name</v>
      </c>
      <c r="C136" t="str">
        <v>Yuca en asocio con ñame</v>
      </c>
    </row>
    <row r="137" spans="1:3">
      <c r="A137" s="1" t="str">
        <v>agricola</v>
      </c>
      <c r="B137" s="1" t="str">
        <v>hierbabuena</v>
      </c>
      <c r="C137" t="str">
        <v>Hierbabuena</v>
      </c>
    </row>
    <row r="138" spans="1:3">
      <c r="A138" s="1" t="str">
        <v>agricola</v>
      </c>
      <c r="B138" s="1">
        <v>0</v>
      </c>
      <c r="C138">
        <v>0</v>
      </c>
    </row>
    <row r="139" spans="1:3">
      <c r="A139" s="1" t="str">
        <v>agricola</v>
      </c>
      <c r="B139" s="1">
        <v>0</v>
      </c>
      <c r="C139">
        <v>0</v>
      </c>
    </row>
    <row r="140" spans="1:3">
      <c r="A140" s="1" t="str">
        <v>agricola</v>
      </c>
      <c r="B140" s="1">
        <v>0</v>
      </c>
      <c r="C140">
        <v>0</v>
      </c>
    </row>
    <row r="141" spans="1:3">
      <c r="A141" s="1" t="str">
        <v>agricola</v>
      </c>
      <c r="B141" s="1">
        <v>0</v>
      </c>
      <c r="C141">
        <v>0</v>
      </c>
    </row>
    <row r="142" spans="1:3">
      <c r="A142" s="1">
        <v>0</v>
      </c>
      <c r="B142" s="1">
        <v>0</v>
      </c>
      <c r="C142">
        <v>0</v>
      </c>
    </row>
    <row r="143" spans="1:3">
      <c r="A143" s="1">
        <v>0</v>
      </c>
      <c r="B143" s="1">
        <v>0</v>
      </c>
      <c r="C143">
        <v>0</v>
      </c>
    </row>
    <row r="144" spans="1:3">
      <c r="A144" s="1">
        <v>0</v>
      </c>
      <c r="B144" s="1">
        <v>0</v>
      </c>
      <c r="C144">
        <v>0</v>
      </c>
    </row>
    <row r="145" spans="1:3">
      <c r="A145" s="1">
        <v>0</v>
      </c>
      <c r="B145" s="1">
        <v>0</v>
      </c>
      <c r="C145">
        <v>0</v>
      </c>
    </row>
    <row r="146" spans="1:3">
      <c r="A146" s="1">
        <v>0</v>
      </c>
      <c r="B146" s="1">
        <v>0</v>
      </c>
      <c r="C146">
        <v>0</v>
      </c>
    </row>
    <row r="147" spans="1:3">
      <c r="A147" s="1">
        <v>0</v>
      </c>
      <c r="B147" s="1">
        <v>0</v>
      </c>
      <c r="C147">
        <v>0</v>
      </c>
    </row>
    <row r="148" spans="1:3">
      <c r="A148" s="1">
        <v>0</v>
      </c>
      <c r="B148" s="1">
        <v>0</v>
      </c>
      <c r="C148">
        <v>0</v>
      </c>
    </row>
    <row r="149" spans="1:3">
      <c r="A149" s="1">
        <v>0</v>
      </c>
      <c r="B149" s="1">
        <v>0</v>
      </c>
      <c r="C149">
        <v>0</v>
      </c>
    </row>
    <row r="150" spans="1:3">
      <c r="A150" s="1">
        <v>0</v>
      </c>
      <c r="B150" s="1">
        <v>0</v>
      </c>
      <c r="C150">
        <v>0</v>
      </c>
    </row>
    <row r="151" spans="1:3">
      <c r="A151" s="1">
        <v>0</v>
      </c>
      <c r="B151" s="1">
        <v>0</v>
      </c>
      <c r="C151">
        <v>0</v>
      </c>
    </row>
    <row r="152" spans="1:3">
      <c r="A152" s="1">
        <v>0</v>
      </c>
      <c r="B152" s="1">
        <v>0</v>
      </c>
      <c r="C152">
        <v>0</v>
      </c>
    </row>
    <row r="153" spans="1:3">
      <c r="A153" s="1">
        <v>0</v>
      </c>
      <c r="B153" s="1">
        <v>0</v>
      </c>
      <c r="C153">
        <v>0</v>
      </c>
    </row>
    <row r="154" spans="1:3">
      <c r="A154" s="1">
        <v>0</v>
      </c>
      <c r="B154" s="1">
        <v>0</v>
      </c>
      <c r="C154">
        <v>0</v>
      </c>
    </row>
    <row r="155" spans="1:3">
      <c r="A155" s="1">
        <v>0</v>
      </c>
      <c r="B155" s="1">
        <v>0</v>
      </c>
      <c r="C155">
        <v>0</v>
      </c>
    </row>
    <row r="156" spans="1:3">
      <c r="A156" s="1">
        <v>0</v>
      </c>
      <c r="B156" s="1">
        <v>0</v>
      </c>
      <c r="C156">
        <v>0</v>
      </c>
    </row>
    <row r="157" spans="1:3">
      <c r="A157" s="1">
        <v>0</v>
      </c>
      <c r="B157" s="1">
        <v>0</v>
      </c>
      <c r="C157">
        <v>0</v>
      </c>
    </row>
    <row r="158" spans="1:3">
      <c r="A158" s="1">
        <v>0</v>
      </c>
      <c r="B158" s="1">
        <v>0</v>
      </c>
      <c r="C158">
        <v>0</v>
      </c>
    </row>
    <row r="159" spans="1:3">
      <c r="A159" s="1">
        <v>0</v>
      </c>
      <c r="B159" s="1">
        <v>0</v>
      </c>
      <c r="C159">
        <v>0</v>
      </c>
    </row>
    <row r="160" spans="1:3">
      <c r="A160" s="1">
        <v>0</v>
      </c>
      <c r="B160" s="1">
        <v>0</v>
      </c>
      <c r="C160">
        <v>0</v>
      </c>
    </row>
    <row r="161" spans="1:3">
      <c r="A161" s="1">
        <v>0</v>
      </c>
      <c r="B161" s="1">
        <v>0</v>
      </c>
      <c r="C161">
        <v>0</v>
      </c>
    </row>
    <row r="162" spans="1:3">
      <c r="A162" s="1">
        <v>0</v>
      </c>
      <c r="B162" s="1">
        <v>0</v>
      </c>
      <c r="C162">
        <v>0</v>
      </c>
    </row>
    <row r="163" spans="1:3">
      <c r="A163" s="1">
        <v>0</v>
      </c>
      <c r="B163" s="1">
        <v>0</v>
      </c>
      <c r="C163">
        <v>0</v>
      </c>
    </row>
    <row r="164" spans="1:3">
      <c r="A164" s="1">
        <v>0</v>
      </c>
      <c r="B164" s="1">
        <v>0</v>
      </c>
      <c r="C164">
        <v>0</v>
      </c>
    </row>
    <row r="165" spans="1:3">
      <c r="A165" s="1">
        <v>0</v>
      </c>
      <c r="B165" s="1">
        <v>0</v>
      </c>
      <c r="C165">
        <v>0</v>
      </c>
    </row>
    <row r="166" spans="1:3">
      <c r="A166" s="1">
        <v>0</v>
      </c>
      <c r="B166" s="1">
        <v>0</v>
      </c>
      <c r="C166">
        <v>0</v>
      </c>
    </row>
    <row r="167" spans="1:3">
      <c r="A167" s="1">
        <v>0</v>
      </c>
      <c r="B167" s="1">
        <v>0</v>
      </c>
      <c r="C167">
        <v>0</v>
      </c>
    </row>
    <row r="168" spans="1:3">
      <c r="A168" s="1">
        <v>0</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EEBA4B1D-7F38-43FC-9C9A-B27D87B4CA08}"/>
</file>

<file path=customXml/itemProps2.xml><?xml version="1.0" encoding="utf-8"?>
<ds:datastoreItem xmlns:ds="http://schemas.openxmlformats.org/officeDocument/2006/customXml" ds:itemID="{134234AB-F2E8-44F1-906E-9138585AE9DA}"/>
</file>

<file path=customXml/itemProps3.xml><?xml version="1.0" encoding="utf-8"?>
<ds:datastoreItem xmlns:ds="http://schemas.openxmlformats.org/officeDocument/2006/customXml" ds:itemID="{CBBA4F3F-DD45-45E4-8E98-47EDFE49F06A}"/>
</file>

<file path=customXml/itemProps4.xml><?xml version="1.0" encoding="utf-8"?>
<ds:datastoreItem xmlns:ds="http://schemas.openxmlformats.org/officeDocument/2006/customXml" ds:itemID="{ACCF639F-047F-604C-8192-BC4D4AA0351E}"/>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Maria Antonia Forero Perdomo</cp:lastModifiedBy>
  <cp:revision/>
  <dcterms:created xsi:type="dcterms:W3CDTF">2023-06-01T14:44:35Z</dcterms:created>
  <dcterms:modified xsi:type="dcterms:W3CDTF">2025-04-28T22:39:38Z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