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HIVOLÓ\"/>
    </mc:Choice>
  </mc:AlternateContent>
  <xr:revisionPtr revIDLastSave="0" documentId="13_ncr:1_{E5240823-AEA5-4112-B55B-840375C4B541}" xr6:coauthVersionLast="47" xr6:coauthVersionMax="47" xr10:uidLastSave="{00000000-0000-0000-0000-000000000000}"/>
  <bookViews>
    <workbookView xWindow="1536" yWindow="1536" windowWidth="17280" windowHeight="8880" firstSheet="6" activeTab="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PRODUCTO'!$B$19:$C$27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0" l="1"/>
  <c r="F17" i="9"/>
  <c r="F18" i="9"/>
  <c r="F19" i="9"/>
  <c r="F20" i="9"/>
  <c r="F21" i="9"/>
  <c r="F22" i="9"/>
  <c r="F23" i="9"/>
  <c r="E17" i="9"/>
  <c r="E18" i="9"/>
  <c r="E19" i="9"/>
  <c r="E20" i="9"/>
  <c r="E21" i="9"/>
  <c r="E22" i="9"/>
  <c r="G22" i="9" s="1" a="1"/>
  <c r="G22" i="9" s="1"/>
  <c r="E23" i="9"/>
  <c r="D17" i="9"/>
  <c r="D18" i="9"/>
  <c r="D19" i="9"/>
  <c r="D20" i="9"/>
  <c r="D21" i="9"/>
  <c r="D22" i="9"/>
  <c r="D23" i="9"/>
  <c r="D16" i="9"/>
  <c r="E16" i="9"/>
  <c r="F16" i="9"/>
  <c r="C17" i="9"/>
  <c r="G17" i="9" s="1" a="1"/>
  <c r="G17" i="9" s="1"/>
  <c r="C18" i="9"/>
  <c r="G18" i="9" s="1" a="1"/>
  <c r="G18" i="9" s="1"/>
  <c r="C19" i="9"/>
  <c r="G19" i="9" s="1" a="1"/>
  <c r="G19" i="9" s="1"/>
  <c r="C20" i="9"/>
  <c r="G20" i="9" s="1" a="1"/>
  <c r="G20" i="9" s="1"/>
  <c r="C21" i="9"/>
  <c r="G21" i="9" s="1" a="1"/>
  <c r="G21" i="9" s="1"/>
  <c r="C22" i="9"/>
  <c r="C23" i="9"/>
  <c r="G23" i="9" s="1" a="1"/>
  <c r="G23" i="9" s="1"/>
  <c r="C16" i="9"/>
  <c r="H8" i="8"/>
  <c r="M6" i="7"/>
  <c r="M7" i="7"/>
  <c r="M8" i="7"/>
  <c r="M9" i="7"/>
  <c r="M10" i="7"/>
  <c r="M11" i="7"/>
  <c r="M12" i="7"/>
  <c r="M13" i="7"/>
  <c r="I5" i="6"/>
  <c r="I12" i="6"/>
  <c r="H4" i="8"/>
  <c r="H5" i="8"/>
  <c r="H6" i="8"/>
  <c r="H7" i="8"/>
  <c r="H9" i="8"/>
  <c r="H10" i="8"/>
  <c r="H3" i="8"/>
  <c r="I7" i="6" l="1"/>
  <c r="I6" i="6"/>
  <c r="I11" i="6"/>
  <c r="I10" i="6"/>
  <c r="I9" i="6"/>
  <c r="I8" i="6"/>
  <c r="I13" i="6"/>
  <c r="M5" i="7"/>
  <c r="G16" i="9" l="1" a="1"/>
  <c r="G1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<sst xmlns="http://schemas.openxmlformats.org/spreadsheetml/2006/main" count="328" uniqueCount="129">
  <si>
    <t>Tabla 1. Organizaciones de la Agricultura Familiar (OAF) participantes de los encuentros territoriales en el municipio de Chivoló</t>
  </si>
  <si>
    <t>Nombre y sigla asociación</t>
  </si>
  <si>
    <t>Principales productos comercializados</t>
  </si>
  <si>
    <t>No. de familias asociadas</t>
  </si>
  <si>
    <t>Servicios que presta la OAF</t>
  </si>
  <si>
    <t>Asociación de Campesinos del Corregimiento La Esttrella - ANUC</t>
  </si>
  <si>
    <t>Ahuyama</t>
  </si>
  <si>
    <t>Comercializaciòn colectiva</t>
  </si>
  <si>
    <t>Asociacion Agropecuaria Afro de Algarrobo - AsoAgroAfroal</t>
  </si>
  <si>
    <t>Yuca</t>
  </si>
  <si>
    <t>Formar empresa</t>
  </si>
  <si>
    <t>Asociación de Campesinos de Macondal - ASOMACONDAL</t>
  </si>
  <si>
    <t xml:space="preserve">
Maìz tradicional
</t>
  </si>
  <si>
    <t>Gestionar proyectos</t>
  </si>
  <si>
    <t>Asociación de Mujeres Emprendedoras y Productoras Agroecologica - ASMEPAE</t>
  </si>
  <si>
    <t>Cerdo</t>
  </si>
  <si>
    <t>Asociación de Mujeres por el Desarrollo y la Paz - ASOMUJERES</t>
  </si>
  <si>
    <t>Tilapia</t>
  </si>
  <si>
    <t>Asociacón de Pequeños Campesinos de la China ASOCHINA</t>
  </si>
  <si>
    <t>Pollo</t>
  </si>
  <si>
    <t>Asocomunal La Paz - ASOCOMUNAL</t>
  </si>
  <si>
    <t>Ovino</t>
  </si>
  <si>
    <t xml:space="preserve">Comité de Pequeños Ganaderos de Chiboló </t>
  </si>
  <si>
    <t>Leche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</si>
  <si>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Chivoló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</si>
  <si>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</si>
  <si>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</si>
  <si>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</si>
  <si>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</si>
  <si>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</si>
  <si>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</si>
  <si>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</si>
  <si>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</si>
  <si>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Consumidor final 100%</t>
  </si>
  <si>
    <t>No</t>
  </si>
  <si>
    <t>Contado</t>
  </si>
  <si>
    <t>Cabecera municipal 100%</t>
  </si>
  <si>
    <t>Bulto X 50 kg</t>
  </si>
  <si>
    <t>Minoristas 100%</t>
  </si>
  <si>
    <t>Maíz criollo</t>
  </si>
  <si>
    <t>kg en pie</t>
  </si>
  <si>
    <t>Intermediarios 100%</t>
  </si>
  <si>
    <t>Finca 100%</t>
  </si>
  <si>
    <t>Litro</t>
  </si>
  <si>
    <t>Agroindustria 100%</t>
  </si>
  <si>
    <t>Crédito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</si>
  <si>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</si>
  <si>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Chivoló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</si>
  <si>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</si>
  <si>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</si>
  <si>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</si>
  <si>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</si>
  <si>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</si>
  <si>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Reinaldo Arteaga Peláez</t>
  </si>
  <si>
    <t>Minorista</t>
  </si>
  <si>
    <t xml:space="preserve">Ahuyama
Yuca 
Maíz tradicional
</t>
  </si>
  <si>
    <t>Cabecera municipal</t>
  </si>
  <si>
    <t>Productores del municipio 100%</t>
  </si>
  <si>
    <t>Sixto Escobar</t>
  </si>
  <si>
    <t>Ovino carne
Cerdo
Tilapia
Leche
Pollo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</si>
  <si>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Chivoló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</si>
  <si>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</si>
  <si>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</si>
  <si>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</si>
  <si>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</si>
  <si>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</si>
  <si>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</si>
  <si>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Unidad</t>
  </si>
  <si>
    <t>Mensual</t>
  </si>
  <si>
    <t xml:space="preserve">Maíz tradicional </t>
  </si>
  <si>
    <t>Ovino carne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</si>
  <si>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</si>
  <si>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</si>
  <si>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</si>
  <si>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</si>
  <si>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</si>
  <si>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</si>
  <si>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</si>
  <si>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</si>
  <si>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</si>
  <si>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</si>
  <si>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</si>
  <si>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</si>
  <si>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04Wai-67</t>
  </si>
  <si>
    <t>Ganadería dp (carrne bovina)</t>
  </si>
  <si>
    <t>Intermediarios</t>
  </si>
  <si>
    <t>Ganadería dp (leche)</t>
  </si>
  <si>
    <t>Agroindustria</t>
  </si>
  <si>
    <t>Porcicultura ceba</t>
  </si>
  <si>
    <t>Avicultura engorde</t>
  </si>
  <si>
    <t>Minoristas</t>
  </si>
  <si>
    <t>Piscicultura Tilapia</t>
  </si>
  <si>
    <t>Ovinos carne</t>
  </si>
  <si>
    <t>05Wc-61</t>
  </si>
  <si>
    <t>Maíz tradicional</t>
  </si>
  <si>
    <t>07Wd-49</t>
  </si>
  <si>
    <t>Consumidor final</t>
  </si>
  <si>
    <t>linea</t>
  </si>
  <si>
    <t>ufh</t>
  </si>
  <si>
    <t>ganaderia_doble_proposito</t>
  </si>
  <si>
    <t>porcicultura_ceba</t>
  </si>
  <si>
    <t>avicultura_engorde</t>
  </si>
  <si>
    <t>piscicultura_tilapia</t>
  </si>
  <si>
    <t>ovinos_carne</t>
  </si>
  <si>
    <t>maiz_tradicional</t>
  </si>
  <si>
    <t>yuca</t>
  </si>
  <si>
    <t>ahuyama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</si>
  <si>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</si>
  <si>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</si>
  <si>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</si>
  <si>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</si>
  <si>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</si>
  <si>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</si>
  <si>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</si>
  <si>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Avicultura engorde (pollo kg en pie)*</t>
  </si>
  <si>
    <t>Ganadería dp leche</t>
  </si>
  <si>
    <t>Ganadería dp (carne bovina)**</t>
  </si>
  <si>
    <t>Piscicultra Tilapia</t>
  </si>
  <si>
    <t>Porcicultura ceba***</t>
  </si>
  <si>
    <t>NO HAY PRECIO DE OVINO CARNE</t>
  </si>
  <si>
    <t>Precio a escala municipal</t>
  </si>
  <si>
    <t>Precio a escala departamental</t>
  </si>
  <si>
    <t>Precios a escala nacional</t>
  </si>
  <si>
    <t>Precios gremios (Fenavi*, Fedegan**, Porkcolombia***)</t>
  </si>
  <si>
    <t>Avicultura engorde (pollo kg en pie)</t>
  </si>
  <si>
    <t>Ganadería dp (carne bovina)</t>
  </si>
  <si>
    <t>Ganadería leche</t>
  </si>
  <si>
    <t>Porcicultura (cerdo kg en pie)***</t>
  </si>
  <si>
    <t>Porcicultura (cerdo kg en pie)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</si>
</sst>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9" fillId="4" borderId="1" xfId="0" applyFont="1" applyFill="1" applyBorder="1" applyAlignment="1">
      <alignment horizontal="left"/>
    </xf>
    <xf numFmtId="0" fontId="13" fillId="1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/>
    <xf numFmtId="9" fontId="3" fillId="4" borderId="1" xfId="9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4" fillId="3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19" fillId="0" borderId="0" xfId="0" applyFont="1" applyAlignment="1">
      <alignment horizontal="center"/>
    </xf>
    <xf numFmtId="0" fontId="4" fillId="0" borderId="0" xfId="0" applyFont="1"/>
    <xf numFmtId="0" fontId="18" fillId="0" borderId="10" xfId="0" applyFont="1" applyBorder="1"/>
    <xf numFmtId="0" fontId="3" fillId="4" borderId="10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2" fillId="10" borderId="8" xfId="0" applyFont="1" applyFill="1" applyBorder="1" applyAlignment="1">
      <alignment horizontal="center" vertical="center" wrapText="1"/>
    </xf>
    <xf numFmtId="43" fontId="3" fillId="4" borderId="9" xfId="8" applyFont="1" applyFill="1" applyBorder="1" applyAlignment="1">
      <alignment horizontal="center" vertical="center"/>
    </xf>
    <xf numFmtId="43" fontId="3" fillId="9" borderId="9" xfId="8" applyFont="1" applyFill="1" applyBorder="1" applyAlignment="1">
      <alignment horizontal="center" vertical="center"/>
    </xf>
    <xf numFmtId="43" fontId="3" fillId="5" borderId="9" xfId="8" applyFont="1" applyFill="1" applyBorder="1" applyAlignment="1">
      <alignment horizontal="center" vertical="center"/>
    </xf>
    <xf numFmtId="43" fontId="4" fillId="4" borderId="3" xfId="8" applyFont="1" applyFill="1" applyBorder="1" applyAlignment="1">
      <alignment horizontal="center" vertical="center"/>
    </xf>
    <xf numFmtId="43" fontId="4" fillId="9" borderId="3" xfId="8" applyFont="1" applyFill="1" applyBorder="1" applyAlignment="1">
      <alignment horizontal="center" vertical="center"/>
    </xf>
    <xf numFmtId="43" fontId="4" fillId="5" borderId="3" xfId="8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0" fontId="4" fillId="9" borderId="1" xfId="9" applyNumberFormat="1" applyFont="1" applyFill="1" applyBorder="1" applyAlignment="1">
      <alignment horizontal="center"/>
    </xf>
    <xf numFmtId="10" fontId="4" fillId="5" borderId="1" xfId="9" applyNumberFormat="1" applyFont="1" applyFill="1" applyBorder="1" applyAlignment="1">
      <alignment horizontal="center"/>
    </xf>
    <xf numFmtId="10" fontId="4" fillId="11" borderId="1" xfId="9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424803149606296"/>
          <c:y val="2.3052097740894423E-2"/>
          <c:w val="0.77519641294838149"/>
          <c:h val="0.655400906836852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SIPSA'!$B$25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SIPSA'!$A$26:$A$33</c:f>
              <c:strCache>
                <c:ptCount val="8"/>
                <c:pt idx="0">
                  <c:v>Ahuyama</c:v>
                </c:pt>
                <c:pt idx="1">
                  <c:v>Yuca</c:v>
                </c:pt>
                <c:pt idx="2">
                  <c:v>Maíz tradicional</c:v>
                </c:pt>
                <c:pt idx="3">
                  <c:v>Avicultura engorde (pollo kg en pie)</c:v>
                </c:pt>
                <c:pt idx="4">
                  <c:v>Piscicultra Tilapia</c:v>
                </c:pt>
                <c:pt idx="5">
                  <c:v>Porcicultura ceba</c:v>
                </c:pt>
                <c:pt idx="6">
                  <c:v>Ganadería dp (carne bovina)</c:v>
                </c:pt>
                <c:pt idx="7">
                  <c:v>Ganadería dp (leche)</c:v>
                </c:pt>
              </c:strCache>
            </c:strRef>
          </c:cat>
          <c:val>
            <c:numRef>
              <c:f>'4.3.3. PRECIOS PROMEDIO SIPSA'!$B$26:$B$33</c:f>
              <c:numCache>
                <c:formatCode>_-"$"\ * #,##0_-;\-"$"\ * #,##0_-;_-"$"\ * "-"??_-;_-@_-</c:formatCode>
                <c:ptCount val="8"/>
                <c:pt idx="0">
                  <c:v>990</c:v>
                </c:pt>
                <c:pt idx="1">
                  <c:v>1166</c:v>
                </c:pt>
                <c:pt idx="2">
                  <c:v>1626</c:v>
                </c:pt>
                <c:pt idx="3">
                  <c:v>8464</c:v>
                </c:pt>
                <c:pt idx="4">
                  <c:v>12381</c:v>
                </c:pt>
                <c:pt idx="5">
                  <c:v>7303</c:v>
                </c:pt>
                <c:pt idx="6">
                  <c:v>6277</c:v>
                </c:pt>
                <c:pt idx="7">
                  <c:v>1355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2A-409A-B790-75B2BC02B5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67740784"/>
        <c:axId val="467742448"/>
      </c:barChart>
      <c:catAx>
        <c:axId val="467740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1304746281714788"/>
              <c:y val="0.967393080014375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67742448"/>
        <c:crosses val="autoZero"/>
        <c:auto val="1"/>
        <c:lblAlgn val="ctr"/>
        <c:lblOffset val="100"/>
        <c:noMultiLvlLbl val="0"/>
      </c:catAx>
      <c:valAx>
        <c:axId val="46774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774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Chivoló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1666666666666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4671296296296296"/>
          <c:w val="0.87291622922134737"/>
          <c:h val="0.5060626275882181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1.0178117048346138</c:v>
                </c:pt>
                <c:pt idx="1">
                  <c:v>25.818639798488661</c:v>
                </c:pt>
                <c:pt idx="2">
                  <c:v>25.525525525525524</c:v>
                </c:pt>
                <c:pt idx="3">
                  <c:v>-10.925039872408291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3B-4E91-8959-CF361EF03ADC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Maíz tradicional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2.6556016597510279</c:v>
                </c:pt>
                <c:pt idx="1">
                  <c:v>27.081649151172201</c:v>
                </c:pt>
                <c:pt idx="2">
                  <c:v>30.15267175572518</c:v>
                </c:pt>
                <c:pt idx="3">
                  <c:v>1.0752688172043037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3B-4E91-8959-CF361EF03ADC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-40.096618357487927</c:v>
                </c:pt>
                <c:pt idx="1">
                  <c:v>18.387096774193552</c:v>
                </c:pt>
                <c:pt idx="2">
                  <c:v>168.93732970027247</c:v>
                </c:pt>
                <c:pt idx="3">
                  <c:v>-25.633232016210741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3B-4E91-8959-CF361EF03ADC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Avicultura engorde (pollo kg en pie)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3B-4E91-8959-CF361EF03ADC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Ganadería dp leche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12.063808574277175</c:v>
                </c:pt>
                <c:pt idx="1">
                  <c:v>4.9822064056939581</c:v>
                </c:pt>
                <c:pt idx="2">
                  <c:v>32.796610169491544</c:v>
                </c:pt>
                <c:pt idx="3">
                  <c:v>21.442246330567968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33B-4E91-8959-CF361EF03ADC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Ganadería dp (carne bovina)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33B-4E91-8959-CF361EF03ADC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Piscicultra Tilapia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5.5506950520073843</c:v>
                </c:pt>
                <c:pt idx="1">
                  <c:v>12.755571928531964</c:v>
                </c:pt>
                <c:pt idx="2">
                  <c:v>9.4829698603283532</c:v>
                </c:pt>
                <c:pt idx="3">
                  <c:v>12.764846314532988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33B-4E91-8959-CF361EF03ADC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33B-4E91-8959-CF361EF0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439712"/>
        <c:axId val="1418440544"/>
      </c:lineChart>
      <c:catAx>
        <c:axId val="141843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18440544"/>
        <c:crosses val="autoZero"/>
        <c:auto val="1"/>
        <c:lblAlgn val="ctr"/>
        <c:lblOffset val="100"/>
        <c:noMultiLvlLbl val="0"/>
      </c:catAx>
      <c:valAx>
        <c:axId val="141844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1843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581364829396324E-2"/>
          <c:y val="0.66666447944007001"/>
          <c:w val="0.96928171478565184"/>
          <c:h val="0.305557742782152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</xdr:colOff>
      <xdr:row>13</xdr:row>
      <xdr:rowOff>106680</xdr:rowOff>
    </xdr:from>
    <xdr:to>
      <xdr:col>9</xdr:col>
      <xdr:colOff>110490</xdr:colOff>
      <xdr:row>44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4FEAA78-376E-4875-8C3D-3ED3DBBA1B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338666</xdr:colOff>
      <xdr:row>0</xdr:row>
      <xdr:rowOff>169333</xdr:rowOff>
    </xdr:from>
    <xdr:to>
      <xdr:col>15</xdr:col>
      <xdr:colOff>25399</xdr:colOff>
      <xdr:row>19</xdr:row>
      <xdr:rowOff>33867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B4FB8B-F621-4BDC-8DD1-75A36789E4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"/>
  <sheetViews>
    <sheetView workbookViewId="0">
      <selection activeCell="D12" sqref="D12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7" t="s">
        <v>0</v>
      </c>
      <c r="C3" s="57"/>
      <c r="D3" s="57"/>
      <c r="E3" s="57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 ht="23.45">
      <c r="B5" s="31" t="s">
        <v>5</v>
      </c>
      <c r="C5" s="1" t="s">
        <v>6</v>
      </c>
      <c r="D5" s="1">
        <v>130</v>
      </c>
      <c r="E5" s="1" t="s">
        <v>7</v>
      </c>
    </row>
    <row r="6" spans="2:5" ht="23.45">
      <c r="B6" s="32" t="s">
        <v>8</v>
      </c>
      <c r="C6" s="11" t="s">
        <v>9</v>
      </c>
      <c r="D6" s="11">
        <v>61</v>
      </c>
      <c r="E6" s="10" t="s">
        <v>10</v>
      </c>
    </row>
    <row r="7" spans="2:5" ht="34.15">
      <c r="B7" s="32" t="s">
        <v>11</v>
      </c>
      <c r="C7" s="11" t="s">
        <v>12</v>
      </c>
      <c r="D7" s="11">
        <v>90</v>
      </c>
      <c r="E7" s="10" t="s">
        <v>13</v>
      </c>
    </row>
    <row r="8" spans="2:5" ht="34.15">
      <c r="B8" s="11" t="s">
        <v>14</v>
      </c>
      <c r="C8" s="11" t="s">
        <v>15</v>
      </c>
      <c r="D8" s="11">
        <v>20</v>
      </c>
      <c r="E8" s="10" t="s">
        <v>13</v>
      </c>
    </row>
    <row r="9" spans="2:5" ht="22.9">
      <c r="B9" s="11" t="s">
        <v>16</v>
      </c>
      <c r="C9" s="10" t="s">
        <v>17</v>
      </c>
      <c r="D9" s="11">
        <v>30</v>
      </c>
      <c r="E9" s="10" t="s">
        <v>13</v>
      </c>
    </row>
    <row r="10" spans="2:5" ht="22.9">
      <c r="B10" s="11" t="s">
        <v>18</v>
      </c>
      <c r="C10" s="11" t="s">
        <v>19</v>
      </c>
      <c r="D10" s="11">
        <v>32</v>
      </c>
      <c r="E10" s="10" t="s">
        <v>13</v>
      </c>
    </row>
    <row r="11" spans="2:5">
      <c r="B11" s="13" t="s">
        <v>20</v>
      </c>
      <c r="C11" s="10" t="s">
        <v>21</v>
      </c>
      <c r="D11" s="11">
        <v>70</v>
      </c>
      <c r="E11" s="10" t="s">
        <v>13</v>
      </c>
    </row>
    <row r="12" spans="2:5" ht="22.9">
      <c r="B12" s="11" t="s">
        <v>22</v>
      </c>
      <c r="C12" s="11" t="s">
        <v>23</v>
      </c>
      <c r="D12" s="11">
        <v>29</v>
      </c>
      <c r="E12" s="10" t="s">
        <v>7</v>
      </c>
    </row>
    <row r="13" spans="2:5">
      <c r="D13" s="53">
        <f>SUM(D5:D12)</f>
        <v>462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4"/>
  <sheetViews>
    <sheetView topLeftCell="C1" workbookViewId="0">
      <selection activeCell="E6" sqref="E6:E13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59" t="s">
        <v>24</v>
      </c>
      <c r="B3" s="59"/>
      <c r="C3" s="59"/>
      <c r="D3" s="59"/>
      <c r="E3" s="59"/>
      <c r="F3" s="59"/>
      <c r="G3" s="59"/>
    </row>
    <row r="4" spans="1:7" ht="38.450000000000003" customHeight="1">
      <c r="A4" s="60" t="s">
        <v>1</v>
      </c>
      <c r="B4" s="60" t="s">
        <v>25</v>
      </c>
      <c r="C4" s="60" t="s">
        <v>26</v>
      </c>
      <c r="D4" s="24" t="s">
        <v>27</v>
      </c>
      <c r="E4" s="60" t="s">
        <v>28</v>
      </c>
      <c r="F4" s="60" t="s">
        <v>29</v>
      </c>
      <c r="G4" s="24" t="s">
        <v>30</v>
      </c>
    </row>
    <row r="5" spans="1:7">
      <c r="A5" s="60"/>
      <c r="B5" s="60"/>
      <c r="C5" s="60"/>
      <c r="D5" s="24" t="s">
        <v>31</v>
      </c>
      <c r="E5" s="60"/>
      <c r="F5" s="60"/>
      <c r="G5" s="24" t="s">
        <v>31</v>
      </c>
    </row>
    <row r="6" spans="1:7" ht="26.45">
      <c r="A6" s="25" t="s">
        <v>5</v>
      </c>
      <c r="B6" s="13" t="s">
        <v>6</v>
      </c>
      <c r="C6" s="13" t="s">
        <v>32</v>
      </c>
      <c r="D6" s="13" t="s">
        <v>33</v>
      </c>
      <c r="E6" s="30" t="s">
        <v>34</v>
      </c>
      <c r="F6" s="13" t="s">
        <v>35</v>
      </c>
      <c r="G6" s="13" t="s">
        <v>36</v>
      </c>
    </row>
    <row r="7" spans="1:7" ht="23.45">
      <c r="A7" s="32" t="s">
        <v>8</v>
      </c>
      <c r="B7" s="13" t="s">
        <v>9</v>
      </c>
      <c r="C7" s="13" t="s">
        <v>37</v>
      </c>
      <c r="D7" s="13" t="s">
        <v>38</v>
      </c>
      <c r="E7" s="30" t="s">
        <v>34</v>
      </c>
      <c r="F7" s="13" t="s">
        <v>35</v>
      </c>
      <c r="G7" s="13" t="s">
        <v>36</v>
      </c>
    </row>
    <row r="8" spans="1:7" ht="23.45">
      <c r="A8" s="32" t="s">
        <v>11</v>
      </c>
      <c r="B8" s="13" t="s">
        <v>39</v>
      </c>
      <c r="C8" s="13" t="s">
        <v>37</v>
      </c>
      <c r="D8" s="13" t="s">
        <v>38</v>
      </c>
      <c r="E8" s="30" t="s">
        <v>34</v>
      </c>
      <c r="F8" s="13" t="s">
        <v>35</v>
      </c>
      <c r="G8" s="13" t="s">
        <v>36</v>
      </c>
    </row>
    <row r="9" spans="1:7" ht="22.9">
      <c r="A9" s="11" t="s">
        <v>14</v>
      </c>
      <c r="B9" s="13" t="s">
        <v>15</v>
      </c>
      <c r="C9" s="13" t="s">
        <v>40</v>
      </c>
      <c r="D9" s="13" t="s">
        <v>41</v>
      </c>
      <c r="E9" s="30" t="s">
        <v>34</v>
      </c>
      <c r="F9" s="13" t="s">
        <v>35</v>
      </c>
      <c r="G9" s="13" t="s">
        <v>42</v>
      </c>
    </row>
    <row r="10" spans="1:7" ht="22.9">
      <c r="A10" s="13" t="s">
        <v>16</v>
      </c>
      <c r="B10" s="13" t="s">
        <v>17</v>
      </c>
      <c r="C10" s="13" t="s">
        <v>32</v>
      </c>
      <c r="D10" s="13" t="s">
        <v>41</v>
      </c>
      <c r="E10" s="30" t="s">
        <v>34</v>
      </c>
      <c r="F10" s="13" t="s">
        <v>35</v>
      </c>
      <c r="G10" s="13" t="s">
        <v>42</v>
      </c>
    </row>
    <row r="11" spans="1:7" ht="22.9">
      <c r="A11" s="11" t="s">
        <v>18</v>
      </c>
      <c r="B11" s="13" t="s">
        <v>19</v>
      </c>
      <c r="C11" s="13" t="s">
        <v>40</v>
      </c>
      <c r="D11" s="13" t="s">
        <v>38</v>
      </c>
      <c r="E11" s="30" t="s">
        <v>34</v>
      </c>
      <c r="F11" s="13" t="s">
        <v>35</v>
      </c>
      <c r="G11" s="13" t="s">
        <v>36</v>
      </c>
    </row>
    <row r="12" spans="1:7">
      <c r="A12" s="13" t="s">
        <v>20</v>
      </c>
      <c r="B12" s="13" t="s">
        <v>21</v>
      </c>
      <c r="C12" s="13" t="s">
        <v>40</v>
      </c>
      <c r="D12" s="13" t="s">
        <v>41</v>
      </c>
      <c r="E12" s="30" t="s">
        <v>34</v>
      </c>
      <c r="F12" s="13" t="s">
        <v>35</v>
      </c>
      <c r="G12" s="13" t="s">
        <v>42</v>
      </c>
    </row>
    <row r="13" spans="1:7">
      <c r="A13" s="11" t="s">
        <v>22</v>
      </c>
      <c r="B13" s="11" t="s">
        <v>23</v>
      </c>
      <c r="C13" s="13" t="s">
        <v>43</v>
      </c>
      <c r="D13" s="13" t="s">
        <v>44</v>
      </c>
      <c r="E13" s="30" t="s">
        <v>34</v>
      </c>
      <c r="F13" s="13" t="s">
        <v>45</v>
      </c>
      <c r="G13" s="13" t="s">
        <v>42</v>
      </c>
    </row>
    <row r="14" spans="1:7">
      <c r="A14" s="58" t="s">
        <v>46</v>
      </c>
      <c r="B14" s="58"/>
      <c r="C14" s="58"/>
      <c r="D14" s="58"/>
      <c r="E14" s="58"/>
      <c r="F14" s="58"/>
      <c r="G14" s="58"/>
    </row>
  </sheetData>
  <mergeCells count="7">
    <mergeCell ref="A14:G14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8"/>
  <sheetViews>
    <sheetView workbookViewId="0">
      <selection activeCell="B5" sqref="B5:F7"/>
    </sheetView>
  </sheetViews>
  <sheetFormatPr defaultColWidth="11.42578125" defaultRowHeight="13.9"/>
  <cols>
    <col min="2" max="2" width="21.140625" customWidth="1"/>
    <col min="3" max="3" width="15.42578125" customWidth="1"/>
    <col min="4" max="4" width="17.5703125" customWidth="1"/>
    <col min="5" max="5" width="19.140625" customWidth="1"/>
    <col min="6" max="6" width="24.42578125" customWidth="1"/>
  </cols>
  <sheetData>
    <row r="4" spans="2:6">
      <c r="B4" s="59" t="s">
        <v>47</v>
      </c>
      <c r="C4" s="59"/>
      <c r="D4" s="59"/>
      <c r="E4" s="59"/>
      <c r="F4" s="59"/>
    </row>
    <row r="5" spans="2:6" ht="39.6">
      <c r="B5" s="24" t="s">
        <v>48</v>
      </c>
      <c r="C5" s="24" t="s">
        <v>49</v>
      </c>
      <c r="D5" s="24" t="s">
        <v>50</v>
      </c>
      <c r="E5" s="24" t="s">
        <v>51</v>
      </c>
      <c r="F5" s="24" t="s">
        <v>52</v>
      </c>
    </row>
    <row r="6" spans="2:6" ht="56.45" customHeight="1">
      <c r="B6" s="13" t="s">
        <v>53</v>
      </c>
      <c r="C6" s="13" t="s">
        <v>54</v>
      </c>
      <c r="D6" s="13" t="s">
        <v>55</v>
      </c>
      <c r="E6" s="13" t="s">
        <v>56</v>
      </c>
      <c r="F6" s="13" t="s">
        <v>57</v>
      </c>
    </row>
    <row r="7" spans="2:6" ht="67.150000000000006" customHeight="1">
      <c r="B7" s="13" t="s">
        <v>58</v>
      </c>
      <c r="C7" s="13" t="s">
        <v>54</v>
      </c>
      <c r="D7" s="13" t="s">
        <v>59</v>
      </c>
      <c r="E7" s="13" t="s">
        <v>56</v>
      </c>
      <c r="F7" s="13" t="s">
        <v>57</v>
      </c>
    </row>
    <row r="8" spans="2:6">
      <c r="B8" s="58" t="s">
        <v>46</v>
      </c>
      <c r="C8" s="58"/>
      <c r="D8" s="58"/>
      <c r="E8" s="58"/>
      <c r="F8" s="58"/>
    </row>
  </sheetData>
  <mergeCells count="2">
    <mergeCell ref="B8:F8"/>
    <mergeCell ref="B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4"/>
  <sheetViews>
    <sheetView zoomScale="77" zoomScaleNormal="77" workbookViewId="0">
      <selection activeCell="B5" sqref="B5:G13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18.28515625" customWidth="1"/>
  </cols>
  <sheetData>
    <row r="4" spans="2:7">
      <c r="B4" s="61" t="s">
        <v>60</v>
      </c>
      <c r="C4" s="61"/>
      <c r="D4" s="61"/>
      <c r="E4" s="61"/>
      <c r="F4" s="61"/>
      <c r="G4" s="61"/>
    </row>
    <row r="5" spans="2:7" ht="39.6">
      <c r="B5" s="24" t="s">
        <v>61</v>
      </c>
      <c r="C5" s="24" t="s">
        <v>62</v>
      </c>
      <c r="D5" s="24" t="s">
        <v>63</v>
      </c>
      <c r="E5" s="24" t="s">
        <v>64</v>
      </c>
      <c r="F5" s="24" t="s">
        <v>65</v>
      </c>
      <c r="G5" s="24" t="s">
        <v>66</v>
      </c>
    </row>
    <row r="6" spans="2:7">
      <c r="B6" s="62" t="s">
        <v>53</v>
      </c>
      <c r="C6" s="34" t="s">
        <v>6</v>
      </c>
      <c r="D6" s="34" t="s">
        <v>67</v>
      </c>
      <c r="E6" s="34" t="s">
        <v>68</v>
      </c>
      <c r="F6" s="34" t="s">
        <v>35</v>
      </c>
      <c r="G6" s="34" t="s">
        <v>42</v>
      </c>
    </row>
    <row r="7" spans="2:7">
      <c r="B7" s="63"/>
      <c r="C7" s="33" t="s">
        <v>9</v>
      </c>
      <c r="D7" s="33" t="s">
        <v>37</v>
      </c>
      <c r="E7" s="33" t="s">
        <v>68</v>
      </c>
      <c r="F7" s="33" t="s">
        <v>35</v>
      </c>
      <c r="G7" s="34" t="s">
        <v>42</v>
      </c>
    </row>
    <row r="8" spans="2:7">
      <c r="B8" s="63"/>
      <c r="C8" s="33" t="s">
        <v>69</v>
      </c>
      <c r="D8" s="33" t="s">
        <v>37</v>
      </c>
      <c r="E8" s="33" t="s">
        <v>68</v>
      </c>
      <c r="F8" s="33" t="s">
        <v>35</v>
      </c>
      <c r="G8" s="34" t="s">
        <v>42</v>
      </c>
    </row>
    <row r="9" spans="2:7">
      <c r="B9" s="64" t="s">
        <v>58</v>
      </c>
      <c r="C9" s="33" t="s">
        <v>70</v>
      </c>
      <c r="D9" s="33" t="s">
        <v>40</v>
      </c>
      <c r="E9" s="33" t="s">
        <v>68</v>
      </c>
      <c r="F9" s="33" t="s">
        <v>35</v>
      </c>
      <c r="G9" s="34" t="s">
        <v>42</v>
      </c>
    </row>
    <row r="10" spans="2:7">
      <c r="B10" s="65"/>
      <c r="C10" s="33" t="s">
        <v>15</v>
      </c>
      <c r="D10" s="33" t="s">
        <v>40</v>
      </c>
      <c r="E10" s="33" t="s">
        <v>68</v>
      </c>
      <c r="F10" s="33" t="s">
        <v>35</v>
      </c>
      <c r="G10" s="34" t="s">
        <v>42</v>
      </c>
    </row>
    <row r="11" spans="2:7">
      <c r="B11" s="65"/>
      <c r="C11" s="33" t="s">
        <v>17</v>
      </c>
      <c r="D11" s="33" t="s">
        <v>32</v>
      </c>
      <c r="E11" s="33" t="s">
        <v>68</v>
      </c>
      <c r="F11" s="33" t="s">
        <v>35</v>
      </c>
      <c r="G11" s="34" t="s">
        <v>42</v>
      </c>
    </row>
    <row r="12" spans="2:7">
      <c r="B12" s="65"/>
      <c r="C12" s="33" t="s">
        <v>23</v>
      </c>
      <c r="D12" s="33" t="s">
        <v>43</v>
      </c>
      <c r="E12" s="33" t="s">
        <v>68</v>
      </c>
      <c r="F12" s="33" t="s">
        <v>45</v>
      </c>
      <c r="G12" s="34" t="s">
        <v>42</v>
      </c>
    </row>
    <row r="13" spans="2:7">
      <c r="B13" s="66"/>
      <c r="C13" s="33" t="s">
        <v>19</v>
      </c>
      <c r="D13" s="33" t="s">
        <v>40</v>
      </c>
      <c r="E13" s="33" t="s">
        <v>68</v>
      </c>
      <c r="F13" s="33" t="s">
        <v>35</v>
      </c>
      <c r="G13" s="34" t="s">
        <v>42</v>
      </c>
    </row>
    <row r="14" spans="2:7">
      <c r="B14" s="61" t="s">
        <v>46</v>
      </c>
      <c r="C14" s="61"/>
      <c r="D14" s="61"/>
      <c r="E14" s="61"/>
      <c r="F14" s="61"/>
      <c r="G14" s="61"/>
    </row>
  </sheetData>
  <mergeCells count="4">
    <mergeCell ref="B4:G4"/>
    <mergeCell ref="B14:G14"/>
    <mergeCell ref="B6:B8"/>
    <mergeCell ref="B9:B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7"/>
  <sheetViews>
    <sheetView topLeftCell="D1" zoomScaleNormal="100" workbookViewId="0">
      <selection activeCell="I18" sqref="I18"/>
    </sheetView>
  </sheetViews>
  <sheetFormatPr defaultColWidth="11.42578125" defaultRowHeight="13.9"/>
  <cols>
    <col min="1" max="1" width="8.85546875" customWidth="1"/>
    <col min="2" max="2" width="20.85546875" customWidth="1"/>
    <col min="3" max="3" width="16.42578125" customWidth="1"/>
    <col min="4" max="4" width="17.42578125" customWidth="1"/>
    <col min="5" max="5" width="8.140625" customWidth="1"/>
    <col min="6" max="6" width="18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1" t="s">
        <v>71</v>
      </c>
      <c r="B2" s="61"/>
      <c r="C2" s="61"/>
      <c r="D2" s="61"/>
      <c r="E2" s="61"/>
      <c r="F2" s="61"/>
      <c r="G2" s="61"/>
      <c r="H2" s="61"/>
    </row>
    <row r="3" spans="1:9" ht="33.6" customHeight="1">
      <c r="A3" s="67" t="s">
        <v>72</v>
      </c>
      <c r="B3" s="67" t="s">
        <v>73</v>
      </c>
      <c r="C3" s="67" t="s">
        <v>74</v>
      </c>
      <c r="D3" s="67" t="s">
        <v>75</v>
      </c>
      <c r="E3" s="67"/>
      <c r="F3" s="67" t="s">
        <v>30</v>
      </c>
      <c r="G3" s="26" t="s">
        <v>76</v>
      </c>
      <c r="H3" s="26" t="s">
        <v>77</v>
      </c>
      <c r="I3" s="26" t="s">
        <v>78</v>
      </c>
    </row>
    <row r="4" spans="1:9">
      <c r="A4" s="67"/>
      <c r="B4" s="67"/>
      <c r="C4" s="67"/>
      <c r="D4" s="26" t="s">
        <v>79</v>
      </c>
      <c r="E4" s="26" t="s">
        <v>80</v>
      </c>
      <c r="F4" s="68"/>
      <c r="G4" s="46" t="s">
        <v>81</v>
      </c>
      <c r="H4" s="46" t="s">
        <v>81</v>
      </c>
      <c r="I4" s="27" t="s">
        <v>82</v>
      </c>
    </row>
    <row r="5" spans="1:9" ht="14.45" customHeight="1">
      <c r="A5" s="69" t="s">
        <v>83</v>
      </c>
      <c r="B5" s="40" t="s">
        <v>84</v>
      </c>
      <c r="C5" s="45" t="s">
        <v>40</v>
      </c>
      <c r="D5" s="45" t="s">
        <v>85</v>
      </c>
      <c r="E5" s="30">
        <v>1</v>
      </c>
      <c r="F5" s="13" t="s">
        <v>42</v>
      </c>
      <c r="G5" s="21">
        <v>0</v>
      </c>
      <c r="H5" s="21">
        <v>6500</v>
      </c>
      <c r="I5" s="56">
        <f>G5/H5</f>
        <v>0</v>
      </c>
    </row>
    <row r="6" spans="1:9" ht="14.45">
      <c r="A6" s="69"/>
      <c r="B6" s="41" t="s">
        <v>86</v>
      </c>
      <c r="C6" s="13" t="s">
        <v>43</v>
      </c>
      <c r="D6" s="13" t="s">
        <v>87</v>
      </c>
      <c r="E6" s="30">
        <v>1</v>
      </c>
      <c r="F6" s="13" t="s">
        <v>42</v>
      </c>
      <c r="G6" s="21">
        <v>0</v>
      </c>
      <c r="H6" s="21">
        <v>1600</v>
      </c>
      <c r="I6" s="56">
        <f t="shared" ref="I6" si="0">G6/H6</f>
        <v>0</v>
      </c>
    </row>
    <row r="7" spans="1:9" ht="14.45">
      <c r="A7" s="69"/>
      <c r="B7" s="41" t="s">
        <v>88</v>
      </c>
      <c r="C7" s="13" t="s">
        <v>40</v>
      </c>
      <c r="D7" s="13" t="s">
        <v>85</v>
      </c>
      <c r="E7" s="30">
        <v>1</v>
      </c>
      <c r="F7" s="13" t="s">
        <v>42</v>
      </c>
      <c r="G7" s="21">
        <v>0</v>
      </c>
      <c r="H7" s="21">
        <v>7500</v>
      </c>
      <c r="I7" s="56">
        <f>G7/H7</f>
        <v>0</v>
      </c>
    </row>
    <row r="8" spans="1:9" ht="14.45" customHeight="1">
      <c r="A8" s="69"/>
      <c r="B8" s="42" t="s">
        <v>89</v>
      </c>
      <c r="C8" s="13" t="s">
        <v>32</v>
      </c>
      <c r="D8" s="13" t="s">
        <v>90</v>
      </c>
      <c r="E8" s="30">
        <v>1</v>
      </c>
      <c r="F8" s="13" t="s">
        <v>36</v>
      </c>
      <c r="G8" s="21">
        <v>300</v>
      </c>
      <c r="H8" s="21">
        <v>11000</v>
      </c>
      <c r="I8" s="55">
        <f>G8/H8</f>
        <v>2.7272727272727271E-2</v>
      </c>
    </row>
    <row r="9" spans="1:9" ht="14.45">
      <c r="A9" s="69"/>
      <c r="B9" s="41" t="s">
        <v>91</v>
      </c>
      <c r="C9" s="13" t="s">
        <v>32</v>
      </c>
      <c r="D9" s="13" t="s">
        <v>85</v>
      </c>
      <c r="E9" s="30">
        <v>1</v>
      </c>
      <c r="F9" s="13" t="s">
        <v>42</v>
      </c>
      <c r="G9" s="21">
        <v>0</v>
      </c>
      <c r="H9" s="21">
        <v>12000</v>
      </c>
      <c r="I9" s="56">
        <f>G9/H9</f>
        <v>0</v>
      </c>
    </row>
    <row r="10" spans="1:9" ht="14.45">
      <c r="A10" s="69"/>
      <c r="B10" s="41" t="s">
        <v>92</v>
      </c>
      <c r="C10" s="13" t="s">
        <v>40</v>
      </c>
      <c r="D10" s="13" t="s">
        <v>85</v>
      </c>
      <c r="E10" s="30">
        <v>1</v>
      </c>
      <c r="F10" s="13" t="s">
        <v>42</v>
      </c>
      <c r="G10" s="21">
        <v>0</v>
      </c>
      <c r="H10" s="21">
        <v>5500</v>
      </c>
      <c r="I10" s="56">
        <f>G10/H10</f>
        <v>0</v>
      </c>
    </row>
    <row r="11" spans="1:9" ht="14.45">
      <c r="A11" s="69" t="s">
        <v>93</v>
      </c>
      <c r="B11" s="41" t="s">
        <v>94</v>
      </c>
      <c r="C11" s="13" t="s">
        <v>37</v>
      </c>
      <c r="D11" s="13" t="s">
        <v>90</v>
      </c>
      <c r="E11" s="30">
        <v>1</v>
      </c>
      <c r="F11" s="13" t="s">
        <v>36</v>
      </c>
      <c r="G11" s="21">
        <v>80</v>
      </c>
      <c r="H11" s="21">
        <v>2000</v>
      </c>
      <c r="I11" s="54">
        <f>G11/H11</f>
        <v>0.04</v>
      </c>
    </row>
    <row r="12" spans="1:9" ht="14.45">
      <c r="A12" s="69"/>
      <c r="B12" s="41" t="s">
        <v>9</v>
      </c>
      <c r="C12" s="13" t="s">
        <v>37</v>
      </c>
      <c r="D12" s="13" t="s">
        <v>90</v>
      </c>
      <c r="E12" s="30">
        <v>1</v>
      </c>
      <c r="F12" s="13" t="s">
        <v>36</v>
      </c>
      <c r="G12" s="21">
        <v>200</v>
      </c>
      <c r="H12" s="21">
        <v>1200</v>
      </c>
      <c r="I12" s="54">
        <f t="shared" ref="I12" si="1">G12/H12</f>
        <v>0.16666666666666666</v>
      </c>
    </row>
    <row r="13" spans="1:9" ht="14.45">
      <c r="A13" s="43" t="s">
        <v>95</v>
      </c>
      <c r="B13" s="41" t="s">
        <v>6</v>
      </c>
      <c r="C13" s="13" t="s">
        <v>32</v>
      </c>
      <c r="D13" s="13" t="s">
        <v>96</v>
      </c>
      <c r="E13" s="30">
        <v>1</v>
      </c>
      <c r="F13" s="13" t="s">
        <v>36</v>
      </c>
      <c r="G13" s="21">
        <v>200</v>
      </c>
      <c r="H13" s="21">
        <v>5000</v>
      </c>
      <c r="I13" s="54">
        <f>G13/H13</f>
        <v>0.04</v>
      </c>
    </row>
    <row r="14" spans="1:9">
      <c r="A14" s="61" t="s">
        <v>46</v>
      </c>
      <c r="B14" s="61"/>
      <c r="C14" s="61"/>
      <c r="D14" s="61"/>
      <c r="E14" s="61"/>
      <c r="F14" s="61"/>
      <c r="G14" s="61"/>
      <c r="H14" s="61"/>
    </row>
    <row r="19" spans="2:3" ht="14.45">
      <c r="B19" s="39" t="s">
        <v>97</v>
      </c>
      <c r="C19" s="39" t="s">
        <v>98</v>
      </c>
    </row>
    <row r="20" spans="2:3" ht="14.45">
      <c r="B20" s="28" t="s">
        <v>99</v>
      </c>
      <c r="C20" s="28" t="s">
        <v>83</v>
      </c>
    </row>
    <row r="21" spans="2:3" ht="14.45">
      <c r="B21" s="28" t="s">
        <v>100</v>
      </c>
      <c r="C21" s="28" t="s">
        <v>83</v>
      </c>
    </row>
    <row r="22" spans="2:3" ht="14.45">
      <c r="B22" s="28" t="s">
        <v>101</v>
      </c>
      <c r="C22" s="28" t="s">
        <v>83</v>
      </c>
    </row>
    <row r="23" spans="2:3" ht="14.45">
      <c r="B23" s="28" t="s">
        <v>102</v>
      </c>
      <c r="C23" s="28" t="s">
        <v>83</v>
      </c>
    </row>
    <row r="24" spans="2:3" ht="14.45">
      <c r="B24" s="28" t="s">
        <v>103</v>
      </c>
      <c r="C24" s="28" t="s">
        <v>83</v>
      </c>
    </row>
    <row r="25" spans="2:3" ht="14.45">
      <c r="B25" s="28" t="s">
        <v>104</v>
      </c>
      <c r="C25" s="28" t="s">
        <v>93</v>
      </c>
    </row>
    <row r="26" spans="2:3" ht="14.45">
      <c r="B26" s="28" t="s">
        <v>105</v>
      </c>
      <c r="C26" s="28" t="s">
        <v>93</v>
      </c>
    </row>
    <row r="27" spans="2:3" ht="14.45">
      <c r="B27" s="28" t="s">
        <v>106</v>
      </c>
      <c r="C27" s="28" t="s">
        <v>95</v>
      </c>
    </row>
  </sheetData>
  <autoFilter ref="B19:C27" xr:uid="{00000000-0001-0000-0600-000000000000}"/>
  <mergeCells count="9">
    <mergeCell ref="A3:A4"/>
    <mergeCell ref="D3:E3"/>
    <mergeCell ref="F3:F4"/>
    <mergeCell ref="A2:H2"/>
    <mergeCell ref="A14:H14"/>
    <mergeCell ref="B3:B4"/>
    <mergeCell ref="C3:C4"/>
    <mergeCell ref="A5:A10"/>
    <mergeCell ref="A11:A1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3"/>
  <sheetViews>
    <sheetView topLeftCell="G1" zoomScaleNormal="100" workbookViewId="0">
      <selection activeCell="D20" sqref="D19:D20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70" t="s">
        <v>107</v>
      </c>
      <c r="C2" s="71"/>
      <c r="D2" s="71"/>
      <c r="E2" s="71"/>
      <c r="F2" s="71"/>
      <c r="G2" s="71"/>
    </row>
    <row r="3" spans="2:13" ht="28.5" customHeight="1">
      <c r="B3" s="60" t="s">
        <v>72</v>
      </c>
      <c r="C3" s="60" t="s">
        <v>73</v>
      </c>
      <c r="D3" s="60" t="s">
        <v>74</v>
      </c>
      <c r="E3" s="24" t="s">
        <v>108</v>
      </c>
      <c r="F3" s="24" t="s">
        <v>109</v>
      </c>
      <c r="G3" s="24" t="s">
        <v>77</v>
      </c>
      <c r="I3" s="60" t="s">
        <v>73</v>
      </c>
      <c r="J3" s="24" t="s">
        <v>108</v>
      </c>
      <c r="K3" s="24" t="s">
        <v>109</v>
      </c>
      <c r="L3" s="24" t="s">
        <v>77</v>
      </c>
      <c r="M3" s="60" t="s">
        <v>110</v>
      </c>
    </row>
    <row r="4" spans="2:13" ht="15.75" customHeight="1">
      <c r="B4" s="60"/>
      <c r="C4" s="60"/>
      <c r="D4" s="60"/>
      <c r="E4" s="24" t="s">
        <v>81</v>
      </c>
      <c r="F4" s="24" t="s">
        <v>81</v>
      </c>
      <c r="G4" s="24" t="s">
        <v>81</v>
      </c>
      <c r="I4" s="60"/>
      <c r="J4" s="24" t="s">
        <v>81</v>
      </c>
      <c r="K4" s="24" t="s">
        <v>81</v>
      </c>
      <c r="L4" s="24" t="s">
        <v>81</v>
      </c>
      <c r="M4" s="60"/>
    </row>
    <row r="5" spans="2:13">
      <c r="B5" s="69" t="s">
        <v>83</v>
      </c>
      <c r="C5" s="40" t="s">
        <v>84</v>
      </c>
      <c r="D5" s="45" t="s">
        <v>40</v>
      </c>
      <c r="E5" s="2">
        <v>6000</v>
      </c>
      <c r="F5" s="2">
        <v>7000</v>
      </c>
      <c r="G5" s="21">
        <v>6500</v>
      </c>
      <c r="I5" s="44" t="s">
        <v>84</v>
      </c>
      <c r="J5" s="2">
        <v>6000</v>
      </c>
      <c r="K5" s="2">
        <v>7000</v>
      </c>
      <c r="L5" s="21">
        <v>6500</v>
      </c>
      <c r="M5" s="49">
        <f>K5/J5*100-100</f>
        <v>16.666666666666671</v>
      </c>
    </row>
    <row r="6" spans="2:13" ht="14.45">
      <c r="B6" s="69"/>
      <c r="C6" s="41" t="s">
        <v>86</v>
      </c>
      <c r="D6" s="13" t="s">
        <v>43</v>
      </c>
      <c r="E6" s="2">
        <v>1100</v>
      </c>
      <c r="F6" s="2">
        <v>2400</v>
      </c>
      <c r="G6" s="21">
        <v>1600</v>
      </c>
      <c r="I6" s="29" t="s">
        <v>86</v>
      </c>
      <c r="J6" s="2">
        <v>1100</v>
      </c>
      <c r="K6" s="2">
        <v>2400</v>
      </c>
      <c r="L6" s="21">
        <v>1600</v>
      </c>
      <c r="M6" s="48">
        <f t="shared" ref="M6:M13" si="0">K6/J6*100-100</f>
        <v>118.18181818181816</v>
      </c>
    </row>
    <row r="7" spans="2:13" ht="14.45">
      <c r="B7" s="69"/>
      <c r="C7" s="41" t="s">
        <v>88</v>
      </c>
      <c r="D7" s="13" t="s">
        <v>40</v>
      </c>
      <c r="E7" s="3">
        <v>6200</v>
      </c>
      <c r="F7" s="3">
        <v>7500</v>
      </c>
      <c r="G7" s="21">
        <v>7500</v>
      </c>
      <c r="I7" s="29" t="s">
        <v>88</v>
      </c>
      <c r="J7" s="3">
        <v>6200</v>
      </c>
      <c r="K7" s="3">
        <v>7500</v>
      </c>
      <c r="L7" s="21">
        <v>7500</v>
      </c>
      <c r="M7" s="47">
        <f t="shared" si="0"/>
        <v>20.967741935483872</v>
      </c>
    </row>
    <row r="8" spans="2:13">
      <c r="B8" s="69"/>
      <c r="C8" s="42" t="s">
        <v>89</v>
      </c>
      <c r="D8" s="13" t="s">
        <v>32</v>
      </c>
      <c r="E8" s="3">
        <v>11000</v>
      </c>
      <c r="F8" s="21">
        <v>12000</v>
      </c>
      <c r="G8" s="21">
        <v>11000</v>
      </c>
      <c r="I8" s="35" t="s">
        <v>89</v>
      </c>
      <c r="J8" s="3">
        <v>11000</v>
      </c>
      <c r="K8" s="21">
        <v>12000</v>
      </c>
      <c r="L8" s="21">
        <v>11000</v>
      </c>
      <c r="M8" s="49">
        <f t="shared" si="0"/>
        <v>9.0909090909090793</v>
      </c>
    </row>
    <row r="9" spans="2:13" ht="14.45">
      <c r="B9" s="69"/>
      <c r="C9" s="41" t="s">
        <v>91</v>
      </c>
      <c r="D9" s="13" t="s">
        <v>32</v>
      </c>
      <c r="E9" s="3">
        <v>10000</v>
      </c>
      <c r="F9" s="21">
        <v>12000</v>
      </c>
      <c r="G9" s="21">
        <v>12000</v>
      </c>
      <c r="I9" s="29" t="s">
        <v>91</v>
      </c>
      <c r="J9" s="3">
        <v>10000</v>
      </c>
      <c r="K9" s="21">
        <v>12000</v>
      </c>
      <c r="L9" s="21">
        <v>12000</v>
      </c>
      <c r="M9" s="47">
        <f t="shared" si="0"/>
        <v>20</v>
      </c>
    </row>
    <row r="10" spans="2:13" ht="14.45">
      <c r="B10" s="69"/>
      <c r="C10" s="41" t="s">
        <v>92</v>
      </c>
      <c r="D10" s="13" t="s">
        <v>40</v>
      </c>
      <c r="E10" s="3">
        <v>5000</v>
      </c>
      <c r="F10" s="3">
        <v>5800</v>
      </c>
      <c r="G10" s="21">
        <v>5500</v>
      </c>
      <c r="I10" s="29" t="s">
        <v>92</v>
      </c>
      <c r="J10" s="3">
        <v>5000</v>
      </c>
      <c r="K10" s="3">
        <v>5800</v>
      </c>
      <c r="L10" s="21">
        <v>5500</v>
      </c>
      <c r="M10" s="49">
        <f t="shared" si="0"/>
        <v>15.999999999999986</v>
      </c>
    </row>
    <row r="11" spans="2:13" ht="14.45">
      <c r="B11" s="69" t="s">
        <v>93</v>
      </c>
      <c r="C11" s="41" t="s">
        <v>94</v>
      </c>
      <c r="D11" s="13" t="s">
        <v>37</v>
      </c>
      <c r="E11" s="4">
        <v>1400</v>
      </c>
      <c r="F11" s="4">
        <v>2000</v>
      </c>
      <c r="G11" s="21">
        <v>2000</v>
      </c>
      <c r="I11" s="29" t="s">
        <v>94</v>
      </c>
      <c r="J11" s="4">
        <v>1400</v>
      </c>
      <c r="K11" s="4">
        <v>2000</v>
      </c>
      <c r="L11" s="21">
        <v>2000</v>
      </c>
      <c r="M11" s="47">
        <f t="shared" si="0"/>
        <v>42.857142857142861</v>
      </c>
    </row>
    <row r="12" spans="2:13" ht="14.45">
      <c r="B12" s="69"/>
      <c r="C12" s="41" t="s">
        <v>9</v>
      </c>
      <c r="D12" s="13" t="s">
        <v>37</v>
      </c>
      <c r="E12" s="3">
        <v>1000</v>
      </c>
      <c r="F12" s="21">
        <v>1500</v>
      </c>
      <c r="G12" s="21">
        <v>1200</v>
      </c>
      <c r="I12" s="29" t="s">
        <v>9</v>
      </c>
      <c r="J12" s="3">
        <v>1000</v>
      </c>
      <c r="K12" s="21">
        <v>1500</v>
      </c>
      <c r="L12" s="21">
        <v>1200</v>
      </c>
      <c r="M12" s="48">
        <f t="shared" si="0"/>
        <v>50</v>
      </c>
    </row>
    <row r="13" spans="2:13" ht="14.45">
      <c r="B13" s="43" t="s">
        <v>95</v>
      </c>
      <c r="C13" s="41" t="s">
        <v>6</v>
      </c>
      <c r="D13" s="13" t="s">
        <v>32</v>
      </c>
      <c r="E13" s="3">
        <v>3000</v>
      </c>
      <c r="F13" s="3">
        <v>5000</v>
      </c>
      <c r="G13" s="21">
        <v>5000</v>
      </c>
      <c r="I13" s="29" t="s">
        <v>6</v>
      </c>
      <c r="J13" s="3">
        <v>3000</v>
      </c>
      <c r="K13" s="3">
        <v>5000</v>
      </c>
      <c r="L13" s="21">
        <v>5000</v>
      </c>
      <c r="M13" s="48">
        <f t="shared" si="0"/>
        <v>66.666666666666686</v>
      </c>
    </row>
  </sheetData>
  <mergeCells count="8">
    <mergeCell ref="B5:B10"/>
    <mergeCell ref="B11:B12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3"/>
  <sheetViews>
    <sheetView tabSelected="1" topLeftCell="D7" zoomScaleNormal="100" workbookViewId="0">
      <selection activeCell="A34" sqref="A34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4" t="s">
        <v>111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112</v>
      </c>
      <c r="H2" s="12" t="s">
        <v>113</v>
      </c>
    </row>
    <row r="3" spans="1:9">
      <c r="A3" s="36" t="s">
        <v>6</v>
      </c>
      <c r="B3" s="6">
        <v>786</v>
      </c>
      <c r="C3" s="6">
        <v>794</v>
      </c>
      <c r="D3" s="6">
        <v>999</v>
      </c>
      <c r="E3" s="6">
        <v>1254</v>
      </c>
      <c r="F3" s="6">
        <v>1117</v>
      </c>
      <c r="G3" s="6">
        <v>990</v>
      </c>
      <c r="H3" s="6">
        <f>(+B3+C3+D3+E3+F3)/5</f>
        <v>990</v>
      </c>
      <c r="I3" s="22"/>
    </row>
    <row r="4" spans="1:9">
      <c r="A4" s="36" t="s">
        <v>94</v>
      </c>
      <c r="B4" s="6">
        <v>1205</v>
      </c>
      <c r="C4" s="6">
        <v>1237</v>
      </c>
      <c r="D4" s="6">
        <v>1572</v>
      </c>
      <c r="E4" s="6">
        <v>2046</v>
      </c>
      <c r="F4" s="6">
        <v>2068</v>
      </c>
      <c r="G4" s="6">
        <v>1626</v>
      </c>
      <c r="H4" s="6">
        <f t="shared" ref="H4:H10" si="0">(+B4+C4+D4+E4+F4)/5</f>
        <v>1625.6</v>
      </c>
      <c r="I4" s="22"/>
    </row>
    <row r="5" spans="1:9">
      <c r="A5" s="36" t="s">
        <v>9</v>
      </c>
      <c r="B5" s="6">
        <v>1035</v>
      </c>
      <c r="C5" s="6">
        <v>620</v>
      </c>
      <c r="D5" s="6">
        <v>734</v>
      </c>
      <c r="E5" s="6">
        <v>1974</v>
      </c>
      <c r="F5" s="6">
        <v>1468</v>
      </c>
      <c r="G5" s="6">
        <v>1166</v>
      </c>
      <c r="H5" s="6">
        <f t="shared" si="0"/>
        <v>1166.2</v>
      </c>
      <c r="I5" s="22"/>
    </row>
    <row r="6" spans="1:9">
      <c r="A6" s="38" t="s">
        <v>114</v>
      </c>
      <c r="B6" s="6">
        <v>6411</v>
      </c>
      <c r="C6" s="6">
        <v>6629</v>
      </c>
      <c r="D6" s="6">
        <v>8407</v>
      </c>
      <c r="E6" s="6">
        <v>9786</v>
      </c>
      <c r="F6" s="6">
        <v>11087</v>
      </c>
      <c r="G6" s="6">
        <v>8464</v>
      </c>
      <c r="H6" s="6">
        <f t="shared" si="0"/>
        <v>8464</v>
      </c>
      <c r="I6" s="22"/>
    </row>
    <row r="7" spans="1:9">
      <c r="A7" s="36" t="s">
        <v>115</v>
      </c>
      <c r="B7" s="6">
        <v>1003</v>
      </c>
      <c r="C7" s="6">
        <v>1124</v>
      </c>
      <c r="D7" s="6">
        <v>1180</v>
      </c>
      <c r="E7" s="6">
        <v>1567</v>
      </c>
      <c r="F7" s="6">
        <v>1903</v>
      </c>
      <c r="G7" s="6">
        <v>1355</v>
      </c>
      <c r="H7" s="6">
        <f t="shared" si="0"/>
        <v>1355.4</v>
      </c>
      <c r="I7" s="22"/>
    </row>
    <row r="8" spans="1:9">
      <c r="A8" s="38" t="s">
        <v>116</v>
      </c>
      <c r="B8" s="6">
        <v>4384</v>
      </c>
      <c r="C8" s="6">
        <v>4667</v>
      </c>
      <c r="D8" s="6">
        <v>6470</v>
      </c>
      <c r="E8" s="6">
        <v>8027</v>
      </c>
      <c r="F8" s="6">
        <v>7835</v>
      </c>
      <c r="G8" s="6">
        <v>6277</v>
      </c>
      <c r="H8" s="6">
        <f t="shared" si="0"/>
        <v>6276.6</v>
      </c>
      <c r="I8" s="22"/>
    </row>
    <row r="9" spans="1:9">
      <c r="A9" s="37" t="s">
        <v>117</v>
      </c>
      <c r="B9" s="6">
        <v>10287</v>
      </c>
      <c r="C9" s="6">
        <v>10858</v>
      </c>
      <c r="D9" s="6">
        <v>12243</v>
      </c>
      <c r="E9" s="6">
        <v>13404</v>
      </c>
      <c r="F9" s="6">
        <v>15115</v>
      </c>
      <c r="G9" s="6">
        <v>12381</v>
      </c>
      <c r="H9" s="6">
        <f t="shared" si="0"/>
        <v>12381.4</v>
      </c>
      <c r="I9" s="22"/>
    </row>
    <row r="10" spans="1:9">
      <c r="A10" s="38" t="s">
        <v>118</v>
      </c>
      <c r="B10" s="6">
        <v>5174</v>
      </c>
      <c r="C10" s="6">
        <v>5481</v>
      </c>
      <c r="D10" s="6">
        <v>7564</v>
      </c>
      <c r="E10" s="6">
        <v>8609</v>
      </c>
      <c r="F10" s="6">
        <v>9687</v>
      </c>
      <c r="G10" s="6">
        <v>7303</v>
      </c>
      <c r="H10" s="6">
        <f t="shared" si="0"/>
        <v>7303</v>
      </c>
      <c r="I10" s="22"/>
    </row>
    <row r="11" spans="1:9">
      <c r="A11" s="8"/>
      <c r="B11" s="8"/>
      <c r="C11" s="8"/>
      <c r="D11" s="8"/>
      <c r="E11" s="22"/>
      <c r="F11" s="8"/>
      <c r="G11" s="8"/>
      <c r="H11" s="8"/>
      <c r="I11" s="22"/>
    </row>
    <row r="12" spans="1:9">
      <c r="A12" s="15" t="s">
        <v>119</v>
      </c>
      <c r="B12" s="8"/>
      <c r="C12" s="8"/>
      <c r="D12" s="8"/>
      <c r="F12" s="8"/>
      <c r="G12" s="8"/>
      <c r="H12" s="8"/>
      <c r="I12" s="22"/>
    </row>
    <row r="13" spans="1:9">
      <c r="A13" s="8"/>
      <c r="B13" s="8"/>
      <c r="C13" s="8"/>
      <c r="D13" s="8"/>
      <c r="F13" s="8"/>
      <c r="G13" s="8"/>
      <c r="H13" s="8"/>
      <c r="I13" s="22"/>
    </row>
    <row r="14" spans="1:9">
      <c r="A14" s="15"/>
      <c r="B14" s="8"/>
      <c r="C14" s="8"/>
      <c r="D14" s="8"/>
      <c r="E14" s="8"/>
      <c r="F14" s="8"/>
      <c r="G14" s="8"/>
      <c r="H14" s="8"/>
    </row>
    <row r="15" spans="1:9" ht="14.45" thickBot="1">
      <c r="A15" s="8"/>
      <c r="B15" s="8"/>
      <c r="C15" s="8"/>
      <c r="D15" s="8"/>
      <c r="E15" s="8"/>
      <c r="F15" s="8"/>
      <c r="G15" s="8"/>
      <c r="H15" s="8"/>
    </row>
    <row r="16" spans="1:9">
      <c r="A16" s="19" t="s">
        <v>120</v>
      </c>
      <c r="B16" s="8"/>
      <c r="C16" s="8"/>
      <c r="D16" s="8"/>
      <c r="E16" s="8"/>
      <c r="F16" s="8"/>
      <c r="G16" s="8"/>
      <c r="H16" s="8"/>
    </row>
    <row r="17" spans="1:8">
      <c r="A17" s="20" t="s">
        <v>121</v>
      </c>
      <c r="B17" s="8"/>
      <c r="C17" s="8"/>
      <c r="D17" s="8"/>
      <c r="E17" s="8"/>
      <c r="F17" s="8"/>
      <c r="G17" s="8"/>
      <c r="H17" s="8"/>
    </row>
    <row r="18" spans="1:8">
      <c r="A18" s="17" t="s">
        <v>122</v>
      </c>
      <c r="C18" s="8"/>
      <c r="D18" s="8"/>
      <c r="E18" s="8"/>
      <c r="F18" s="8"/>
      <c r="G18" s="8"/>
      <c r="H18" s="8"/>
    </row>
    <row r="19" spans="1:8" ht="23.45" thickBot="1">
      <c r="A19" s="18" t="s">
        <v>123</v>
      </c>
      <c r="C19" s="8"/>
      <c r="D19" s="8"/>
      <c r="E19" s="8"/>
      <c r="F19" s="8"/>
      <c r="G19" s="8"/>
      <c r="H19" s="8"/>
    </row>
    <row r="20" spans="1:8">
      <c r="C20" s="8"/>
      <c r="D20" s="8"/>
      <c r="E20" s="8"/>
      <c r="F20" s="8"/>
      <c r="G20" s="8"/>
      <c r="H20" s="8"/>
    </row>
    <row r="21" spans="1:8">
      <c r="C21" s="8"/>
      <c r="D21" s="8"/>
      <c r="E21" s="8"/>
      <c r="F21" s="8"/>
      <c r="G21" s="8"/>
      <c r="H21" s="8"/>
    </row>
    <row r="22" spans="1:8">
      <c r="C22" s="8"/>
      <c r="D22" s="8"/>
      <c r="E22" s="8"/>
      <c r="F22" s="8"/>
      <c r="G22" s="8"/>
      <c r="H22" s="8"/>
    </row>
    <row r="25" spans="1:8">
      <c r="A25" s="12" t="s">
        <v>73</v>
      </c>
      <c r="B25" s="12" t="s">
        <v>112</v>
      </c>
    </row>
    <row r="26" spans="1:8">
      <c r="A26" s="23" t="s">
        <v>6</v>
      </c>
      <c r="B26" s="6">
        <v>990</v>
      </c>
    </row>
    <row r="27" spans="1:8">
      <c r="A27" s="23" t="s">
        <v>9</v>
      </c>
      <c r="B27" s="6">
        <v>1166</v>
      </c>
    </row>
    <row r="28" spans="1:8">
      <c r="A28" s="23" t="s">
        <v>94</v>
      </c>
      <c r="B28" s="6">
        <v>1626</v>
      </c>
    </row>
    <row r="29" spans="1:8">
      <c r="A29" s="23" t="s">
        <v>124</v>
      </c>
      <c r="B29" s="6">
        <v>8464</v>
      </c>
    </row>
    <row r="30" spans="1:8">
      <c r="A30" s="23" t="s">
        <v>117</v>
      </c>
      <c r="B30" s="6">
        <v>12381</v>
      </c>
    </row>
    <row r="31" spans="1:8">
      <c r="A31" s="23" t="s">
        <v>88</v>
      </c>
      <c r="B31" s="6">
        <v>7303</v>
      </c>
    </row>
    <row r="32" spans="1:8">
      <c r="A32" s="23" t="s">
        <v>125</v>
      </c>
      <c r="B32" s="6">
        <v>6277</v>
      </c>
    </row>
    <row r="33" spans="1:2">
      <c r="A33" s="23" t="s">
        <v>86</v>
      </c>
      <c r="B33" s="6">
        <v>1355</v>
      </c>
    </row>
  </sheetData>
  <sortState xmlns:xlrd2="http://schemas.microsoft.com/office/spreadsheetml/2017/richdata2" ref="A30:B33">
    <sortCondition descending="1" ref="B29:B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9"/>
  <sheetViews>
    <sheetView topLeftCell="H1" zoomScale="90" zoomScaleNormal="90" workbookViewId="0">
      <selection activeCell="B21" sqref="B21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111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112</v>
      </c>
    </row>
    <row r="3" spans="2:8">
      <c r="B3" s="36" t="s">
        <v>6</v>
      </c>
      <c r="C3" s="6">
        <v>786</v>
      </c>
      <c r="D3" s="6">
        <v>794</v>
      </c>
      <c r="E3" s="6">
        <v>999</v>
      </c>
      <c r="F3" s="6">
        <v>1254</v>
      </c>
      <c r="G3" s="6">
        <v>1117</v>
      </c>
      <c r="H3" s="6">
        <v>990</v>
      </c>
    </row>
    <row r="4" spans="2:8">
      <c r="B4" s="36" t="s">
        <v>94</v>
      </c>
      <c r="C4" s="6">
        <v>1205</v>
      </c>
      <c r="D4" s="6">
        <v>1237</v>
      </c>
      <c r="E4" s="6">
        <v>1572</v>
      </c>
      <c r="F4" s="6">
        <v>2046</v>
      </c>
      <c r="G4" s="6">
        <v>2068</v>
      </c>
      <c r="H4" s="6">
        <v>1626</v>
      </c>
    </row>
    <row r="5" spans="2:8">
      <c r="B5" s="36" t="s">
        <v>9</v>
      </c>
      <c r="C5" s="6">
        <v>1035</v>
      </c>
      <c r="D5" s="6">
        <v>620</v>
      </c>
      <c r="E5" s="6">
        <v>734</v>
      </c>
      <c r="F5" s="6">
        <v>1974</v>
      </c>
      <c r="G5" s="6">
        <v>1468</v>
      </c>
      <c r="H5" s="6">
        <v>1166</v>
      </c>
    </row>
    <row r="6" spans="2:8">
      <c r="B6" s="38" t="s">
        <v>114</v>
      </c>
      <c r="C6" s="6">
        <v>6411</v>
      </c>
      <c r="D6" s="6">
        <v>6629</v>
      </c>
      <c r="E6" s="6">
        <v>8407</v>
      </c>
      <c r="F6" s="6">
        <v>9786</v>
      </c>
      <c r="G6" s="6">
        <v>11087</v>
      </c>
      <c r="H6" s="6">
        <v>8464</v>
      </c>
    </row>
    <row r="7" spans="2:8">
      <c r="B7" s="36" t="s">
        <v>126</v>
      </c>
      <c r="C7" s="6">
        <v>1003</v>
      </c>
      <c r="D7" s="6">
        <v>1124</v>
      </c>
      <c r="E7" s="6">
        <v>1180</v>
      </c>
      <c r="F7" s="6">
        <v>1567</v>
      </c>
      <c r="G7" s="6">
        <v>1903</v>
      </c>
      <c r="H7" s="6">
        <v>1355</v>
      </c>
    </row>
    <row r="8" spans="2:8">
      <c r="B8" s="38" t="s">
        <v>116</v>
      </c>
      <c r="C8" s="6">
        <v>4384</v>
      </c>
      <c r="D8" s="6">
        <v>4667</v>
      </c>
      <c r="E8" s="6">
        <v>6470</v>
      </c>
      <c r="F8" s="6">
        <v>8027</v>
      </c>
      <c r="G8" s="6">
        <v>7835</v>
      </c>
      <c r="H8" s="6">
        <v>6277</v>
      </c>
    </row>
    <row r="9" spans="2:8">
      <c r="B9" s="37" t="s">
        <v>117</v>
      </c>
      <c r="C9" s="6">
        <v>10287</v>
      </c>
      <c r="D9" s="6">
        <v>10858</v>
      </c>
      <c r="E9" s="6">
        <v>12243</v>
      </c>
      <c r="F9" s="6">
        <v>13404</v>
      </c>
      <c r="G9" s="6">
        <v>15115</v>
      </c>
      <c r="H9" s="6">
        <v>12381</v>
      </c>
    </row>
    <row r="10" spans="2:8">
      <c r="B10" s="38" t="s">
        <v>127</v>
      </c>
      <c r="C10" s="6">
        <v>5174</v>
      </c>
      <c r="D10" s="6">
        <v>5481</v>
      </c>
      <c r="E10" s="6">
        <v>7564</v>
      </c>
      <c r="F10" s="6">
        <v>8609</v>
      </c>
      <c r="G10" s="6">
        <v>9687</v>
      </c>
      <c r="H10" s="6">
        <v>7303</v>
      </c>
    </row>
    <row r="11" spans="2:8">
      <c r="B11" s="8"/>
      <c r="C11" s="8"/>
      <c r="D11" s="8"/>
      <c r="E11" s="9"/>
      <c r="H11" s="9"/>
    </row>
    <row r="12" spans="2:8">
      <c r="B12" s="8"/>
      <c r="C12" s="8"/>
      <c r="D12" s="8"/>
      <c r="E12" s="9"/>
      <c r="H12" s="9"/>
    </row>
    <row r="13" spans="2:8">
      <c r="B13" s="7"/>
      <c r="C13" s="7"/>
      <c r="D13" s="8"/>
      <c r="E13" s="8"/>
      <c r="F13" s="8"/>
      <c r="G13" s="8"/>
      <c r="H13" s="9"/>
    </row>
    <row r="14" spans="2:8">
      <c r="B14" s="7"/>
      <c r="C14" s="7"/>
      <c r="D14" s="8"/>
      <c r="E14" s="8"/>
      <c r="F14" s="8"/>
      <c r="G14" s="8"/>
      <c r="H14" s="9"/>
    </row>
    <row r="15" spans="2:8">
      <c r="B15" s="5" t="s">
        <v>111</v>
      </c>
      <c r="C15" s="5">
        <v>2020</v>
      </c>
      <c r="D15" s="5">
        <v>2021</v>
      </c>
      <c r="E15" s="5">
        <v>2022</v>
      </c>
      <c r="F15" s="5">
        <v>2023</v>
      </c>
      <c r="G15" s="8"/>
      <c r="H15" s="9"/>
    </row>
    <row r="16" spans="2:8">
      <c r="B16" s="23" t="s">
        <v>6</v>
      </c>
      <c r="C16" s="16">
        <f>D3/C3*100-100</f>
        <v>1.0178117048346138</v>
      </c>
      <c r="D16" s="16">
        <f t="shared" ref="D16:F16" si="0">E3/D3*100-100</f>
        <v>25.818639798488661</v>
      </c>
      <c r="E16" s="16">
        <f t="shared" si="0"/>
        <v>25.525525525525524</v>
      </c>
      <c r="F16" s="16">
        <f t="shared" si="0"/>
        <v>-10.925039872408291</v>
      </c>
      <c r="G16" s="50" cm="1">
        <f t="array" ref="G16">+AVERAGE(ABS(C16:F16))</f>
        <v>15.821754225314272</v>
      </c>
      <c r="H16" s="9"/>
    </row>
    <row r="17" spans="2:8">
      <c r="B17" s="23" t="s">
        <v>94</v>
      </c>
      <c r="C17" s="16">
        <f t="shared" ref="C17:F23" si="1">D4/C4*100-100</f>
        <v>2.6556016597510279</v>
      </c>
      <c r="D17" s="16">
        <f t="shared" si="1"/>
        <v>27.081649151172201</v>
      </c>
      <c r="E17" s="16">
        <f t="shared" si="1"/>
        <v>30.15267175572518</v>
      </c>
      <c r="F17" s="16">
        <f t="shared" si="1"/>
        <v>1.0752688172043037</v>
      </c>
      <c r="G17" s="52" cm="1">
        <f t="array" ref="G17">+AVERAGE(ABS(C17:F17))</f>
        <v>15.241297845963178</v>
      </c>
      <c r="H17" s="9"/>
    </row>
    <row r="18" spans="2:8">
      <c r="B18" s="23" t="s">
        <v>9</v>
      </c>
      <c r="C18" s="16">
        <f t="shared" si="1"/>
        <v>-40.096618357487927</v>
      </c>
      <c r="D18" s="16">
        <f t="shared" si="1"/>
        <v>18.387096774193552</v>
      </c>
      <c r="E18" s="16">
        <f t="shared" si="1"/>
        <v>168.93732970027247</v>
      </c>
      <c r="F18" s="16">
        <f t="shared" si="1"/>
        <v>-25.633232016210741</v>
      </c>
      <c r="G18" s="51" cm="1">
        <f t="array" ref="G18">+AVERAGE(ABS(C18:F18))</f>
        <v>63.263569212041176</v>
      </c>
      <c r="H18" s="9"/>
    </row>
    <row r="19" spans="2:8">
      <c r="B19" s="23" t="s">
        <v>124</v>
      </c>
      <c r="C19" s="16">
        <f t="shared" si="1"/>
        <v>3.4004055529558599</v>
      </c>
      <c r="D19" s="16">
        <f t="shared" si="1"/>
        <v>26.821541710665258</v>
      </c>
      <c r="E19" s="16">
        <f t="shared" si="1"/>
        <v>16.402997502081604</v>
      </c>
      <c r="F19" s="16">
        <f t="shared" si="1"/>
        <v>13.294502350296341</v>
      </c>
      <c r="G19" s="52" cm="1">
        <f t="array" ref="G19">+AVERAGE(ABS(C19:F19))</f>
        <v>14.979861778999766</v>
      </c>
      <c r="H19" s="9"/>
    </row>
    <row r="20" spans="2:8">
      <c r="B20" s="23" t="s">
        <v>115</v>
      </c>
      <c r="C20" s="16">
        <f t="shared" si="1"/>
        <v>12.063808574277175</v>
      </c>
      <c r="D20" s="16">
        <f t="shared" si="1"/>
        <v>4.9822064056939581</v>
      </c>
      <c r="E20" s="16">
        <f t="shared" si="1"/>
        <v>32.796610169491544</v>
      </c>
      <c r="F20" s="16">
        <f t="shared" si="1"/>
        <v>21.442246330567968</v>
      </c>
      <c r="G20" s="51" cm="1">
        <f t="array" ref="G20">+AVERAGE(ABS(C20:F20))</f>
        <v>17.821217870007661</v>
      </c>
      <c r="H20" s="9"/>
    </row>
    <row r="21" spans="2:8">
      <c r="B21" s="23" t="s">
        <v>125</v>
      </c>
      <c r="C21" s="16">
        <f t="shared" si="1"/>
        <v>6.4552919708029179</v>
      </c>
      <c r="D21" s="16">
        <f t="shared" si="1"/>
        <v>38.632954788943636</v>
      </c>
      <c r="E21" s="16">
        <f t="shared" si="1"/>
        <v>24.064914992272037</v>
      </c>
      <c r="F21" s="16">
        <f t="shared" si="1"/>
        <v>-2.3919272455462703</v>
      </c>
      <c r="G21" s="51" cm="1">
        <f t="array" ref="G21">+AVERAGE(ABS(C21:F21))</f>
        <v>17.886272249391215</v>
      </c>
    </row>
    <row r="22" spans="2:8" ht="15" customHeight="1">
      <c r="B22" s="23" t="s">
        <v>117</v>
      </c>
      <c r="C22" s="16">
        <f t="shared" si="1"/>
        <v>5.5506950520073843</v>
      </c>
      <c r="D22" s="16">
        <f t="shared" si="1"/>
        <v>12.755571928531964</v>
      </c>
      <c r="E22" s="16">
        <f t="shared" si="1"/>
        <v>9.4829698603283532</v>
      </c>
      <c r="F22" s="16">
        <f t="shared" si="1"/>
        <v>12.764846314532988</v>
      </c>
      <c r="G22" s="52" cm="1">
        <f t="array" ref="G22">+AVERAGE(ABS(C22:F22))</f>
        <v>10.138520788850172</v>
      </c>
    </row>
    <row r="23" spans="2:8">
      <c r="B23" s="23" t="s">
        <v>128</v>
      </c>
      <c r="C23" s="16">
        <f t="shared" si="1"/>
        <v>5.9335137224584571</v>
      </c>
      <c r="D23" s="16">
        <f t="shared" si="1"/>
        <v>38.004013866082829</v>
      </c>
      <c r="E23" s="16">
        <f t="shared" si="1"/>
        <v>13.815441565309357</v>
      </c>
      <c r="F23" s="16">
        <f t="shared" si="1"/>
        <v>12.521779533046811</v>
      </c>
      <c r="G23" s="50" cm="1">
        <f t="array" ref="G23">+AVERAGE(ABS(C23:F23))</f>
        <v>17.568687171724363</v>
      </c>
    </row>
    <row r="29" spans="2:8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2025-09-18T19:14:01+00:00</FechayHora>
    <SharedWithUsers xmlns="a90b905c-b97c-428b-8612-fd2117087ed6">
      <UserInfo>
        <DisplayName/>
        <AccountId xsi:nil="true"/>
        <AccountType/>
      </UserInfo>
    </SharedWithUsers>
    <MediaLengthInSeconds xmlns="169dfd1c-4089-4e06-927d-add0534611cf" xsi:nil="true"/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D9076C38-B7EE-44E9-B05C-9876ACC8DA93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2025-09-24T15:48:59Z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  <property fmtid="{D5CDD505-2E9C-101B-9397-08002B2CF9AE}" pid="4" name="Order">
    <vt:r8>73432100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