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updateLinks="always" defaultThemeVersion="166925"/>
  <mc:AlternateContent xmlns:mc="http://schemas.openxmlformats.org/markup-compatibility/2006">
    <mc:Choice Requires="x15">
      <x15ac:absPath xmlns:x15ac="http://schemas.microsoft.com/office/spreadsheetml/2010/11/ac" url="C:\Users\NILSON\Desktop\ANT 2025\UAF 2025\9 Nodo oct Mesetas - La Uribe\Mesetas\Anexos Mesetas\Ajustados 0ct 30 2025\"/>
    </mc:Choice>
  </mc:AlternateContent>
  <xr:revisionPtr revIDLastSave="231" documentId="13_ncr:1_{529BA149-F6F9-41FD-9725-E190A6E7F118}" xr6:coauthVersionLast="47" xr6:coauthVersionMax="47" xr10:uidLastSave="{C21169F0-E3D0-410C-97BD-F36C48ACCC3A}"/>
  <bookViews>
    <workbookView xWindow="19090" yWindow="-110" windowWidth="19420" windowHeight="11020" firstSheet="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SIPRA!$B$1:$G$141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 i="12" l="1"/>
  <c r="AP8" i="12"/>
  <c r="AP9" i="12"/>
  <c r="AQ11" i="12"/>
  <c r="AQ12" i="12"/>
  <c r="AQ13" i="12"/>
  <c r="AP21" i="12"/>
  <c r="AP23" i="12"/>
  <c r="AQ24" i="12"/>
  <c r="AQ25" i="12"/>
  <c r="AP33" i="12"/>
  <c r="AQ34" i="12"/>
  <c r="AQ35" i="12"/>
  <c r="AQ36" i="12"/>
  <c r="AP37" i="12"/>
  <c r="AQ32" i="12"/>
  <c r="AP31" i="12"/>
  <c r="AP30" i="12"/>
  <c r="AP29" i="12"/>
  <c r="AQ28" i="12"/>
  <c r="AQ20" i="12"/>
  <c r="AP11" i="12"/>
  <c r="AP10" i="12"/>
  <c r="AQ6" i="12"/>
  <c r="AP5" i="12"/>
  <c r="AP4" i="12"/>
  <c r="AP22" i="12"/>
  <c r="AQ21" i="12"/>
  <c r="AQ33" i="12"/>
  <c r="AQ27" i="12"/>
  <c r="AQ26" i="12"/>
  <c r="AP16" i="12"/>
  <c r="AP15" i="12"/>
  <c r="AQ14" i="12"/>
  <c r="AQ3" i="12"/>
  <c r="AQ2" i="12"/>
  <c r="AP20" i="12"/>
  <c r="AP19" i="12"/>
  <c r="AP18" i="12"/>
  <c r="AP17" i="12"/>
  <c r="AQ16" i="12"/>
  <c r="AQ15" i="12"/>
  <c r="K102" i="12"/>
  <c r="AP46" i="12"/>
  <c r="AQ46" i="12"/>
  <c r="AP47" i="12"/>
  <c r="AQ47" i="12"/>
  <c r="AP48" i="12"/>
  <c r="AQ48" i="12"/>
  <c r="AP49" i="12"/>
  <c r="AQ49" i="12"/>
  <c r="AP50" i="12"/>
  <c r="AQ50" i="12"/>
  <c r="AP51" i="12"/>
  <c r="AQ51" i="12"/>
  <c r="AP52" i="12"/>
  <c r="AQ52" i="12"/>
  <c r="AP53" i="12"/>
  <c r="AQ53" i="12"/>
  <c r="AP54" i="12"/>
  <c r="AQ54" i="12"/>
  <c r="AP55" i="12"/>
  <c r="AQ55" i="12"/>
  <c r="AP56" i="12"/>
  <c r="AQ56" i="12"/>
  <c r="AP57" i="12"/>
  <c r="AQ57" i="12"/>
  <c r="AP58" i="12"/>
  <c r="AQ58" i="12"/>
  <c r="AP59" i="12"/>
  <c r="AQ59" i="12"/>
  <c r="AP60" i="12"/>
  <c r="AQ60" i="12"/>
  <c r="AP61" i="12"/>
  <c r="AQ61" i="12"/>
  <c r="AP62" i="12"/>
  <c r="AQ62" i="12"/>
  <c r="AP63" i="12"/>
  <c r="AQ63" i="12"/>
  <c r="AP64" i="12"/>
  <c r="AQ64" i="12"/>
  <c r="AP65" i="12"/>
  <c r="AQ65" i="12"/>
  <c r="AP66" i="12"/>
  <c r="AQ66" i="12"/>
  <c r="AP67" i="12"/>
  <c r="AQ67" i="12"/>
  <c r="AP68" i="12"/>
  <c r="AQ68" i="12"/>
  <c r="AP69" i="12"/>
  <c r="AQ69" i="12"/>
  <c r="AP70" i="12"/>
  <c r="AQ70" i="12"/>
  <c r="AP71" i="12"/>
  <c r="AQ71" i="12"/>
  <c r="AP72" i="12"/>
  <c r="AQ72" i="12"/>
  <c r="AP73" i="12"/>
  <c r="AQ73" i="12"/>
  <c r="AP74" i="12"/>
  <c r="AQ74" i="12"/>
  <c r="AP75" i="12"/>
  <c r="AQ75" i="12"/>
  <c r="AP76" i="12"/>
  <c r="AQ76" i="12"/>
  <c r="AP77" i="12"/>
  <c r="AQ77" i="12"/>
  <c r="AP78" i="12"/>
  <c r="AQ78" i="12"/>
  <c r="AP79" i="12"/>
  <c r="AQ79" i="12"/>
  <c r="AP80" i="12"/>
  <c r="AQ80" i="12"/>
  <c r="AP81" i="12"/>
  <c r="AQ81" i="12"/>
  <c r="AP82" i="12"/>
  <c r="AQ82" i="12"/>
  <c r="AP83" i="12"/>
  <c r="AQ83" i="12"/>
  <c r="AP84" i="12"/>
  <c r="AQ84" i="12"/>
  <c r="AP85" i="12"/>
  <c r="AQ85" i="12"/>
  <c r="AP86" i="12"/>
  <c r="AQ86" i="12"/>
  <c r="AP87" i="12"/>
  <c r="AQ87" i="12"/>
  <c r="AP88" i="12"/>
  <c r="AQ88" i="12"/>
  <c r="AP89" i="12"/>
  <c r="AQ89" i="12"/>
  <c r="AP90" i="12"/>
  <c r="AQ90" i="12"/>
  <c r="AP91" i="12"/>
  <c r="AQ91" i="12"/>
  <c r="AP92" i="12"/>
  <c r="AQ92" i="12"/>
  <c r="AP93" i="12"/>
  <c r="AQ93" i="12"/>
  <c r="AP94" i="12"/>
  <c r="AQ94" i="12"/>
  <c r="AP95" i="12"/>
  <c r="AQ95" i="12"/>
  <c r="AP96" i="12"/>
  <c r="AQ96" i="12"/>
  <c r="AP97" i="12"/>
  <c r="AQ97" i="12"/>
  <c r="AP98" i="12"/>
  <c r="AQ98" i="12"/>
  <c r="AP99" i="12"/>
  <c r="AQ99" i="12"/>
  <c r="AP100" i="12"/>
  <c r="AQ100" i="12"/>
  <c r="AP101" i="12"/>
  <c r="AQ101"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19" i="12"/>
  <c r="AQ38" i="12"/>
  <c r="AQ39" i="12"/>
  <c r="AQ40" i="12"/>
  <c r="AQ41" i="12"/>
  <c r="AQ42" i="12"/>
  <c r="AQ43" i="12"/>
  <c r="AQ44" i="12"/>
  <c r="AQ45" i="12"/>
  <c r="AP35" i="12"/>
  <c r="AP36" i="12"/>
  <c r="AP38" i="12"/>
  <c r="AP39" i="12"/>
  <c r="AP40" i="12"/>
  <c r="AP41" i="12"/>
  <c r="AP42" i="12"/>
  <c r="AP43" i="12"/>
  <c r="AP44" i="12"/>
  <c r="AP45" i="12"/>
  <c r="B1" i="17" a="1"/>
  <c r="B1" i="17" s="1"/>
  <c r="A1" i="17" a="1"/>
  <c r="A1" i="17" s="1"/>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13" i="16"/>
  <c r="A14" i="16"/>
  <c r="AR102" i="12"/>
  <c r="U102" i="12"/>
  <c r="T102" i="12"/>
  <c r="S102" i="12"/>
  <c r="R102" i="12"/>
  <c r="Q102" i="12"/>
  <c r="P102" i="12"/>
  <c r="O102" i="12"/>
  <c r="N102" i="12"/>
  <c r="M102" i="12"/>
  <c r="L102" i="12"/>
  <c r="I102" i="12"/>
  <c r="H102" i="12"/>
  <c r="F102" i="12"/>
  <c r="E102" i="12"/>
  <c r="D102" i="12"/>
  <c r="C102" i="12"/>
  <c r="B102" i="12"/>
  <c r="AP12" i="12" l="1"/>
  <c r="AQ37" i="12"/>
  <c r="AP13" i="12"/>
  <c r="AP24" i="12"/>
  <c r="AP25" i="12"/>
  <c r="AP32" i="12"/>
  <c r="AP7" i="12"/>
  <c r="AQ10" i="12"/>
  <c r="AP34" i="12"/>
  <c r="AQ9" i="12"/>
  <c r="J102" i="12"/>
  <c r="AQ8" i="12"/>
  <c r="AQ23" i="12"/>
  <c r="AQ22" i="12"/>
  <c r="AP6" i="12"/>
  <c r="AP28" i="12"/>
  <c r="AP27" i="12"/>
  <c r="AP2" i="12"/>
  <c r="AQ4" i="12"/>
  <c r="AQ31" i="12"/>
  <c r="G102" i="12"/>
  <c r="AP26" i="12"/>
  <c r="AP14" i="12"/>
  <c r="AQ30" i="12"/>
  <c r="AQ18" i="12"/>
  <c r="AP3" i="12"/>
  <c r="AQ29" i="12"/>
  <c r="AQ5" i="12"/>
  <c r="AQ17" i="12"/>
  <c r="AS46" i="12"/>
  <c r="AS47" i="12"/>
  <c r="AS48" i="12"/>
  <c r="AS49" i="12"/>
  <c r="AS50" i="12"/>
  <c r="AS51" i="12"/>
  <c r="AS52" i="12"/>
  <c r="AS53" i="12"/>
  <c r="AS54" i="12"/>
  <c r="AS55" i="12"/>
  <c r="AS56" i="12"/>
  <c r="AS57" i="12"/>
  <c r="AS58" i="12"/>
  <c r="AS59" i="12"/>
  <c r="AS60" i="12"/>
  <c r="AS61" i="12"/>
  <c r="AS62" i="12"/>
  <c r="AS63" i="12"/>
  <c r="AS64" i="12"/>
  <c r="AS65" i="12"/>
  <c r="AS66" i="12"/>
  <c r="AS67" i="12"/>
  <c r="AS68" i="12"/>
  <c r="AS69" i="12"/>
  <c r="AS70" i="12"/>
  <c r="AS71" i="12"/>
  <c r="AS72" i="12"/>
  <c r="AS73" i="12"/>
  <c r="AS74" i="12"/>
  <c r="AS75" i="12"/>
  <c r="AS76" i="12"/>
  <c r="AS77" i="12"/>
  <c r="AS78" i="12"/>
  <c r="AS79" i="12"/>
  <c r="AS80" i="12"/>
  <c r="AS81" i="12"/>
  <c r="AS82" i="12"/>
  <c r="AS83" i="12"/>
  <c r="AS84" i="12"/>
  <c r="AS85" i="12"/>
  <c r="AS86" i="12"/>
  <c r="AS87" i="12"/>
  <c r="AS88" i="12"/>
  <c r="AS89" i="12"/>
  <c r="AS90" i="12"/>
  <c r="AS91" i="12"/>
  <c r="AS92" i="12"/>
  <c r="AS93" i="12"/>
  <c r="AS94" i="12"/>
  <c r="AS95" i="12"/>
  <c r="AS96" i="12"/>
  <c r="AS97" i="12"/>
  <c r="AS98" i="12"/>
  <c r="AS99" i="12"/>
  <c r="AS100" i="12"/>
  <c r="AS101" i="12"/>
  <c r="AS17" i="12"/>
  <c r="A3" i="16"/>
  <c r="A4" i="16" s="1"/>
  <c r="A5" i="16" s="1"/>
  <c r="A6" i="16" s="1"/>
  <c r="A7" i="16" s="1"/>
  <c r="A8" i="16" s="1"/>
  <c r="A9" i="16" s="1"/>
  <c r="A10" i="16" s="1"/>
  <c r="A11" i="16" s="1"/>
  <c r="A12" i="16" s="1"/>
  <c r="AS21" i="12"/>
  <c r="AS4" i="12"/>
  <c r="AS18" i="12"/>
  <c r="AS10" i="12"/>
  <c r="AS37" i="12"/>
  <c r="AS7" i="12"/>
  <c r="AS35" i="12"/>
  <c r="AS41" i="12"/>
  <c r="AS29" i="12"/>
  <c r="AS27" i="12"/>
  <c r="AS30" i="12"/>
  <c r="AS23" i="12"/>
  <c r="AS44" i="12"/>
  <c r="AS31" i="12"/>
  <c r="AS2" i="12"/>
  <c r="AS28" i="12"/>
  <c r="AS38" i="12"/>
  <c r="AS45" i="12"/>
  <c r="AS20" i="12"/>
  <c r="AS42" i="12"/>
  <c r="AS13" i="12"/>
  <c r="AS39" i="12"/>
  <c r="AS8" i="12"/>
  <c r="AS6" i="12"/>
  <c r="AS3" i="12"/>
  <c r="AS43" i="12"/>
  <c r="AS40" i="12"/>
  <c r="AS14" i="12"/>
  <c r="AS32" i="12"/>
  <c r="AS15" i="12"/>
  <c r="AS19" i="12"/>
  <c r="AS16" i="12"/>
  <c r="AS36" i="12"/>
  <c r="AS11" i="12"/>
  <c r="AS5" i="12"/>
  <c r="AS9" i="12"/>
  <c r="AS12" i="12"/>
  <c r="AS34" i="12"/>
  <c r="AS26" i="12"/>
  <c r="AS24" i="12"/>
  <c r="AS25" i="12"/>
  <c r="AS33" i="12"/>
  <c r="AS22" i="12"/>
  <c r="AQ102" i="12" l="1"/>
  <c r="AP102" i="12"/>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<sst xmlns="http://schemas.openxmlformats.org/spreadsheetml/2006/main" count="373" uniqueCount="99">
  <si>
    <t>UFH</t>
  </si>
  <si>
    <t>ganaderia_ceba</t>
  </si>
  <si>
    <t>ganaderia_leche</t>
  </si>
  <si>
    <t>porcicultura_cria</t>
  </si>
  <si>
    <t>avicultura_engorde</t>
  </si>
  <si>
    <t>avicultura_postura</t>
  </si>
  <si>
    <t>cana_panelera</t>
  </si>
  <si>
    <t>platano</t>
  </si>
  <si>
    <t>cafe_sombrio</t>
  </si>
  <si>
    <t>aguacate_lorena</t>
  </si>
  <si>
    <t>cacao</t>
  </si>
  <si>
    <t>naranja_valencia</t>
  </si>
  <si>
    <t>02Ua-80</t>
  </si>
  <si>
    <t>Área total</t>
  </si>
  <si>
    <t>Apto</t>
  </si>
  <si>
    <t>No apto</t>
  </si>
  <si>
    <t>% aptitud</t>
  </si>
  <si>
    <t>Se Flexibiliza aptitud condicionada po ra ruta metodologica por tableros anexo 10 caña panelera</t>
  </si>
  <si>
    <t>05UaL-61</t>
  </si>
  <si>
    <t>Se Flexibiliza aptitud condicionada po ra ruta metodologica por tableros anexo 10 para todas las lineas agricolas; ganadería se flexibiliza por tablero; Porcicultura se flexibiliza por tablero; Avicultura se flexibiliza por tablero</t>
  </si>
  <si>
    <t>06PbL-55</t>
  </si>
  <si>
    <t>Se Flexibiliza aptitud condicionada po ra ruta metodologica por tableros anexo 10 caña panelera, platano y cafe</t>
  </si>
  <si>
    <t>06UaL-55</t>
  </si>
  <si>
    <t>06UbL-55</t>
  </si>
  <si>
    <t>07UaiEL-49</t>
  </si>
  <si>
    <t xml:space="preserve">Se Flexibiliza aptitud condicionada po ra ruta metodologica por tableros anexo 10 caña panelera, platano, cafe, aguacate y Naranja </t>
  </si>
  <si>
    <t>07Uaip-49</t>
  </si>
  <si>
    <t>08PdL-44</t>
  </si>
  <si>
    <t>Flexiliza ganadería con apoyo de la aptitud del pasto humidícola. Porcinos se flexibiliza por tableros, tambien e Flexibiliza aptitud condicionada po ra ruta metodologica por tableros anexo 10 caña panelera, platano, cafe y cacao</t>
  </si>
  <si>
    <t>08UdL-44</t>
  </si>
  <si>
    <t>09PdL-38</t>
  </si>
  <si>
    <t>Se Flexibiliza aptitud condicionada po ra ruta metodologica por tableros anexo 10 para todas las lineas agricolas; ganadería se flexibiliza por tablero; Porcicultura se flexibiliza por tablero</t>
  </si>
  <si>
    <t>09PeL-38</t>
  </si>
  <si>
    <t>Se Flexibiliza aptitud condicionada po ra ruta metodologica por tableros anexo 10 para todas las lineas agricolas; Porcicultura se flexibiliza por tablero</t>
  </si>
  <si>
    <t>09UcL-38</t>
  </si>
  <si>
    <t>Ganadería se flexibiliza por tablero y su alto porcentaje de aptitud cerca al 25% requerido y el área significativa de la UFH. Porcinos se flexibiliza por tableros, tambien Se Flexibiliza aptitud condicionada po ra ruta metodologica por tableros anexo 10 para todas las lineas agricolas</t>
  </si>
  <si>
    <t>09UdL-38</t>
  </si>
  <si>
    <t>Ganadería se flexibiliza por tablero y su alto porcentaje de aptitud cerca al 25% requerido y el área significativa de la UFH. Porcinos se flexibiliza por tableros. Tambien Se Flexibiliza aptitud condicionada po ra ruta metodologica por tableros anexo 10 para todas las lineas agricolas</t>
  </si>
  <si>
    <t>09UdL2s1-38</t>
  </si>
  <si>
    <t>ganadería se flexibiliza por tablero, Se Flexibiliza aptitud condicionada po ra ruta metodologica por tableros anexo 10 caña panelera, platano y cafe</t>
  </si>
  <si>
    <t>09UdLs1-38</t>
  </si>
  <si>
    <t xml:space="preserve">Se Flexibiliza aptitud condicionada po ra ruta metodologica por tableros anexo 10 caña panelera y platano </t>
  </si>
  <si>
    <t>09UeL-38</t>
  </si>
  <si>
    <t>10PeLs1-30</t>
  </si>
  <si>
    <t>Se Flexibiliza aptitud condicionada po ra ruta metodologica por tableros anexo 10 para todas las lineas agricolas</t>
  </si>
  <si>
    <t>10PfL-30</t>
  </si>
  <si>
    <t>Se Flexibiliza aptitud condicionada po ra ruta metodologica por tableros anexo 10 caña panelera y platano ;  Porcicultura se flexibiliza por tablero</t>
  </si>
  <si>
    <t>10UdL2s2-30</t>
  </si>
  <si>
    <t xml:space="preserve">Se Flexibiliza aptitud condicionada po ra ruta metodologica por tableros anexo 10 caña panelera, platano, aguacate, cacao y Naranja </t>
  </si>
  <si>
    <t>10UeLs1-30</t>
  </si>
  <si>
    <t>Se Flexibiliza aptitud condicionada po ra ruta metodologica por tableros anexo 10 caña panelera, platano, aguacate, cacao y Naranja</t>
  </si>
  <si>
    <t>11GgL-23</t>
  </si>
  <si>
    <t>11GgLs1-23</t>
  </si>
  <si>
    <t>11KfL-23</t>
  </si>
  <si>
    <t>Se Flexibiliza aptitud condicionada po ra ruta metodologica por tableros anexo 10 platano; Porcicultura se flexibiliza por tablero</t>
  </si>
  <si>
    <t>11KfLs1-23</t>
  </si>
  <si>
    <t>11KgL-23</t>
  </si>
  <si>
    <t>11KgLs1-23</t>
  </si>
  <si>
    <t>11Pf-23</t>
  </si>
  <si>
    <t>11PfLs1-23</t>
  </si>
  <si>
    <t>Se Flexibiliza aptitud condicionada po ra ruta metodologica por tableros anexo 10 caña panelera y plátano; Porcicultura se flexibiliza por tablero; Avicultura se flexibiliza por tablero</t>
  </si>
  <si>
    <t>11Pfs1-23</t>
  </si>
  <si>
    <t>11Uf-23</t>
  </si>
  <si>
    <t>Se Flexibiliza aptitud condicionada po ra ruta metodologica por tableros anexo 10 platano</t>
  </si>
  <si>
    <t>11UfL-23</t>
  </si>
  <si>
    <t>Se Flexibiliza aptitud condicionada po ra ruta metodologica por tableros anexo 10 caña panelera y platano ; Porcicultura se flexibiliza por tablero</t>
  </si>
  <si>
    <t>11Ufs1-23</t>
  </si>
  <si>
    <t>13UaiELs3-6</t>
  </si>
  <si>
    <t>13Uaips3-6</t>
  </si>
  <si>
    <t>Se Flexibiliza aptitud condicionada po ra ruta metodologica por tableros anexo 10 caña panelera, Se Flexibiliza aptitud condicionada po ra ruta metodologica por tableros anexo 10 platano</t>
  </si>
  <si>
    <t>13Uas3-6</t>
  </si>
  <si>
    <t>Porcinos se flexibiliza por tableros, Se Flexibiliza aptitud condicionada po ra ruta metodologica por tableros anexo 10 para todas las lineas agricolas</t>
  </si>
  <si>
    <t>SIPRA territorial:</t>
  </si>
  <si>
    <t>Avicultura, ganadería carne, ganadría leche, porcinos</t>
  </si>
  <si>
    <t xml:space="preserve">SIPRA nacional: </t>
  </si>
  <si>
    <t>ganaderia_doble_proposito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</si>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</sst>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0">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242424"/>
      <name val="Aptos Narrow"/>
      <family val="2"/>
    </font>
    <font>
      <sz val="11"/>
      <color rgb="FF242424"/>
      <name val="Aptos Narrow"/>
      <charset val="1"/>
    </font>
    <font>
      <sz val="11"/>
      <color rgb="FF000000"/>
      <name val="Calibri"/>
      <charset val="1"/>
    </font>
    <font>
      <b/>
      <sz val="11"/>
      <name val="Calibri"/>
    </font>
  </fonts>
  <fills count="17">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tint="0.79998168889431442"/>
        <bgColor rgb="FF000000"/>
      </patternFill>
    </fill>
    <fill>
      <patternFill patternType="solid">
        <fgColor rgb="FFD9E1F2"/>
        <bgColor rgb="FF000000"/>
      </patternFill>
    </fill>
    <fill>
      <patternFill patternType="solid">
        <fgColor rgb="FFFCE4D6"/>
        <bgColor rgb="FF000000"/>
      </patternFill>
    </fill>
    <fill>
      <patternFill patternType="solid">
        <fgColor rgb="FFFFF2CC"/>
        <bgColor rgb="FF000000"/>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8" fillId="0" borderId="1" xfId="0" applyFont="1" applyBorder="1" applyAlignment="1">
      <alignment horizontal="center" vertical="center" wrapText="1"/>
    </xf>
    <xf numFmtId="0" fontId="8" fillId="6" borderId="6" xfId="0" applyFont="1" applyFill="1" applyBorder="1" applyAlignment="1">
      <alignment horizontal="center" vertical="center"/>
    </xf>
    <xf numFmtId="0" fontId="16" fillId="0" borderId="2" xfId="0" applyFont="1" applyBorder="1" applyAlignment="1">
      <alignment horizontal="center"/>
    </xf>
    <xf numFmtId="0" fontId="0" fillId="0" borderId="9" xfId="0" applyBorder="1" applyAlignment="1">
      <alignment horizontal="center" vertical="center"/>
    </xf>
    <xf numFmtId="0" fontId="1" fillId="3" borderId="6" xfId="0" applyFont="1" applyFill="1" applyBorder="1" applyAlignment="1">
      <alignment horizontal="center" vertical="center"/>
    </xf>
    <xf numFmtId="0" fontId="3" fillId="0" borderId="0" xfId="0" applyFont="1" applyAlignment="1">
      <alignment wrapText="1"/>
    </xf>
    <xf numFmtId="0" fontId="3" fillId="0" borderId="0" xfId="0" applyFont="1" applyAlignment="1">
      <alignment vertical="center" wrapText="1"/>
    </xf>
    <xf numFmtId="0" fontId="17" fillId="0" borderId="0" xfId="0" applyFont="1"/>
    <xf numFmtId="0" fontId="18" fillId="0" borderId="0" xfId="0" applyFont="1"/>
    <xf numFmtId="0" fontId="18" fillId="0" borderId="0" xfId="0" applyFont="1" applyAlignment="1">
      <alignment wrapText="1"/>
    </xf>
    <xf numFmtId="0" fontId="17" fillId="0" borderId="0" xfId="0" applyFont="1" applyAlignment="1">
      <alignment wrapText="1"/>
    </xf>
    <xf numFmtId="0" fontId="17" fillId="0" borderId="0" xfId="0" applyFont="1" applyAlignment="1">
      <alignment vertical="center" wrapText="1"/>
    </xf>
    <xf numFmtId="164" fontId="19" fillId="15" borderId="1" xfId="0" applyNumberFormat="1" applyFont="1" applyFill="1" applyBorder="1" applyAlignment="1">
      <alignment horizontal="center" wrapText="1"/>
    </xf>
    <xf numFmtId="164" fontId="19" fillId="15" borderId="8" xfId="0" applyNumberFormat="1" applyFont="1" applyFill="1" applyBorder="1" applyAlignment="1">
      <alignment horizontal="center" wrapText="1"/>
    </xf>
    <xf numFmtId="0" fontId="10" fillId="13" borderId="2" xfId="0" applyFont="1" applyFill="1" applyBorder="1" applyAlignment="1">
      <alignment horizontal="center"/>
    </xf>
    <xf numFmtId="0" fontId="10" fillId="13" borderId="10" xfId="0" applyFont="1" applyFill="1" applyBorder="1" applyAlignment="1">
      <alignment horizontal="center"/>
    </xf>
    <xf numFmtId="0" fontId="10" fillId="13" borderId="10" xfId="0" applyFont="1" applyFill="1" applyBorder="1" applyAlignment="1">
      <alignment horizontal="center" vertical="center"/>
    </xf>
    <xf numFmtId="0" fontId="10" fillId="5" borderId="2" xfId="0" applyFont="1" applyFill="1" applyBorder="1" applyAlignment="1">
      <alignment horizontal="center"/>
    </xf>
    <xf numFmtId="0" fontId="10" fillId="4" borderId="2" xfId="0" applyFont="1" applyFill="1" applyBorder="1" applyAlignment="1">
      <alignment horizontal="center"/>
    </xf>
    <xf numFmtId="0" fontId="10" fillId="14" borderId="12" xfId="0" applyFont="1" applyFill="1" applyBorder="1" applyAlignment="1">
      <alignment horizontal="center"/>
    </xf>
    <xf numFmtId="0" fontId="10" fillId="14" borderId="12" xfId="0" applyFont="1" applyFill="1" applyBorder="1" applyAlignment="1">
      <alignment horizontal="center" vertical="center"/>
    </xf>
    <xf numFmtId="0" fontId="10" fillId="13" borderId="11" xfId="0" applyFont="1" applyFill="1" applyBorder="1" applyAlignment="1">
      <alignment horizontal="center"/>
    </xf>
    <xf numFmtId="0" fontId="10" fillId="13" borderId="12" xfId="0" applyFont="1" applyFill="1" applyBorder="1" applyAlignment="1">
      <alignment horizontal="center"/>
    </xf>
    <xf numFmtId="0" fontId="10" fillId="13" borderId="12" xfId="0" applyFont="1" applyFill="1" applyBorder="1" applyAlignment="1">
      <alignment horizontal="center" vertical="center"/>
    </xf>
    <xf numFmtId="0" fontId="10" fillId="14" borderId="11" xfId="0" applyFont="1" applyFill="1" applyBorder="1" applyAlignment="1">
      <alignment horizontal="center" vertical="center"/>
    </xf>
    <xf numFmtId="165" fontId="3" fillId="0" borderId="1" xfId="0" applyNumberFormat="1" applyFont="1" applyBorder="1" applyAlignment="1">
      <alignment horizontal="center"/>
    </xf>
    <xf numFmtId="165" fontId="3" fillId="12" borderId="1" xfId="1" applyNumberFormat="1" applyFont="1" applyFill="1" applyBorder="1" applyAlignment="1">
      <alignment horizontal="center"/>
    </xf>
    <xf numFmtId="165" fontId="3" fillId="10" borderId="1" xfId="1" applyNumberFormat="1" applyFont="1" applyFill="1" applyBorder="1" applyAlignment="1">
      <alignment horizontal="center"/>
    </xf>
    <xf numFmtId="165" fontId="3" fillId="4" borderId="1" xfId="1" applyNumberFormat="1" applyFont="1" applyFill="1" applyBorder="1" applyAlignment="1">
      <alignment horizontal="center"/>
    </xf>
    <xf numFmtId="165" fontId="3" fillId="16" borderId="1" xfId="1" applyNumberFormat="1" applyFont="1" applyFill="1" applyBorder="1" applyAlignment="1">
      <alignment horizontal="center"/>
    </xf>
    <xf numFmtId="0" fontId="0" fillId="0" borderId="0" xfId="0" applyAlignment="1">
      <alignment horizontal="left"/>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98">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9" tint="0.79998168889431442"/>
        </patternFill>
      </fill>
    </dxf>
    <dxf>
      <fill>
        <patternFill>
          <bgColor theme="0"/>
        </patternFill>
      </fill>
    </dxf>
    <dxf>
      <font>
        <color rgb="FF006100"/>
      </font>
      <fill>
        <patternFill>
          <bgColor rgb="FFC6EFCE"/>
        </patternFill>
      </fill>
    </dxf>
    <dxf>
      <font>
        <color rgb="FF006100"/>
      </font>
      <fill>
        <patternFill>
          <bgColor rgb="FFC6EFCE"/>
        </patternFill>
      </fill>
    </dxf>
    <dxf>
      <fill>
        <patternFill>
          <bgColor theme="9" tint="0.79998168889431442"/>
        </patternFill>
      </fill>
    </dxf>
    <dxf>
      <fill>
        <patternFill>
          <bgColor theme="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9" tint="0.79998168889431442"/>
        </patternFill>
      </fill>
    </dxf>
    <dxf>
      <fill>
        <patternFill>
          <bgColor theme="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9" tint="0.79998168889431442"/>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0"/>
        </patternFill>
      </fill>
    </dxf>
    <dxf>
      <font>
        <color rgb="FF006100"/>
      </font>
      <fill>
        <patternFill>
          <bgColor rgb="FFC6EFCE"/>
        </patternFill>
      </fill>
    </dxf>
    <dxf>
      <fill>
        <patternFill>
          <bgColor theme="9" tint="0.59996337778862885"/>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 val="Diccionario líneas productivas"/>
      <sheetName val="Diccionario líne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caprinos_doble_proposito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ovinos_doble_proposito</v>
          </cell>
          <cell r="C231" t="str">
            <v>ovinos doble propósito</v>
          </cell>
        </row>
        <row r="232">
          <cell r="A232" t="str">
            <v>pecuaria</v>
          </cell>
          <cell r="B232" t="str">
            <v>ovinos_leche</v>
          </cell>
          <cell r="C232" t="str">
            <v>ovinos de leche</v>
          </cell>
        </row>
        <row r="233">
          <cell r="A233" t="str">
            <v>pecuaria</v>
          </cell>
          <cell r="B233" t="str">
            <v>ovinos_triple_proposito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N145"/>
  <sheetViews>
    <sheetView tabSelected="1" zoomScale="80" zoomScaleNormal="80" workbookViewId="0">
      <pane xSplit="1" topLeftCell="B1" activePane="topRight" state="frozen"/>
      <selection pane="topRight"/>
    </sheetView>
  </sheetViews>
  <sheetFormatPr defaultColWidth="11.42578125" defaultRowHeight="15" customHeight="1"/>
  <cols>
    <col min="1" max="1" width="16.42578125" style="1" customWidth="1"/>
    <col min="2" max="2" width="11.42578125" style="1"/>
    <col min="3" max="11" width="15.5703125" style="1" customWidth="1"/>
    <col min="12" max="12" width="16.5703125" style="1" customWidth="1"/>
    <col min="13" max="13" width="15.85546875" style="1" customWidth="1"/>
    <col min="14" max="14" width="122.85546875" style="1" customWidth="1"/>
    <col min="15" max="15" width="89" style="1" customWidth="1"/>
    <col min="16" max="16384" width="11.42578125" style="1"/>
  </cols>
  <sheetData>
    <row r="1" spans="1:14">
      <c r="A1" s="3" t="s">
        <v>0</v>
      </c>
      <c r="B1" s="3"/>
      <c r="C1" s="3" t="s">
        <v>1</v>
      </c>
      <c r="D1" s="3" t="s">
        <v>2</v>
      </c>
      <c r="E1" s="3" t="s">
        <v>3</v>
      </c>
      <c r="F1" s="3" t="s">
        <v>4</v>
      </c>
      <c r="G1" s="3" t="s">
        <v>5</v>
      </c>
      <c r="H1" s="30" t="s">
        <v>6</v>
      </c>
      <c r="I1" s="30" t="s">
        <v>7</v>
      </c>
      <c r="J1" s="30" t="s">
        <v>8</v>
      </c>
      <c r="K1" s="30" t="s">
        <v>9</v>
      </c>
      <c r="L1" s="65" t="s">
        <v>10</v>
      </c>
      <c r="M1" s="65" t="s">
        <v>11</v>
      </c>
    </row>
    <row r="2" spans="1:14">
      <c r="A2" s="98" t="s">
        <v>12</v>
      </c>
      <c r="B2" s="23" t="s">
        <v>13</v>
      </c>
      <c r="C2" s="89">
        <v>17130.754796725421</v>
      </c>
      <c r="D2" s="89">
        <v>17130.754795437311</v>
      </c>
      <c r="E2" s="89">
        <v>17130.754793943979</v>
      </c>
      <c r="F2" s="89">
        <v>17130.754803864838</v>
      </c>
      <c r="G2" s="89">
        <v>17130.754803864838</v>
      </c>
      <c r="H2" s="89">
        <v>17130.754781212981</v>
      </c>
      <c r="I2" s="89">
        <v>17130.754798011149</v>
      </c>
      <c r="J2" s="89">
        <v>17130.754795827059</v>
      </c>
      <c r="K2" s="89">
        <v>17130.754753164969</v>
      </c>
      <c r="L2" s="89">
        <v>17130.754779999999</v>
      </c>
      <c r="M2" s="89">
        <v>17130.754766517679</v>
      </c>
      <c r="N2" s="69"/>
    </row>
    <row r="3" spans="1:14">
      <c r="A3" s="99"/>
      <c r="B3" s="23" t="s">
        <v>14</v>
      </c>
      <c r="C3" s="89">
        <v>9545.5834842695494</v>
      </c>
      <c r="D3" s="89">
        <v>9594.9810541542647</v>
      </c>
      <c r="E3" s="89">
        <v>9754.7502615457561</v>
      </c>
      <c r="F3" s="89">
        <v>12904.9563485983</v>
      </c>
      <c r="G3" s="89">
        <v>12904.9563485983</v>
      </c>
      <c r="H3" s="89">
        <v>4.7358311970959646</v>
      </c>
      <c r="I3" s="89">
        <v>10767.8470586645</v>
      </c>
      <c r="J3" s="89">
        <v>4855.2818075616733</v>
      </c>
      <c r="K3" s="89">
        <v>10351.30573383147</v>
      </c>
      <c r="L3" s="89">
        <v>9784.6550399999996</v>
      </c>
      <c r="M3" s="89">
        <v>10341.14821925764</v>
      </c>
      <c r="N3" s="69"/>
    </row>
    <row r="4" spans="1:14">
      <c r="A4" s="99"/>
      <c r="B4" s="23" t="s">
        <v>15</v>
      </c>
      <c r="C4" s="89">
        <v>7585.1713124558764</v>
      </c>
      <c r="D4" s="89">
        <v>7535.7737412830465</v>
      </c>
      <c r="E4" s="89">
        <v>7376.0045323982276</v>
      </c>
      <c r="F4" s="89">
        <v>4225.7984552665384</v>
      </c>
      <c r="G4" s="89">
        <v>4225.7984552665384</v>
      </c>
      <c r="H4" s="89">
        <v>17126.018950015881</v>
      </c>
      <c r="I4" s="89">
        <v>6362.9077393466514</v>
      </c>
      <c r="J4" s="89">
        <v>12275.472988265379</v>
      </c>
      <c r="K4" s="89">
        <v>6779.4490193334959</v>
      </c>
      <c r="L4" s="89">
        <v>7346.0997429999998</v>
      </c>
      <c r="M4" s="89">
        <v>6789.6065472600421</v>
      </c>
      <c r="N4" s="69"/>
    </row>
    <row r="5" spans="1:14">
      <c r="A5" s="100"/>
      <c r="B5" s="24" t="s">
        <v>16</v>
      </c>
      <c r="C5" s="90">
        <v>55.72</v>
      </c>
      <c r="D5" s="91">
        <v>56.01</v>
      </c>
      <c r="E5" s="91">
        <v>56.94</v>
      </c>
      <c r="F5" s="91">
        <v>75.33</v>
      </c>
      <c r="G5" s="91">
        <v>75.33</v>
      </c>
      <c r="H5" s="93">
        <v>0.03</v>
      </c>
      <c r="I5" s="91">
        <v>62.86</v>
      </c>
      <c r="J5" s="91">
        <v>28.34</v>
      </c>
      <c r="K5" s="91">
        <v>60.43</v>
      </c>
      <c r="L5" s="91">
        <v>57.12</v>
      </c>
      <c r="M5" s="91">
        <v>60.37</v>
      </c>
      <c r="N5" s="71" t="s">
        <v>17</v>
      </c>
    </row>
    <row r="6" spans="1:14">
      <c r="A6" s="98" t="s">
        <v>18</v>
      </c>
      <c r="B6" s="23" t="s">
        <v>13</v>
      </c>
      <c r="C6" s="89">
        <v>2633.3104390846161</v>
      </c>
      <c r="D6" s="89">
        <v>2633.3104423576128</v>
      </c>
      <c r="E6" s="89">
        <v>2633.3104387464491</v>
      </c>
      <c r="F6" s="89">
        <v>2633.310448707261</v>
      </c>
      <c r="G6" s="89">
        <v>2633.310448707261</v>
      </c>
      <c r="H6" s="89">
        <v>2633.3104379641941</v>
      </c>
      <c r="I6" s="89">
        <v>2633.310450084015</v>
      </c>
      <c r="J6" s="89">
        <v>2633.3104376150441</v>
      </c>
      <c r="K6" s="89">
        <v>2633.3104417451268</v>
      </c>
      <c r="L6" s="89">
        <v>2633.3104389999999</v>
      </c>
      <c r="M6" s="89">
        <v>2633.3104463672939</v>
      </c>
      <c r="N6" s="69"/>
    </row>
    <row r="7" spans="1:14">
      <c r="A7" s="99"/>
      <c r="B7" s="23" t="s">
        <v>14</v>
      </c>
      <c r="C7" s="89">
        <v>50.180858959509273</v>
      </c>
      <c r="D7" s="89">
        <v>50.109723865923698</v>
      </c>
      <c r="E7" s="89">
        <v>55.805836113829812</v>
      </c>
      <c r="F7" s="89">
        <v>415.47138429000029</v>
      </c>
      <c r="G7" s="89">
        <v>415.47138429000029</v>
      </c>
      <c r="H7" s="89">
        <v>0</v>
      </c>
      <c r="I7" s="89">
        <v>103.4843151438472</v>
      </c>
      <c r="J7" s="89">
        <v>0</v>
      </c>
      <c r="K7" s="89">
        <v>94.006244051949921</v>
      </c>
      <c r="L7" s="89">
        <v>50.821795649999999</v>
      </c>
      <c r="M7" s="89">
        <v>3.291156080074694</v>
      </c>
      <c r="N7" s="69"/>
    </row>
    <row r="8" spans="1:14">
      <c r="A8" s="99"/>
      <c r="B8" s="23" t="s">
        <v>15</v>
      </c>
      <c r="C8" s="89">
        <v>2583.1295801251072</v>
      </c>
      <c r="D8" s="89">
        <v>2583.2007184916888</v>
      </c>
      <c r="E8" s="89">
        <v>2577.504602632619</v>
      </c>
      <c r="F8" s="89">
        <v>2217.83906441726</v>
      </c>
      <c r="G8" s="89">
        <v>2217.83906441726</v>
      </c>
      <c r="H8" s="89">
        <v>2633.3104379641941</v>
      </c>
      <c r="I8" s="89">
        <v>2529.8261349401678</v>
      </c>
      <c r="J8" s="89">
        <v>2633.3104376150441</v>
      </c>
      <c r="K8" s="89">
        <v>2539.3041976931768</v>
      </c>
      <c r="L8" s="89">
        <v>2582.4886430000001</v>
      </c>
      <c r="M8" s="89">
        <v>2630.0192902872191</v>
      </c>
      <c r="N8" s="69"/>
    </row>
    <row r="9" spans="1:14" ht="30.75" customHeight="1">
      <c r="A9" s="100"/>
      <c r="B9" s="24" t="s">
        <v>16</v>
      </c>
      <c r="C9" s="92">
        <v>1.91</v>
      </c>
      <c r="D9" s="91">
        <v>1.9</v>
      </c>
      <c r="E9" s="91">
        <v>2.12</v>
      </c>
      <c r="F9" s="91">
        <v>15.78</v>
      </c>
      <c r="G9" s="91">
        <v>15.78</v>
      </c>
      <c r="H9" s="91">
        <v>0</v>
      </c>
      <c r="I9" s="91">
        <v>3.93</v>
      </c>
      <c r="J9" s="91">
        <v>0</v>
      </c>
      <c r="K9" s="89">
        <v>3.57</v>
      </c>
      <c r="L9" s="89">
        <v>1.93</v>
      </c>
      <c r="M9" s="91">
        <v>0.12</v>
      </c>
      <c r="N9" s="75" t="s">
        <v>19</v>
      </c>
    </row>
    <row r="10" spans="1:14">
      <c r="A10" s="98" t="s">
        <v>20</v>
      </c>
      <c r="B10" s="23" t="s">
        <v>13</v>
      </c>
      <c r="C10" s="89">
        <v>3060.175885548465</v>
      </c>
      <c r="D10" s="89">
        <v>3060.175878964973</v>
      </c>
      <c r="E10" s="89">
        <v>3060.175884595481</v>
      </c>
      <c r="F10" s="89">
        <v>3060.1758914029579</v>
      </c>
      <c r="G10" s="89">
        <v>3060.1758914029579</v>
      </c>
      <c r="H10" s="89">
        <v>3060.175885317723</v>
      </c>
      <c r="I10" s="89">
        <v>3060.1758847010569</v>
      </c>
      <c r="J10" s="89">
        <v>3060.1758838452602</v>
      </c>
      <c r="K10" s="89">
        <v>3060.1758629077549</v>
      </c>
      <c r="L10" s="89">
        <v>3060.1758840000002</v>
      </c>
      <c r="M10" s="89">
        <v>3060.1758572072031</v>
      </c>
      <c r="N10" s="69"/>
    </row>
    <row r="11" spans="1:14">
      <c r="A11" s="99"/>
      <c r="B11" s="23" t="s">
        <v>14</v>
      </c>
      <c r="C11" s="89">
        <v>988.19546640328133</v>
      </c>
      <c r="D11" s="89">
        <v>980.59887224234456</v>
      </c>
      <c r="E11" s="89">
        <v>1036.315886134526</v>
      </c>
      <c r="F11" s="89">
        <v>1707.738714608394</v>
      </c>
      <c r="G11" s="89">
        <v>1707.738714608394</v>
      </c>
      <c r="H11" s="89">
        <v>0</v>
      </c>
      <c r="I11" s="89">
        <v>18.03157346555658</v>
      </c>
      <c r="J11" s="89">
        <v>694.18983149084261</v>
      </c>
      <c r="K11" s="89">
        <v>1390.368394988498</v>
      </c>
      <c r="L11" s="89">
        <v>1020.958811</v>
      </c>
      <c r="M11" s="89">
        <v>1300.7330445918301</v>
      </c>
      <c r="N11" s="69"/>
    </row>
    <row r="12" spans="1:14">
      <c r="A12" s="99"/>
      <c r="B12" s="23" t="s">
        <v>15</v>
      </c>
      <c r="C12" s="89">
        <v>2071.980419145184</v>
      </c>
      <c r="D12" s="89">
        <v>2079.577006722629</v>
      </c>
      <c r="E12" s="89">
        <v>2023.859998460955</v>
      </c>
      <c r="F12" s="89">
        <v>1352.437176794564</v>
      </c>
      <c r="G12" s="89">
        <v>1352.437176794564</v>
      </c>
      <c r="H12" s="89">
        <v>3060.175885317723</v>
      </c>
      <c r="I12" s="89">
        <v>3042.1443112355009</v>
      </c>
      <c r="J12" s="89">
        <v>2365.9860523544171</v>
      </c>
      <c r="K12" s="89">
        <v>1669.8074679192571</v>
      </c>
      <c r="L12" s="89">
        <v>2039.217073</v>
      </c>
      <c r="M12" s="89">
        <v>1759.442812615373</v>
      </c>
      <c r="N12" s="69"/>
    </row>
    <row r="13" spans="1:14">
      <c r="A13" s="100"/>
      <c r="B13" s="24" t="s">
        <v>16</v>
      </c>
      <c r="C13" s="91">
        <v>32.29</v>
      </c>
      <c r="D13" s="91">
        <v>32.04</v>
      </c>
      <c r="E13" s="91">
        <v>33.86</v>
      </c>
      <c r="F13" s="91">
        <v>55.81</v>
      </c>
      <c r="G13" s="91">
        <v>55.81</v>
      </c>
      <c r="H13" s="91">
        <v>0</v>
      </c>
      <c r="I13" s="91">
        <v>0.59</v>
      </c>
      <c r="J13" s="91">
        <v>22.68</v>
      </c>
      <c r="K13" s="91">
        <v>45.43</v>
      </c>
      <c r="L13" s="91">
        <v>33.36</v>
      </c>
      <c r="M13" s="91">
        <v>42.51</v>
      </c>
      <c r="N13" s="71" t="s">
        <v>21</v>
      </c>
    </row>
    <row r="14" spans="1:14">
      <c r="A14" s="98" t="s">
        <v>22</v>
      </c>
      <c r="B14" s="23" t="s">
        <v>13</v>
      </c>
      <c r="C14" s="89">
        <v>73.172975085411366</v>
      </c>
      <c r="D14" s="89">
        <v>73.172975270866644</v>
      </c>
      <c r="E14" s="89">
        <v>73.172974531504536</v>
      </c>
      <c r="F14" s="89">
        <v>73.172975685676988</v>
      </c>
      <c r="G14" s="89">
        <v>73.172975685676988</v>
      </c>
      <c r="H14" s="89">
        <v>73.172968212383921</v>
      </c>
      <c r="I14" s="89">
        <v>73.172977177817472</v>
      </c>
      <c r="J14" s="89">
        <v>73.172968091364581</v>
      </c>
      <c r="K14" s="89">
        <v>73.172972201384653</v>
      </c>
      <c r="L14" s="89">
        <v>73.172967270000001</v>
      </c>
      <c r="M14" s="89">
        <v>73.172974624796836</v>
      </c>
      <c r="N14" s="69"/>
    </row>
    <row r="15" spans="1:14">
      <c r="A15" s="99"/>
      <c r="B15" s="23" t="s">
        <v>14</v>
      </c>
      <c r="C15" s="89">
        <v>35.661854696829188</v>
      </c>
      <c r="D15" s="89">
        <v>32.02418634982908</v>
      </c>
      <c r="E15" s="89">
        <v>36.487135141037122</v>
      </c>
      <c r="F15" s="89">
        <v>40.301116254319183</v>
      </c>
      <c r="G15" s="89">
        <v>40.301116254319183</v>
      </c>
      <c r="H15" s="89">
        <v>0</v>
      </c>
      <c r="I15" s="89">
        <v>26.431281843805941</v>
      </c>
      <c r="J15" s="89">
        <v>30.023364939576471</v>
      </c>
      <c r="K15" s="89">
        <v>30.115411855775051</v>
      </c>
      <c r="L15" s="89">
        <v>36.656281380000003</v>
      </c>
      <c r="M15" s="89">
        <v>34.066354824620319</v>
      </c>
      <c r="N15" s="69"/>
    </row>
    <row r="16" spans="1:14">
      <c r="A16" s="99"/>
      <c r="B16" s="23" t="s">
        <v>15</v>
      </c>
      <c r="C16" s="89">
        <v>37.511120388582178</v>
      </c>
      <c r="D16" s="89">
        <v>41.148788921037557</v>
      </c>
      <c r="E16" s="89">
        <v>36.685839390467422</v>
      </c>
      <c r="F16" s="89">
        <v>32.871859431357812</v>
      </c>
      <c r="G16" s="89">
        <v>32.871859431357812</v>
      </c>
      <c r="H16" s="89">
        <v>73.172968212383921</v>
      </c>
      <c r="I16" s="89">
        <v>46.741695334011538</v>
      </c>
      <c r="J16" s="89">
        <v>43.149603151788106</v>
      </c>
      <c r="K16" s="89">
        <v>43.057560345609602</v>
      </c>
      <c r="L16" s="89">
        <v>36.516685889999998</v>
      </c>
      <c r="M16" s="89">
        <v>39.10661980017651</v>
      </c>
      <c r="N16" s="69"/>
    </row>
    <row r="17" spans="1:14">
      <c r="A17" s="100"/>
      <c r="B17" s="24" t="s">
        <v>16</v>
      </c>
      <c r="C17" s="91">
        <v>48.74</v>
      </c>
      <c r="D17" s="91">
        <v>43.77</v>
      </c>
      <c r="E17" s="91">
        <v>49.86</v>
      </c>
      <c r="F17" s="91">
        <v>55.08</v>
      </c>
      <c r="G17" s="91">
        <v>55.08</v>
      </c>
      <c r="H17" s="91">
        <v>0</v>
      </c>
      <c r="I17" s="91">
        <v>36.119999999999997</v>
      </c>
      <c r="J17" s="91">
        <v>41.03</v>
      </c>
      <c r="K17" s="91">
        <v>41.16</v>
      </c>
      <c r="L17" s="91">
        <v>50.1</v>
      </c>
      <c r="M17" s="91">
        <v>46.56</v>
      </c>
      <c r="N17" s="71" t="s">
        <v>17</v>
      </c>
    </row>
    <row r="18" spans="1:14">
      <c r="A18" s="98" t="s">
        <v>23</v>
      </c>
      <c r="B18" s="23" t="s">
        <v>13</v>
      </c>
      <c r="C18" s="89">
        <v>14042.065682745641</v>
      </c>
      <c r="D18" s="89">
        <v>14042.06569578678</v>
      </c>
      <c r="E18" s="89">
        <v>14042.06569499619</v>
      </c>
      <c r="F18" s="89">
        <v>14042.06570627755</v>
      </c>
      <c r="G18" s="89">
        <v>14042.06570627755</v>
      </c>
      <c r="H18" s="89">
        <v>14042.06570403464</v>
      </c>
      <c r="I18" s="89">
        <v>14042.065711124211</v>
      </c>
      <c r="J18" s="89">
        <v>14042.06570220584</v>
      </c>
      <c r="K18" s="89">
        <v>14042.065677720409</v>
      </c>
      <c r="L18" s="89">
        <v>14042.065699999999</v>
      </c>
      <c r="M18" s="89">
        <v>14042.065676483129</v>
      </c>
      <c r="N18" s="69"/>
    </row>
    <row r="19" spans="1:14">
      <c r="A19" s="99"/>
      <c r="B19" s="23" t="s">
        <v>14</v>
      </c>
      <c r="C19" s="89">
        <v>8238.1796738764206</v>
      </c>
      <c r="D19" s="89">
        <v>8239.3222896531897</v>
      </c>
      <c r="E19" s="89">
        <v>8643.2391927610806</v>
      </c>
      <c r="F19" s="89">
        <v>11804.17681863466</v>
      </c>
      <c r="G19" s="89">
        <v>11804.17681863466</v>
      </c>
      <c r="H19" s="89">
        <v>0.29818509263667681</v>
      </c>
      <c r="I19" s="89">
        <v>9992.7576293401416</v>
      </c>
      <c r="J19" s="89">
        <v>6070.808573352002</v>
      </c>
      <c r="K19" s="89">
        <v>9269.5522979023099</v>
      </c>
      <c r="L19" s="89">
        <v>8572.5727339999994</v>
      </c>
      <c r="M19" s="89">
        <v>9251.9209012581996</v>
      </c>
      <c r="N19" s="69"/>
    </row>
    <row r="20" spans="1:14">
      <c r="A20" s="99"/>
      <c r="B20" s="23" t="s">
        <v>15</v>
      </c>
      <c r="C20" s="89">
        <v>5803.8860088692236</v>
      </c>
      <c r="D20" s="89">
        <v>5802.7434061335871</v>
      </c>
      <c r="E20" s="89">
        <v>5398.8265022351079</v>
      </c>
      <c r="F20" s="89">
        <v>2237.8888876428941</v>
      </c>
      <c r="G20" s="89">
        <v>2237.8888876428941</v>
      </c>
      <c r="H20" s="89">
        <v>14041.767518942001</v>
      </c>
      <c r="I20" s="89">
        <v>4049.308081784071</v>
      </c>
      <c r="J20" s="89">
        <v>7971.2571288538365</v>
      </c>
      <c r="K20" s="89">
        <v>4772.5133798180996</v>
      </c>
      <c r="L20" s="89">
        <v>5469.4929689999999</v>
      </c>
      <c r="M20" s="89">
        <v>4790.1447752249314</v>
      </c>
      <c r="N20" s="69"/>
    </row>
    <row r="21" spans="1:14">
      <c r="A21" s="100"/>
      <c r="B21" s="24" t="s">
        <v>16</v>
      </c>
      <c r="C21" s="91">
        <v>58.67</v>
      </c>
      <c r="D21" s="91">
        <v>58.68</v>
      </c>
      <c r="E21" s="91">
        <v>61.55</v>
      </c>
      <c r="F21" s="91">
        <v>84.06</v>
      </c>
      <c r="G21" s="91">
        <v>84.06</v>
      </c>
      <c r="H21" s="91">
        <v>0</v>
      </c>
      <c r="I21" s="91">
        <v>71.16</v>
      </c>
      <c r="J21" s="91">
        <v>43.23</v>
      </c>
      <c r="K21" s="91">
        <v>66.010000000000005</v>
      </c>
      <c r="L21" s="91">
        <v>61.05</v>
      </c>
      <c r="M21" s="91">
        <v>65.89</v>
      </c>
      <c r="N21" s="71" t="s">
        <v>17</v>
      </c>
    </row>
    <row r="22" spans="1:14">
      <c r="A22" s="95" t="s">
        <v>24</v>
      </c>
      <c r="B22" s="23" t="s">
        <v>13</v>
      </c>
      <c r="C22" s="89">
        <v>4250.7664156269639</v>
      </c>
      <c r="D22" s="89">
        <v>4250.7664042211927</v>
      </c>
      <c r="E22" s="89">
        <v>4250.7664267322334</v>
      </c>
      <c r="F22" s="89">
        <v>4250.7664083578748</v>
      </c>
      <c r="G22" s="89">
        <v>4250.7664083578748</v>
      </c>
      <c r="H22" s="89">
        <v>4250.766414157958</v>
      </c>
      <c r="I22" s="89">
        <v>4250.7664128810447</v>
      </c>
      <c r="J22" s="89">
        <v>4250.7664152831894</v>
      </c>
      <c r="K22" s="89">
        <v>4250.7664327706898</v>
      </c>
      <c r="L22" s="89">
        <v>4250.7664089999998</v>
      </c>
      <c r="M22" s="89">
        <v>4250.7664202600045</v>
      </c>
      <c r="N22" s="69"/>
    </row>
    <row r="23" spans="1:14">
      <c r="A23" s="96"/>
      <c r="B23" s="23" t="s">
        <v>14</v>
      </c>
      <c r="C23" s="89">
        <v>1090.3506245665881</v>
      </c>
      <c r="D23" s="89">
        <v>1146.4410426743809</v>
      </c>
      <c r="E23" s="89">
        <v>1190.456495600326</v>
      </c>
      <c r="F23" s="89">
        <v>2596.7649062080368</v>
      </c>
      <c r="G23" s="89">
        <v>2596.7649062080368</v>
      </c>
      <c r="H23" s="89">
        <v>0.90062695373059465</v>
      </c>
      <c r="I23" s="89">
        <v>31.37611637352002</v>
      </c>
      <c r="J23" s="89">
        <v>10.42119026234057</v>
      </c>
      <c r="K23" s="89">
        <v>80.780170922091827</v>
      </c>
      <c r="L23" s="89">
        <v>1118.3911869999999</v>
      </c>
      <c r="M23" s="89">
        <v>80.311501755459005</v>
      </c>
      <c r="N23" s="69"/>
    </row>
    <row r="24" spans="1:14">
      <c r="A24" s="96"/>
      <c r="B24" s="23" t="s">
        <v>15</v>
      </c>
      <c r="C24" s="89">
        <v>3160.4157910603749</v>
      </c>
      <c r="D24" s="89">
        <v>3104.325361546812</v>
      </c>
      <c r="E24" s="89">
        <v>3060.3099311319079</v>
      </c>
      <c r="F24" s="89">
        <v>1654.001502149838</v>
      </c>
      <c r="G24" s="89">
        <v>1654.001502149838</v>
      </c>
      <c r="H24" s="89">
        <v>4249.8657872042277</v>
      </c>
      <c r="I24" s="89">
        <v>4219.3902965075249</v>
      </c>
      <c r="J24" s="89">
        <v>4240.3452250208484</v>
      </c>
      <c r="K24" s="89">
        <v>4169.9862618485977</v>
      </c>
      <c r="L24" s="89">
        <v>3132.375223</v>
      </c>
      <c r="M24" s="89">
        <v>4170.4549185045444</v>
      </c>
      <c r="N24" s="69"/>
    </row>
    <row r="25" spans="1:14">
      <c r="A25" s="97"/>
      <c r="B25" s="25" t="s">
        <v>16</v>
      </c>
      <c r="C25" s="91">
        <v>25.65</v>
      </c>
      <c r="D25" s="91">
        <v>26.97</v>
      </c>
      <c r="E25" s="91">
        <v>28.01</v>
      </c>
      <c r="F25" s="91">
        <v>61.09</v>
      </c>
      <c r="G25" s="91">
        <v>61.09</v>
      </c>
      <c r="H25" s="91">
        <v>0.02</v>
      </c>
      <c r="I25" s="89">
        <v>0.74</v>
      </c>
      <c r="J25" s="91">
        <v>0.25</v>
      </c>
      <c r="K25" s="89">
        <v>1.9</v>
      </c>
      <c r="L25" s="91">
        <v>26.31</v>
      </c>
      <c r="M25" s="89">
        <v>1.89</v>
      </c>
      <c r="N25" s="71" t="s">
        <v>25</v>
      </c>
    </row>
    <row r="26" spans="1:14">
      <c r="A26" s="95" t="s">
        <v>26</v>
      </c>
      <c r="B26" s="23" t="s">
        <v>13</v>
      </c>
      <c r="C26" s="89">
        <v>5335.2358221872746</v>
      </c>
      <c r="D26" s="89">
        <v>5335.2358192190159</v>
      </c>
      <c r="E26" s="89">
        <v>5335.2358243761637</v>
      </c>
      <c r="F26" s="89">
        <v>5335.2357950587138</v>
      </c>
      <c r="G26" s="89">
        <v>5335.2357950587138</v>
      </c>
      <c r="H26" s="89">
        <v>5335.2358245828063</v>
      </c>
      <c r="I26" s="89">
        <v>5335.2357969610557</v>
      </c>
      <c r="J26" s="89">
        <v>5335.2358258763898</v>
      </c>
      <c r="K26" s="89">
        <v>5335.2358426025876</v>
      </c>
      <c r="L26" s="89">
        <v>5335.2358240000003</v>
      </c>
      <c r="M26" s="89">
        <v>5335.2358312054139</v>
      </c>
      <c r="N26" s="69"/>
    </row>
    <row r="27" spans="1:14">
      <c r="A27" s="96"/>
      <c r="B27" s="23" t="s">
        <v>14</v>
      </c>
      <c r="C27" s="89">
        <v>1612.266092903466</v>
      </c>
      <c r="D27" s="89">
        <v>1584.780991582227</v>
      </c>
      <c r="E27" s="89">
        <v>1714.935216354731</v>
      </c>
      <c r="F27" s="89">
        <v>3582.9288755053431</v>
      </c>
      <c r="G27" s="89">
        <v>3582.9288755053431</v>
      </c>
      <c r="H27" s="89">
        <v>1308.1260890033379</v>
      </c>
      <c r="I27" s="89">
        <v>1924.3444791928689</v>
      </c>
      <c r="J27" s="89">
        <v>26.491061073239511</v>
      </c>
      <c r="K27" s="89">
        <v>198.4542813871285</v>
      </c>
      <c r="L27" s="89">
        <v>1569.2753190000001</v>
      </c>
      <c r="M27" s="89">
        <v>217.28487381034779</v>
      </c>
      <c r="N27" s="69"/>
    </row>
    <row r="28" spans="1:14">
      <c r="A28" s="96"/>
      <c r="B28" s="23" t="s">
        <v>15</v>
      </c>
      <c r="C28" s="89">
        <v>3722.9697292838091</v>
      </c>
      <c r="D28" s="89">
        <v>3750.4548276367882</v>
      </c>
      <c r="E28" s="89">
        <v>3620.3006080214332</v>
      </c>
      <c r="F28" s="89">
        <v>1752.306919553371</v>
      </c>
      <c r="G28" s="89">
        <v>1752.306919553371</v>
      </c>
      <c r="H28" s="89">
        <v>4027.1097355794682</v>
      </c>
      <c r="I28" s="89">
        <v>3410.891317768187</v>
      </c>
      <c r="J28" s="89">
        <v>5308.7447648031502</v>
      </c>
      <c r="K28" s="89">
        <v>5136.7815612154591</v>
      </c>
      <c r="L28" s="89">
        <v>3765.960505</v>
      </c>
      <c r="M28" s="89">
        <v>5117.9509573950663</v>
      </c>
      <c r="N28" s="69"/>
    </row>
    <row r="29" spans="1:14">
      <c r="A29" s="97"/>
      <c r="B29" s="24" t="s">
        <v>16</v>
      </c>
      <c r="C29" s="91">
        <v>30.22</v>
      </c>
      <c r="D29" s="91">
        <v>29.7</v>
      </c>
      <c r="E29" s="91">
        <v>32.14</v>
      </c>
      <c r="F29" s="91">
        <v>67.16</v>
      </c>
      <c r="G29" s="91">
        <v>67.16</v>
      </c>
      <c r="H29" s="89">
        <v>24.52</v>
      </c>
      <c r="I29" s="91">
        <v>36.07</v>
      </c>
      <c r="J29" s="89">
        <v>0.5</v>
      </c>
      <c r="K29" s="89">
        <v>3.72</v>
      </c>
      <c r="L29" s="91">
        <v>29.41</v>
      </c>
      <c r="M29" s="89">
        <v>4.07</v>
      </c>
      <c r="N29" s="69"/>
    </row>
    <row r="30" spans="1:14">
      <c r="A30" s="95" t="s">
        <v>27</v>
      </c>
      <c r="B30" s="23" t="s">
        <v>13</v>
      </c>
      <c r="C30" s="89">
        <v>122.0970276238054</v>
      </c>
      <c r="D30" s="89">
        <v>122.0970231541003</v>
      </c>
      <c r="E30" s="89">
        <v>122.0970269006866</v>
      </c>
      <c r="F30" s="89">
        <v>122.0970225744159</v>
      </c>
      <c r="G30" s="89">
        <v>122.0970225744159</v>
      </c>
      <c r="H30" s="89">
        <v>122.09702358812829</v>
      </c>
      <c r="I30" s="89">
        <v>122.0970234063369</v>
      </c>
      <c r="J30" s="89">
        <v>122.0970250488222</v>
      </c>
      <c r="K30" s="89">
        <v>122.0970214520688</v>
      </c>
      <c r="L30" s="89">
        <v>122.0970255</v>
      </c>
      <c r="M30" s="89">
        <v>122.0970218637209</v>
      </c>
      <c r="N30" s="69"/>
    </row>
    <row r="31" spans="1:14">
      <c r="A31" s="96"/>
      <c r="B31" s="23" t="s">
        <v>14</v>
      </c>
      <c r="C31" s="89">
        <v>20.314419683491732</v>
      </c>
      <c r="D31" s="89">
        <v>21.459635379805729</v>
      </c>
      <c r="E31" s="89">
        <v>25.843073988190131</v>
      </c>
      <c r="F31" s="89">
        <v>104.41503670996509</v>
      </c>
      <c r="G31" s="89">
        <v>104.41503670996509</v>
      </c>
      <c r="H31" s="89">
        <v>0</v>
      </c>
      <c r="I31" s="89">
        <v>0</v>
      </c>
      <c r="J31" s="89">
        <v>0.92725788348007321</v>
      </c>
      <c r="K31" s="89">
        <v>39.072368456289787</v>
      </c>
      <c r="L31" s="89">
        <v>23.332986779999999</v>
      </c>
      <c r="M31" s="89">
        <v>38.79044878370371</v>
      </c>
      <c r="N31" s="69"/>
    </row>
    <row r="32" spans="1:14">
      <c r="A32" s="96"/>
      <c r="B32" s="23" t="s">
        <v>15</v>
      </c>
      <c r="C32" s="89">
        <v>101.7826079403137</v>
      </c>
      <c r="D32" s="89">
        <v>100.6373877742946</v>
      </c>
      <c r="E32" s="89">
        <v>96.253952912496416</v>
      </c>
      <c r="F32" s="89">
        <v>17.681985864450809</v>
      </c>
      <c r="G32" s="89">
        <v>17.681985864450809</v>
      </c>
      <c r="H32" s="89">
        <v>122.09702358812829</v>
      </c>
      <c r="I32" s="89">
        <v>122.0970234063369</v>
      </c>
      <c r="J32" s="89">
        <v>121.16976716534219</v>
      </c>
      <c r="K32" s="89">
        <v>83.024652995778979</v>
      </c>
      <c r="L32" s="89">
        <v>98.764038720000002</v>
      </c>
      <c r="M32" s="89">
        <v>83.306573080017202</v>
      </c>
      <c r="N32" s="69"/>
    </row>
    <row r="33" spans="1:14" ht="30.75">
      <c r="A33" s="97"/>
      <c r="B33" s="24" t="s">
        <v>16</v>
      </c>
      <c r="C33" s="91">
        <v>16.64</v>
      </c>
      <c r="D33" s="91">
        <v>17.579999999999998</v>
      </c>
      <c r="E33" s="91">
        <v>21.17</v>
      </c>
      <c r="F33" s="91">
        <v>85.52</v>
      </c>
      <c r="G33" s="91">
        <v>85.52</v>
      </c>
      <c r="H33" s="91">
        <v>0</v>
      </c>
      <c r="I33" s="91">
        <v>0</v>
      </c>
      <c r="J33" s="89">
        <v>0.76</v>
      </c>
      <c r="K33" s="91">
        <v>32</v>
      </c>
      <c r="L33" s="89">
        <v>19.11</v>
      </c>
      <c r="M33" s="91">
        <v>31.77</v>
      </c>
      <c r="N33" s="70" t="s">
        <v>28</v>
      </c>
    </row>
    <row r="34" spans="1:14">
      <c r="A34" s="95" t="s">
        <v>29</v>
      </c>
      <c r="B34" s="23" t="s">
        <v>13</v>
      </c>
      <c r="C34" s="89">
        <v>25500.20512851618</v>
      </c>
      <c r="D34" s="89">
        <v>25500.20513492767</v>
      </c>
      <c r="E34" s="89">
        <v>25500.20511832424</v>
      </c>
      <c r="F34" s="89">
        <v>25500.20511412164</v>
      </c>
      <c r="G34" s="89">
        <v>25500.20511412164</v>
      </c>
      <c r="H34" s="89">
        <v>25500.20512574293</v>
      </c>
      <c r="I34" s="89">
        <v>25500.205109398521</v>
      </c>
      <c r="J34" s="89">
        <v>25500.205115869849</v>
      </c>
      <c r="K34" s="89">
        <v>25500.20511644537</v>
      </c>
      <c r="L34" s="89">
        <v>25500.205139999998</v>
      </c>
      <c r="M34" s="89">
        <v>25500.205130064089</v>
      </c>
      <c r="N34" s="69"/>
    </row>
    <row r="35" spans="1:14">
      <c r="A35" s="96"/>
      <c r="B35" s="23" t="s">
        <v>14</v>
      </c>
      <c r="C35" s="89">
        <v>14121.97155996965</v>
      </c>
      <c r="D35" s="89">
        <v>13916.652633869709</v>
      </c>
      <c r="E35" s="89">
        <v>14997.346542693071</v>
      </c>
      <c r="F35" s="89">
        <v>20748.049935530122</v>
      </c>
      <c r="G35" s="89">
        <v>20748.049935530122</v>
      </c>
      <c r="H35" s="89">
        <v>1.895474804026684</v>
      </c>
      <c r="I35" s="89">
        <v>56.728590298574183</v>
      </c>
      <c r="J35" s="89">
        <v>9185.1626087879358</v>
      </c>
      <c r="K35" s="89">
        <v>17276.237953272492</v>
      </c>
      <c r="L35" s="89">
        <v>14970.272499999999</v>
      </c>
      <c r="M35" s="89">
        <v>17180.453169545071</v>
      </c>
      <c r="N35" s="69"/>
    </row>
    <row r="36" spans="1:14">
      <c r="A36" s="96"/>
      <c r="B36" s="23" t="s">
        <v>15</v>
      </c>
      <c r="C36" s="89">
        <v>11378.23356854653</v>
      </c>
      <c r="D36" s="89">
        <v>11583.552501057949</v>
      </c>
      <c r="E36" s="89">
        <v>10502.85857563117</v>
      </c>
      <c r="F36" s="89">
        <v>4752.1551785915244</v>
      </c>
      <c r="G36" s="89">
        <v>4752.1551785915244</v>
      </c>
      <c r="H36" s="89">
        <v>25498.3096509389</v>
      </c>
      <c r="I36" s="89">
        <v>25443.476519099939</v>
      </c>
      <c r="J36" s="89">
        <v>16315.042507081909</v>
      </c>
      <c r="K36" s="89">
        <v>8223.9671631728797</v>
      </c>
      <c r="L36" s="89">
        <v>10529.932629999999</v>
      </c>
      <c r="M36" s="89">
        <v>8319.7519605190137</v>
      </c>
      <c r="N36" s="69"/>
    </row>
    <row r="37" spans="1:14">
      <c r="A37" s="97"/>
      <c r="B37" s="24" t="s">
        <v>16</v>
      </c>
      <c r="C37" s="91">
        <v>55.38</v>
      </c>
      <c r="D37" s="91">
        <v>54.57</v>
      </c>
      <c r="E37" s="91">
        <v>58.81</v>
      </c>
      <c r="F37" s="91">
        <v>81.36</v>
      </c>
      <c r="G37" s="91">
        <v>81.36</v>
      </c>
      <c r="H37" s="91">
        <v>0.01</v>
      </c>
      <c r="I37" s="91">
        <v>0.22</v>
      </c>
      <c r="J37" s="91">
        <v>36.020000000000003</v>
      </c>
      <c r="K37" s="91">
        <v>67.75</v>
      </c>
      <c r="L37" s="91">
        <v>58.71</v>
      </c>
      <c r="M37" s="91">
        <v>67.37</v>
      </c>
      <c r="N37" s="71" t="s">
        <v>17</v>
      </c>
    </row>
    <row r="38" spans="1:14">
      <c r="A38" s="95" t="s">
        <v>30</v>
      </c>
      <c r="B38" s="23" t="s">
        <v>13</v>
      </c>
      <c r="C38" s="89">
        <v>692.52952577968233</v>
      </c>
      <c r="D38" s="89">
        <v>692.52952842970501</v>
      </c>
      <c r="E38" s="89">
        <v>692.52952760735911</v>
      </c>
      <c r="F38" s="89">
        <v>692.52953258788148</v>
      </c>
      <c r="G38" s="89">
        <v>692.52953258788148</v>
      </c>
      <c r="H38" s="89">
        <v>692.52952996434635</v>
      </c>
      <c r="I38" s="89">
        <v>692.52953449340953</v>
      </c>
      <c r="J38" s="89">
        <v>692.52953157310617</v>
      </c>
      <c r="K38" s="89">
        <v>692.52953221459325</v>
      </c>
      <c r="L38" s="89">
        <v>692.52952970000001</v>
      </c>
      <c r="M38" s="89">
        <v>692.52953335278039</v>
      </c>
      <c r="N38" s="69"/>
    </row>
    <row r="39" spans="1:14">
      <c r="A39" s="96"/>
      <c r="B39" s="23" t="s">
        <v>14</v>
      </c>
      <c r="C39" s="89">
        <v>78.97551996817927</v>
      </c>
      <c r="D39" s="89">
        <v>78.821980109809843</v>
      </c>
      <c r="E39" s="89">
        <v>75.119779755367588</v>
      </c>
      <c r="F39" s="89">
        <v>220.95130974714519</v>
      </c>
      <c r="G39" s="89">
        <v>220.95130974714519</v>
      </c>
      <c r="H39" s="89">
        <v>0</v>
      </c>
      <c r="I39" s="89">
        <v>0</v>
      </c>
      <c r="J39" s="89">
        <v>64.280552979066243</v>
      </c>
      <c r="K39" s="89">
        <v>69.576979184318532</v>
      </c>
      <c r="L39" s="89">
        <v>4.7695738000000001E-2</v>
      </c>
      <c r="M39" s="89">
        <v>4.1337083970268056</v>
      </c>
      <c r="N39" s="69"/>
    </row>
    <row r="40" spans="1:14">
      <c r="A40" s="96"/>
      <c r="B40" s="23" t="s">
        <v>15</v>
      </c>
      <c r="C40" s="89">
        <v>613.55400581150309</v>
      </c>
      <c r="D40" s="89">
        <v>613.70754831989518</v>
      </c>
      <c r="E40" s="89">
        <v>617.40974785199148</v>
      </c>
      <c r="F40" s="89">
        <v>471.57822284073632</v>
      </c>
      <c r="G40" s="89">
        <v>471.57822284073632</v>
      </c>
      <c r="H40" s="89">
        <v>692.52952996434635</v>
      </c>
      <c r="I40" s="89">
        <v>692.52953449340953</v>
      </c>
      <c r="J40" s="89">
        <v>628.24897859403995</v>
      </c>
      <c r="K40" s="89">
        <v>622.95255303027477</v>
      </c>
      <c r="L40" s="89">
        <v>692.48183389999997</v>
      </c>
      <c r="M40" s="89">
        <v>688.3958249557536</v>
      </c>
      <c r="N40" s="69"/>
    </row>
    <row r="41" spans="1:14" ht="17.25" customHeight="1">
      <c r="A41" s="97"/>
      <c r="B41" s="24" t="s">
        <v>16</v>
      </c>
      <c r="C41" s="91">
        <v>11.4</v>
      </c>
      <c r="D41" s="91">
        <v>11.38</v>
      </c>
      <c r="E41" s="91">
        <v>10.85</v>
      </c>
      <c r="F41" s="91">
        <v>31.9</v>
      </c>
      <c r="G41" s="91">
        <v>31.9</v>
      </c>
      <c r="H41" s="91">
        <v>0</v>
      </c>
      <c r="I41" s="91">
        <v>0</v>
      </c>
      <c r="J41" s="89">
        <v>9.2799999999999994</v>
      </c>
      <c r="K41" s="89">
        <v>10.050000000000001</v>
      </c>
      <c r="L41" s="89">
        <v>0.01</v>
      </c>
      <c r="M41" s="89">
        <v>0.6</v>
      </c>
      <c r="N41" s="75" t="s">
        <v>31</v>
      </c>
    </row>
    <row r="42" spans="1:14">
      <c r="A42" s="95" t="s">
        <v>32</v>
      </c>
      <c r="B42" s="23" t="s">
        <v>13</v>
      </c>
      <c r="C42" s="89">
        <v>161.5195748690164</v>
      </c>
      <c r="D42" s="89">
        <v>161.51957947675589</v>
      </c>
      <c r="E42" s="89">
        <v>161.5195756957996</v>
      </c>
      <c r="F42" s="89">
        <v>161.5195768058656</v>
      </c>
      <c r="G42" s="89">
        <v>161.5195768058656</v>
      </c>
      <c r="H42" s="89">
        <v>161.51957457960211</v>
      </c>
      <c r="I42" s="89">
        <v>161.5195775659117</v>
      </c>
      <c r="J42" s="89">
        <v>161.51957485459371</v>
      </c>
      <c r="K42" s="89">
        <v>161.5195767481448</v>
      </c>
      <c r="L42" s="89">
        <v>161.51957350000001</v>
      </c>
      <c r="M42" s="89">
        <v>161.5195775631461</v>
      </c>
      <c r="N42" s="69"/>
    </row>
    <row r="43" spans="1:14">
      <c r="A43" s="96"/>
      <c r="B43" s="23" t="s">
        <v>14</v>
      </c>
      <c r="C43" s="89">
        <v>0.53500518190987212</v>
      </c>
      <c r="D43" s="89">
        <v>12.44975304725161</v>
      </c>
      <c r="E43" s="89">
        <v>11.943748944345041</v>
      </c>
      <c r="F43" s="89">
        <v>44.562287371471562</v>
      </c>
      <c r="G43" s="89">
        <v>44.562287371471562</v>
      </c>
      <c r="H43" s="89">
        <v>0</v>
      </c>
      <c r="I43" s="89">
        <v>0</v>
      </c>
      <c r="J43" s="89">
        <v>11.69965713282067</v>
      </c>
      <c r="K43" s="89">
        <v>14.34442596162126</v>
      </c>
      <c r="L43" s="89">
        <v>14.21661932</v>
      </c>
      <c r="M43" s="89">
        <v>0.98911465077608829</v>
      </c>
      <c r="N43" s="69"/>
    </row>
    <row r="44" spans="1:14">
      <c r="A44" s="96"/>
      <c r="B44" s="23" t="s">
        <v>15</v>
      </c>
      <c r="C44" s="89">
        <v>160.98456968710661</v>
      </c>
      <c r="D44" s="89">
        <v>149.06982642950419</v>
      </c>
      <c r="E44" s="89">
        <v>149.57582675145451</v>
      </c>
      <c r="F44" s="89">
        <v>116.957289434394</v>
      </c>
      <c r="G44" s="89">
        <v>116.957289434394</v>
      </c>
      <c r="H44" s="89">
        <v>161.51957457960211</v>
      </c>
      <c r="I44" s="89">
        <v>161.5195775659117</v>
      </c>
      <c r="J44" s="89">
        <v>149.81991772177301</v>
      </c>
      <c r="K44" s="89">
        <v>147.17515078652349</v>
      </c>
      <c r="L44" s="89">
        <v>147.30295419999999</v>
      </c>
      <c r="M44" s="89">
        <v>160.53046291237001</v>
      </c>
      <c r="N44" s="69"/>
    </row>
    <row r="45" spans="1:14" ht="29.25">
      <c r="A45" s="97"/>
      <c r="B45" s="24" t="s">
        <v>16</v>
      </c>
      <c r="C45" s="89">
        <v>0.33</v>
      </c>
      <c r="D45" s="89">
        <v>7.71</v>
      </c>
      <c r="E45" s="89">
        <v>7.39</v>
      </c>
      <c r="F45" s="91">
        <v>27.59</v>
      </c>
      <c r="G45" s="91">
        <v>27.59</v>
      </c>
      <c r="H45" s="91">
        <v>0</v>
      </c>
      <c r="I45" s="91">
        <v>0</v>
      </c>
      <c r="J45" s="89">
        <v>7.24</v>
      </c>
      <c r="K45" s="89">
        <v>8.8800000000000008</v>
      </c>
      <c r="L45" s="89">
        <v>8.8000000000000007</v>
      </c>
      <c r="M45" s="89">
        <v>0.61</v>
      </c>
      <c r="N45" s="74" t="s">
        <v>33</v>
      </c>
    </row>
    <row r="46" spans="1:14">
      <c r="A46" s="95" t="s">
        <v>34</v>
      </c>
      <c r="B46" s="23" t="s">
        <v>13</v>
      </c>
      <c r="C46" s="89">
        <v>11120.142946496449</v>
      </c>
      <c r="D46" s="89">
        <v>11120.142954948909</v>
      </c>
      <c r="E46" s="89">
        <v>11120.14294718284</v>
      </c>
      <c r="F46" s="89">
        <v>11120.14295408969</v>
      </c>
      <c r="G46" s="89">
        <v>11120.14295408969</v>
      </c>
      <c r="H46" s="89">
        <v>11120.14295405411</v>
      </c>
      <c r="I46" s="89">
        <v>11120.142955261519</v>
      </c>
      <c r="J46" s="89">
        <v>11120.142949582099</v>
      </c>
      <c r="K46" s="89">
        <v>11120.142934835199</v>
      </c>
      <c r="L46" s="89">
        <v>11120.142949999999</v>
      </c>
      <c r="M46" s="89">
        <v>11120.14293255522</v>
      </c>
      <c r="N46" s="69"/>
    </row>
    <row r="47" spans="1:14">
      <c r="A47" s="96"/>
      <c r="B47" s="23" t="s">
        <v>14</v>
      </c>
      <c r="C47" s="89">
        <v>1969.670350983896</v>
      </c>
      <c r="D47" s="89">
        <v>1937.56744183299</v>
      </c>
      <c r="E47" s="89">
        <v>2069.0434668936982</v>
      </c>
      <c r="F47" s="89">
        <v>4270.649902548902</v>
      </c>
      <c r="G47" s="89">
        <v>4270.649902548902</v>
      </c>
      <c r="H47" s="89">
        <v>0</v>
      </c>
      <c r="I47" s="89">
        <v>8.2012082010664109</v>
      </c>
      <c r="J47" s="89">
        <v>0.92849495291981421</v>
      </c>
      <c r="K47" s="89">
        <v>2443.8800690073799</v>
      </c>
      <c r="L47" s="89">
        <v>2090.8832630000002</v>
      </c>
      <c r="M47" s="89">
        <v>2204.284119943838</v>
      </c>
      <c r="N47" s="69"/>
    </row>
    <row r="48" spans="1:14">
      <c r="A48" s="96"/>
      <c r="B48" s="23" t="s">
        <v>15</v>
      </c>
      <c r="C48" s="89">
        <v>9150.4725955125505</v>
      </c>
      <c r="D48" s="89">
        <v>9182.5755131159167</v>
      </c>
      <c r="E48" s="89">
        <v>9051.0994802891455</v>
      </c>
      <c r="F48" s="89">
        <v>6849.4930515407887</v>
      </c>
      <c r="G48" s="89">
        <v>6849.4930515407887</v>
      </c>
      <c r="H48" s="89">
        <v>11120.14295405411</v>
      </c>
      <c r="I48" s="89">
        <v>11111.94174706046</v>
      </c>
      <c r="J48" s="89">
        <v>11119.21445462918</v>
      </c>
      <c r="K48" s="89">
        <v>8676.2628658278154</v>
      </c>
      <c r="L48" s="89">
        <v>9029.2596900000008</v>
      </c>
      <c r="M48" s="89">
        <v>8915.8588126113864</v>
      </c>
      <c r="N48" s="69"/>
    </row>
    <row r="49" spans="1:14" ht="45.75">
      <c r="A49" s="97"/>
      <c r="B49" s="24" t="s">
        <v>16</v>
      </c>
      <c r="C49" s="89">
        <v>17.71</v>
      </c>
      <c r="D49" s="89">
        <v>17.420000000000002</v>
      </c>
      <c r="E49" s="89">
        <v>18.61</v>
      </c>
      <c r="F49" s="91">
        <v>38.4</v>
      </c>
      <c r="G49" s="91">
        <v>38.4</v>
      </c>
      <c r="H49" s="91">
        <v>0</v>
      </c>
      <c r="I49" s="91">
        <v>7.0000000000000007E-2</v>
      </c>
      <c r="J49" s="91">
        <v>0.01</v>
      </c>
      <c r="K49" s="89">
        <v>21.98</v>
      </c>
      <c r="L49" s="89">
        <v>18.8</v>
      </c>
      <c r="M49" s="89">
        <v>19.82</v>
      </c>
      <c r="N49" s="70" t="s">
        <v>35</v>
      </c>
    </row>
    <row r="50" spans="1:14">
      <c r="A50" s="95" t="s">
        <v>36</v>
      </c>
      <c r="B50" s="23" t="s">
        <v>13</v>
      </c>
      <c r="C50" s="89">
        <v>13823.43302384587</v>
      </c>
      <c r="D50" s="89">
        <v>13823.433027068761</v>
      </c>
      <c r="E50" s="89">
        <v>13823.43303076845</v>
      </c>
      <c r="F50" s="89">
        <v>13823.43304435782</v>
      </c>
      <c r="G50" s="89">
        <v>13823.43304435782</v>
      </c>
      <c r="H50" s="89">
        <v>13823.433021697099</v>
      </c>
      <c r="I50" s="89">
        <v>13823.433034470239</v>
      </c>
      <c r="J50" s="89">
        <v>13823.43302031177</v>
      </c>
      <c r="K50" s="89">
        <v>13823.4330339546</v>
      </c>
      <c r="L50" s="89">
        <v>13823.43302</v>
      </c>
      <c r="M50" s="89">
        <v>13823.4330331195</v>
      </c>
      <c r="N50" s="69"/>
    </row>
    <row r="51" spans="1:14">
      <c r="A51" s="96"/>
      <c r="B51" s="23" t="s">
        <v>14</v>
      </c>
      <c r="C51" s="89">
        <v>2697.9726358018429</v>
      </c>
      <c r="D51" s="89">
        <v>2741.2637292615259</v>
      </c>
      <c r="E51" s="89">
        <v>2826.6108007435819</v>
      </c>
      <c r="F51" s="89">
        <v>5218.0512250397051</v>
      </c>
      <c r="G51" s="89">
        <v>5218.0512250397051</v>
      </c>
      <c r="H51" s="89">
        <v>0.12472338091619339</v>
      </c>
      <c r="I51" s="89">
        <v>0.81484956326467839</v>
      </c>
      <c r="J51" s="89">
        <v>1986.739407423277</v>
      </c>
      <c r="K51" s="89">
        <v>2683.5431554964721</v>
      </c>
      <c r="L51" s="89">
        <v>7.544292821</v>
      </c>
      <c r="M51" s="89">
        <v>41.067078501963437</v>
      </c>
      <c r="N51" s="69"/>
    </row>
    <row r="52" spans="1:14">
      <c r="A52" s="96"/>
      <c r="B52" s="23" t="s">
        <v>15</v>
      </c>
      <c r="C52" s="89">
        <v>11125.46038804403</v>
      </c>
      <c r="D52" s="89">
        <v>11082.169297807241</v>
      </c>
      <c r="E52" s="89">
        <v>10996.822230024871</v>
      </c>
      <c r="F52" s="89">
        <v>8605.381819318116</v>
      </c>
      <c r="G52" s="89">
        <v>8605.381819318116</v>
      </c>
      <c r="H52" s="89">
        <v>13823.30829831618</v>
      </c>
      <c r="I52" s="89">
        <v>13822.61818490698</v>
      </c>
      <c r="J52" s="89">
        <v>11836.693612888501</v>
      </c>
      <c r="K52" s="89">
        <v>11139.88987845812</v>
      </c>
      <c r="L52" s="89">
        <v>13815.888730000001</v>
      </c>
      <c r="M52" s="89">
        <v>13782.365954617529</v>
      </c>
      <c r="N52" s="69"/>
    </row>
    <row r="53" spans="1:14" ht="45.75">
      <c r="A53" s="97"/>
      <c r="B53" s="24" t="s">
        <v>16</v>
      </c>
      <c r="C53" s="89">
        <v>19.52</v>
      </c>
      <c r="D53" s="89">
        <v>19.829999999999998</v>
      </c>
      <c r="E53" s="89">
        <v>20.45</v>
      </c>
      <c r="F53" s="91">
        <v>37.75</v>
      </c>
      <c r="G53" s="91">
        <v>37.75</v>
      </c>
      <c r="H53" s="91">
        <v>0</v>
      </c>
      <c r="I53" s="91">
        <v>0.01</v>
      </c>
      <c r="J53" s="89">
        <v>14.37</v>
      </c>
      <c r="K53" s="89">
        <v>19.41</v>
      </c>
      <c r="L53" s="89">
        <v>0.05</v>
      </c>
      <c r="M53" s="89">
        <v>0.3</v>
      </c>
      <c r="N53" s="70" t="s">
        <v>37</v>
      </c>
    </row>
    <row r="54" spans="1:14">
      <c r="A54" s="95" t="s">
        <v>38</v>
      </c>
      <c r="B54" s="23" t="s">
        <v>13</v>
      </c>
      <c r="C54" s="89">
        <v>829.24298315055898</v>
      </c>
      <c r="D54" s="89">
        <v>829.24298174901014</v>
      </c>
      <c r="E54" s="89">
        <v>829.24298313349982</v>
      </c>
      <c r="F54" s="89">
        <v>829.24298456513452</v>
      </c>
      <c r="G54" s="89">
        <v>829.24298456513452</v>
      </c>
      <c r="H54" s="89">
        <v>829.24299420695854</v>
      </c>
      <c r="I54" s="89">
        <v>829.24298452540074</v>
      </c>
      <c r="J54" s="89">
        <v>829.24299412655864</v>
      </c>
      <c r="K54" s="89">
        <v>829.24298739417645</v>
      </c>
      <c r="L54" s="89">
        <v>829.24298810000005</v>
      </c>
      <c r="M54" s="89">
        <v>829.24298908069704</v>
      </c>
      <c r="N54" s="69"/>
    </row>
    <row r="55" spans="1:14">
      <c r="A55" s="96"/>
      <c r="B55" s="23" t="s">
        <v>14</v>
      </c>
      <c r="C55" s="89">
        <v>187.03784377015629</v>
      </c>
      <c r="D55" s="89">
        <v>166.25499892321741</v>
      </c>
      <c r="E55" s="89">
        <v>264.02419819678568</v>
      </c>
      <c r="F55" s="89">
        <v>425.87382179424071</v>
      </c>
      <c r="G55" s="89">
        <v>425.87382179424071</v>
      </c>
      <c r="H55" s="89">
        <v>0.44165163780271388</v>
      </c>
      <c r="I55" s="89">
        <v>2.1576428332745912</v>
      </c>
      <c r="J55" s="89">
        <v>62.884772121632338</v>
      </c>
      <c r="K55" s="89">
        <v>245.78785179927169</v>
      </c>
      <c r="L55" s="89">
        <v>230.9540192</v>
      </c>
      <c r="M55" s="89">
        <v>259.19904897673678</v>
      </c>
      <c r="N55" s="69"/>
    </row>
    <row r="56" spans="1:14">
      <c r="A56" s="96"/>
      <c r="B56" s="23" t="s">
        <v>15</v>
      </c>
      <c r="C56" s="89">
        <v>642.20513938040267</v>
      </c>
      <c r="D56" s="89">
        <v>662.98798282579276</v>
      </c>
      <c r="E56" s="89">
        <v>565.21878493671409</v>
      </c>
      <c r="F56" s="89">
        <v>403.36916277089392</v>
      </c>
      <c r="G56" s="89">
        <v>403.36916277089392</v>
      </c>
      <c r="H56" s="89">
        <v>828.80134256915585</v>
      </c>
      <c r="I56" s="89">
        <v>827.08534169212612</v>
      </c>
      <c r="J56" s="89">
        <v>766.35822200492635</v>
      </c>
      <c r="K56" s="89">
        <v>583.45513559490473</v>
      </c>
      <c r="L56" s="89">
        <v>598.28896899999995</v>
      </c>
      <c r="M56" s="89">
        <v>570.04394010396027</v>
      </c>
      <c r="N56" s="69"/>
    </row>
    <row r="57" spans="1:14" ht="30.75">
      <c r="A57" s="97"/>
      <c r="B57" s="24" t="s">
        <v>16</v>
      </c>
      <c r="C57" s="89">
        <v>22.56</v>
      </c>
      <c r="D57" s="89">
        <v>20.05</v>
      </c>
      <c r="E57" s="91">
        <v>31.84</v>
      </c>
      <c r="F57" s="91">
        <v>51.36</v>
      </c>
      <c r="G57" s="91">
        <v>51.36</v>
      </c>
      <c r="H57" s="91">
        <v>0.05</v>
      </c>
      <c r="I57" s="89">
        <v>0.26</v>
      </c>
      <c r="J57" s="89">
        <v>7.58</v>
      </c>
      <c r="K57" s="91">
        <v>29.64</v>
      </c>
      <c r="L57" s="91">
        <v>27.85</v>
      </c>
      <c r="M57" s="91">
        <v>31.26</v>
      </c>
      <c r="N57" s="70" t="s">
        <v>39</v>
      </c>
    </row>
    <row r="58" spans="1:14">
      <c r="A58" s="95" t="s">
        <v>40</v>
      </c>
      <c r="B58" s="23" t="s">
        <v>13</v>
      </c>
      <c r="C58" s="89">
        <v>306.55678086830511</v>
      </c>
      <c r="D58" s="89">
        <v>306.55677985932772</v>
      </c>
      <c r="E58" s="89">
        <v>306.55678202275641</v>
      </c>
      <c r="F58" s="89">
        <v>306.55677948461579</v>
      </c>
      <c r="G58" s="89">
        <v>306.55677948461579</v>
      </c>
      <c r="H58" s="89">
        <v>306.55677936370029</v>
      </c>
      <c r="I58" s="89">
        <v>306.55678225620971</v>
      </c>
      <c r="J58" s="89">
        <v>306.5567804267879</v>
      </c>
      <c r="K58" s="89">
        <v>306.55678019856788</v>
      </c>
      <c r="L58" s="89">
        <v>306.55678019999999</v>
      </c>
      <c r="M58" s="89">
        <v>306.55677985745967</v>
      </c>
      <c r="N58" s="69"/>
    </row>
    <row r="59" spans="1:14">
      <c r="A59" s="96"/>
      <c r="B59" s="23" t="s">
        <v>14</v>
      </c>
      <c r="C59" s="89">
        <v>183.31401349407409</v>
      </c>
      <c r="D59" s="89">
        <v>175.62604951217679</v>
      </c>
      <c r="E59" s="89">
        <v>185.7955128922886</v>
      </c>
      <c r="F59" s="89">
        <v>241.53940739779219</v>
      </c>
      <c r="G59" s="89">
        <v>241.53940739779219</v>
      </c>
      <c r="H59" s="89">
        <v>0</v>
      </c>
      <c r="I59" s="89">
        <v>0.37927946098969217</v>
      </c>
      <c r="J59" s="89">
        <v>112.83928709495829</v>
      </c>
      <c r="K59" s="89">
        <v>130.30378493367289</v>
      </c>
      <c r="L59" s="89">
        <v>185.2129971</v>
      </c>
      <c r="M59" s="89">
        <v>118.3557973868961</v>
      </c>
      <c r="N59" s="69"/>
    </row>
    <row r="60" spans="1:14">
      <c r="A60" s="96"/>
      <c r="B60" s="23" t="s">
        <v>15</v>
      </c>
      <c r="C60" s="89">
        <v>123.24276737423099</v>
      </c>
      <c r="D60" s="89">
        <v>130.9307303471509</v>
      </c>
      <c r="E60" s="89">
        <v>120.76126913046789</v>
      </c>
      <c r="F60" s="89">
        <v>65.017372086823599</v>
      </c>
      <c r="G60" s="89">
        <v>65.017372086823599</v>
      </c>
      <c r="H60" s="89">
        <v>306.55677936370029</v>
      </c>
      <c r="I60" s="89">
        <v>306.17750279521999</v>
      </c>
      <c r="J60" s="89">
        <v>193.71749333182959</v>
      </c>
      <c r="K60" s="89">
        <v>176.25299526489499</v>
      </c>
      <c r="L60" s="89">
        <v>121.3437831</v>
      </c>
      <c r="M60" s="89">
        <v>188.20098247056359</v>
      </c>
      <c r="N60" s="69"/>
    </row>
    <row r="61" spans="1:14">
      <c r="A61" s="97"/>
      <c r="B61" s="24" t="s">
        <v>16</v>
      </c>
      <c r="C61" s="91">
        <v>59.8</v>
      </c>
      <c r="D61" s="91">
        <v>57.29</v>
      </c>
      <c r="E61" s="91">
        <v>60.61</v>
      </c>
      <c r="F61" s="91">
        <v>78.790000000000006</v>
      </c>
      <c r="G61" s="91">
        <v>78.790000000000006</v>
      </c>
      <c r="H61" s="91">
        <v>0</v>
      </c>
      <c r="I61" s="91">
        <v>0.12</v>
      </c>
      <c r="J61" s="91">
        <v>36.81</v>
      </c>
      <c r="K61" s="91">
        <v>42.51</v>
      </c>
      <c r="L61" s="91">
        <v>60.42</v>
      </c>
      <c r="M61" s="91">
        <v>38.61</v>
      </c>
      <c r="N61" s="71" t="s">
        <v>41</v>
      </c>
    </row>
    <row r="62" spans="1:14">
      <c r="A62" s="95" t="s">
        <v>42</v>
      </c>
      <c r="B62" s="23" t="s">
        <v>13</v>
      </c>
      <c r="C62" s="89">
        <v>3855.3447825644771</v>
      </c>
      <c r="D62" s="89">
        <v>3855.3447714592098</v>
      </c>
      <c r="E62" s="89">
        <v>3855.34477025355</v>
      </c>
      <c r="F62" s="89">
        <v>3855.3447697695028</v>
      </c>
      <c r="G62" s="89">
        <v>3855.3447697695028</v>
      </c>
      <c r="H62" s="89">
        <v>3855.3447743829288</v>
      </c>
      <c r="I62" s="89">
        <v>3855.3447765245492</v>
      </c>
      <c r="J62" s="89">
        <v>3855.3447680331092</v>
      </c>
      <c r="K62" s="89">
        <v>3855.3447738626742</v>
      </c>
      <c r="L62" s="89">
        <v>3855.3447780000001</v>
      </c>
      <c r="M62" s="89">
        <v>3855.3447704314331</v>
      </c>
      <c r="N62" s="69"/>
    </row>
    <row r="63" spans="1:14">
      <c r="A63" s="96"/>
      <c r="B63" s="23" t="s">
        <v>14</v>
      </c>
      <c r="C63" s="89">
        <v>259.35710539332149</v>
      </c>
      <c r="D63" s="89">
        <v>273.20839524044919</v>
      </c>
      <c r="E63" s="89">
        <v>297.92388793693698</v>
      </c>
      <c r="F63" s="89">
        <v>837.81599771407878</v>
      </c>
      <c r="G63" s="89">
        <v>837.81599771407878</v>
      </c>
      <c r="H63" s="89">
        <v>126.662969753634</v>
      </c>
      <c r="I63" s="89">
        <v>9.2248692519226161</v>
      </c>
      <c r="J63" s="89">
        <v>104.8546016592032</v>
      </c>
      <c r="K63" s="89">
        <v>313.70488805982887</v>
      </c>
      <c r="L63" s="89">
        <v>177.04254119999999</v>
      </c>
      <c r="M63" s="89">
        <v>286.17214783820708</v>
      </c>
      <c r="N63" s="69"/>
    </row>
    <row r="64" spans="1:14">
      <c r="A64" s="96"/>
      <c r="B64" s="23" t="s">
        <v>15</v>
      </c>
      <c r="C64" s="89">
        <v>3595.9876771711561</v>
      </c>
      <c r="D64" s="89">
        <v>3582.1363762187611</v>
      </c>
      <c r="E64" s="89">
        <v>3557.4208823166141</v>
      </c>
      <c r="F64" s="89">
        <v>3017.5287720554238</v>
      </c>
      <c r="G64" s="89">
        <v>3017.5287720554238</v>
      </c>
      <c r="H64" s="89">
        <v>3728.6818046292951</v>
      </c>
      <c r="I64" s="89">
        <v>3846.1199072726272</v>
      </c>
      <c r="J64" s="89">
        <v>3750.490166373906</v>
      </c>
      <c r="K64" s="89">
        <v>3541.6398858028451</v>
      </c>
      <c r="L64" s="89">
        <v>3678.3022369999999</v>
      </c>
      <c r="M64" s="89">
        <v>3569.1726225932262</v>
      </c>
      <c r="N64" s="69"/>
    </row>
    <row r="65" spans="1:14" ht="29.25">
      <c r="A65" s="97"/>
      <c r="B65" s="24" t="s">
        <v>16</v>
      </c>
      <c r="C65" s="89">
        <v>6.73</v>
      </c>
      <c r="D65" s="89">
        <v>7.09</v>
      </c>
      <c r="E65" s="89">
        <v>7.73</v>
      </c>
      <c r="F65" s="91">
        <v>21.73</v>
      </c>
      <c r="G65" s="91">
        <v>21.73</v>
      </c>
      <c r="H65" s="89">
        <v>3.29</v>
      </c>
      <c r="I65" s="89">
        <v>0.24</v>
      </c>
      <c r="J65" s="89">
        <v>2.72</v>
      </c>
      <c r="K65" s="89">
        <v>8.14</v>
      </c>
      <c r="L65" s="89">
        <v>4.59</v>
      </c>
      <c r="M65" s="89">
        <v>7.42</v>
      </c>
      <c r="N65" s="74" t="s">
        <v>19</v>
      </c>
    </row>
    <row r="66" spans="1:14">
      <c r="A66" s="98" t="s">
        <v>43</v>
      </c>
      <c r="B66" s="23" t="s">
        <v>13</v>
      </c>
      <c r="C66" s="89">
        <v>15.18586465535544</v>
      </c>
      <c r="D66" s="89">
        <v>15.18586465535544</v>
      </c>
      <c r="E66" s="89">
        <v>15.18586465535544</v>
      </c>
      <c r="F66" s="89">
        <v>15.185864230298501</v>
      </c>
      <c r="G66" s="89">
        <v>15.185864230298501</v>
      </c>
      <c r="H66" s="89">
        <v>15.18586465535544</v>
      </c>
      <c r="I66" s="89">
        <v>15.18586465224616</v>
      </c>
      <c r="J66" s="89">
        <v>15.18586465535544</v>
      </c>
      <c r="K66" s="89">
        <v>15.185863806272449</v>
      </c>
      <c r="L66" s="89">
        <v>15.18586466</v>
      </c>
      <c r="M66" s="89">
        <v>15.185864736524801</v>
      </c>
      <c r="N66" s="69"/>
    </row>
    <row r="67" spans="1:14">
      <c r="A67" s="99"/>
      <c r="B67" s="23" t="s">
        <v>14</v>
      </c>
      <c r="C67" s="89">
        <v>0</v>
      </c>
      <c r="D67" s="89">
        <v>0</v>
      </c>
      <c r="E67" s="89">
        <v>0</v>
      </c>
      <c r="F67" s="89">
        <v>7.3739732696507749</v>
      </c>
      <c r="G67" s="89">
        <v>7.3739732696507749</v>
      </c>
      <c r="H67" s="89">
        <v>0</v>
      </c>
      <c r="I67" s="89">
        <v>0</v>
      </c>
      <c r="J67" s="89">
        <v>0</v>
      </c>
      <c r="K67" s="89">
        <v>0</v>
      </c>
      <c r="L67" s="89">
        <v>0</v>
      </c>
      <c r="M67" s="89">
        <v>0</v>
      </c>
      <c r="N67" s="69"/>
    </row>
    <row r="68" spans="1:14">
      <c r="A68" s="99"/>
      <c r="B68" s="23" t="s">
        <v>15</v>
      </c>
      <c r="C68" s="89">
        <v>15.18586465535544</v>
      </c>
      <c r="D68" s="89">
        <v>15.18586465535544</v>
      </c>
      <c r="E68" s="89">
        <v>15.18586465535544</v>
      </c>
      <c r="F68" s="89">
        <v>7.8118909606477249</v>
      </c>
      <c r="G68" s="89">
        <v>7.8118909606477249</v>
      </c>
      <c r="H68" s="89">
        <v>15.18586465535544</v>
      </c>
      <c r="I68" s="89">
        <v>15.18586465224616</v>
      </c>
      <c r="J68" s="89">
        <v>15.18586465535544</v>
      </c>
      <c r="K68" s="89">
        <v>15.185863806272449</v>
      </c>
      <c r="L68" s="89">
        <v>15.18586466</v>
      </c>
      <c r="M68" s="89">
        <v>15.185864736524801</v>
      </c>
      <c r="N68" s="69"/>
    </row>
    <row r="69" spans="1:14">
      <c r="A69" s="100"/>
      <c r="B69" s="24" t="s">
        <v>16</v>
      </c>
      <c r="C69" s="89">
        <v>0</v>
      </c>
      <c r="D69" s="89">
        <v>0</v>
      </c>
      <c r="E69" s="89">
        <v>0</v>
      </c>
      <c r="F69" s="91">
        <v>48.56</v>
      </c>
      <c r="G69" s="91">
        <v>48.56</v>
      </c>
      <c r="H69" s="91">
        <v>0</v>
      </c>
      <c r="I69" s="91">
        <v>0</v>
      </c>
      <c r="J69" s="91">
        <v>0</v>
      </c>
      <c r="K69" s="91">
        <v>0</v>
      </c>
      <c r="L69" s="91">
        <v>0</v>
      </c>
      <c r="M69" s="91">
        <v>0</v>
      </c>
      <c r="N69" s="71" t="s">
        <v>44</v>
      </c>
    </row>
    <row r="70" spans="1:14">
      <c r="A70" s="98" t="s">
        <v>45</v>
      </c>
      <c r="B70" s="23" t="s">
        <v>13</v>
      </c>
      <c r="C70" s="89">
        <v>1008.382465138228</v>
      </c>
      <c r="D70" s="89">
        <v>1008.382465132967</v>
      </c>
      <c r="E70" s="89">
        <v>1008.382465138228</v>
      </c>
      <c r="F70" s="89">
        <v>1008.382463603711</v>
      </c>
      <c r="G70" s="89">
        <v>1008.382463603711</v>
      </c>
      <c r="H70" s="89">
        <v>1008.382460523342</v>
      </c>
      <c r="I70" s="89">
        <v>1008.38246463212</v>
      </c>
      <c r="J70" s="89">
        <v>1008.382460475618</v>
      </c>
      <c r="K70" s="89">
        <v>1008.382465035122</v>
      </c>
      <c r="L70" s="89">
        <v>1008.382461</v>
      </c>
      <c r="M70" s="89">
        <v>1008.382465155295</v>
      </c>
      <c r="N70" s="69"/>
    </row>
    <row r="71" spans="1:14">
      <c r="A71" s="99"/>
      <c r="B71" s="23" t="s">
        <v>14</v>
      </c>
      <c r="C71" s="89">
        <v>0</v>
      </c>
      <c r="D71" s="89">
        <v>0</v>
      </c>
      <c r="E71" s="89">
        <v>0</v>
      </c>
      <c r="F71" s="89">
        <v>56.368193017436468</v>
      </c>
      <c r="G71" s="89">
        <v>56.368193017436468</v>
      </c>
      <c r="H71" s="89">
        <v>0</v>
      </c>
      <c r="I71" s="89">
        <v>0</v>
      </c>
      <c r="J71" s="89">
        <v>0</v>
      </c>
      <c r="K71" s="89">
        <v>0</v>
      </c>
      <c r="L71" s="89">
        <v>0</v>
      </c>
      <c r="M71" s="89">
        <v>0</v>
      </c>
      <c r="N71" s="69"/>
    </row>
    <row r="72" spans="1:14">
      <c r="A72" s="99"/>
      <c r="B72" s="23" t="s">
        <v>15</v>
      </c>
      <c r="C72" s="89">
        <v>1008.382465138228</v>
      </c>
      <c r="D72" s="89">
        <v>1008.382465132967</v>
      </c>
      <c r="E72" s="89">
        <v>1008.382465138228</v>
      </c>
      <c r="F72" s="89">
        <v>952.01427058627462</v>
      </c>
      <c r="G72" s="89">
        <v>952.01427058627462</v>
      </c>
      <c r="H72" s="89">
        <v>1008.382460523342</v>
      </c>
      <c r="I72" s="89">
        <v>1008.38246463212</v>
      </c>
      <c r="J72" s="89">
        <v>1008.382460475618</v>
      </c>
      <c r="K72" s="89">
        <v>1008.382465035122</v>
      </c>
      <c r="L72" s="89">
        <v>1008.382461</v>
      </c>
      <c r="M72" s="89">
        <v>1008.382465155295</v>
      </c>
      <c r="N72" s="69"/>
    </row>
    <row r="73" spans="1:14">
      <c r="A73" s="100"/>
      <c r="B73" s="24" t="s">
        <v>16</v>
      </c>
      <c r="C73" s="89">
        <v>0</v>
      </c>
      <c r="D73" s="89">
        <v>0</v>
      </c>
      <c r="E73" s="89">
        <v>0</v>
      </c>
      <c r="F73" s="91">
        <v>5.59</v>
      </c>
      <c r="G73" s="91">
        <v>5.59</v>
      </c>
      <c r="H73" s="91">
        <v>0</v>
      </c>
      <c r="I73" s="91">
        <v>0</v>
      </c>
      <c r="J73" s="91">
        <v>0</v>
      </c>
      <c r="K73" s="91">
        <v>0</v>
      </c>
      <c r="L73" s="91">
        <v>0</v>
      </c>
      <c r="M73" s="91">
        <v>0</v>
      </c>
      <c r="N73" s="71" t="s">
        <v>46</v>
      </c>
    </row>
    <row r="74" spans="1:14">
      <c r="A74" s="98" t="s">
        <v>47</v>
      </c>
      <c r="B74" s="23" t="s">
        <v>13</v>
      </c>
      <c r="C74" s="89">
        <v>529.82869704965458</v>
      </c>
      <c r="D74" s="89">
        <v>529.82869860144592</v>
      </c>
      <c r="E74" s="89">
        <v>529.82870085328034</v>
      </c>
      <c r="F74" s="89">
        <v>529.82869898661932</v>
      </c>
      <c r="G74" s="89">
        <v>529.82869898661932</v>
      </c>
      <c r="H74" s="89">
        <v>529.82869752241675</v>
      </c>
      <c r="I74" s="89">
        <v>529.8286985878126</v>
      </c>
      <c r="J74" s="89">
        <v>529.82869748651319</v>
      </c>
      <c r="K74" s="89">
        <v>529.82869647958489</v>
      </c>
      <c r="L74" s="89">
        <v>529.82869870000002</v>
      </c>
      <c r="M74" s="89">
        <v>529.82869653682269</v>
      </c>
      <c r="N74" s="69"/>
    </row>
    <row r="75" spans="1:14">
      <c r="A75" s="99"/>
      <c r="B75" s="23" t="s">
        <v>14</v>
      </c>
      <c r="C75" s="89">
        <v>11.219055429386501</v>
      </c>
      <c r="D75" s="89">
        <v>13.03490782805982</v>
      </c>
      <c r="E75" s="89">
        <v>458.55990305489559</v>
      </c>
      <c r="F75" s="89">
        <v>482.61286379917158</v>
      </c>
      <c r="G75" s="89">
        <v>482.61286379917158</v>
      </c>
      <c r="H75" s="89">
        <v>0.1432473393231804</v>
      </c>
      <c r="I75" s="89">
        <v>0</v>
      </c>
      <c r="J75" s="89">
        <v>389.67281498925468</v>
      </c>
      <c r="K75" s="89">
        <v>2.60008564694746</v>
      </c>
      <c r="L75" s="89">
        <v>0.80754910800000002</v>
      </c>
      <c r="M75" s="89">
        <v>1.128714116832924</v>
      </c>
      <c r="N75" s="69"/>
    </row>
    <row r="76" spans="1:14">
      <c r="A76" s="99"/>
      <c r="B76" s="23" t="s">
        <v>15</v>
      </c>
      <c r="C76" s="89">
        <v>518.60964162026812</v>
      </c>
      <c r="D76" s="89">
        <v>516.79379077338615</v>
      </c>
      <c r="E76" s="89">
        <v>71.268797798384696</v>
      </c>
      <c r="F76" s="89">
        <v>47.215835187447709</v>
      </c>
      <c r="G76" s="89">
        <v>47.215835187447709</v>
      </c>
      <c r="H76" s="89">
        <v>529.68545018309362</v>
      </c>
      <c r="I76" s="89">
        <v>529.8286985878126</v>
      </c>
      <c r="J76" s="89">
        <v>140.1558824972584</v>
      </c>
      <c r="K76" s="89">
        <v>527.2286108326374</v>
      </c>
      <c r="L76" s="89">
        <v>529.02114959999994</v>
      </c>
      <c r="M76" s="89">
        <v>528.69998241998974</v>
      </c>
      <c r="N76" s="69"/>
    </row>
    <row r="77" spans="1:14">
      <c r="A77" s="100"/>
      <c r="B77" s="24" t="s">
        <v>16</v>
      </c>
      <c r="C77" s="89">
        <v>2.12</v>
      </c>
      <c r="D77" s="89">
        <v>2.46</v>
      </c>
      <c r="E77" s="91">
        <v>86.55</v>
      </c>
      <c r="F77" s="91">
        <v>91.09</v>
      </c>
      <c r="G77" s="91">
        <v>91.09</v>
      </c>
      <c r="H77" s="89">
        <v>0.03</v>
      </c>
      <c r="I77" s="91">
        <v>0</v>
      </c>
      <c r="J77" s="91">
        <v>73.55</v>
      </c>
      <c r="K77" s="89">
        <v>0.49</v>
      </c>
      <c r="L77" s="91">
        <v>0.15</v>
      </c>
      <c r="M77" s="91">
        <v>0.21</v>
      </c>
      <c r="N77" s="70" t="s">
        <v>48</v>
      </c>
    </row>
    <row r="78" spans="1:14">
      <c r="A78" s="98" t="s">
        <v>49</v>
      </c>
      <c r="B78" s="23" t="s">
        <v>13</v>
      </c>
      <c r="C78" s="89">
        <v>206.62159674785701</v>
      </c>
      <c r="D78" s="89">
        <v>206.62159385006461</v>
      </c>
      <c r="E78" s="89">
        <v>206.62159352433719</v>
      </c>
      <c r="F78" s="89">
        <v>206.62159845334881</v>
      </c>
      <c r="G78" s="89">
        <v>206.62159845334881</v>
      </c>
      <c r="H78" s="89">
        <v>206.62159454924989</v>
      </c>
      <c r="I78" s="89">
        <v>206.62159800656201</v>
      </c>
      <c r="J78" s="89">
        <v>206.62159820669061</v>
      </c>
      <c r="K78" s="89">
        <v>206.62160036048499</v>
      </c>
      <c r="L78" s="89">
        <v>206.62159449999999</v>
      </c>
      <c r="M78" s="89">
        <v>206.6215995990481</v>
      </c>
      <c r="N78" s="69"/>
    </row>
    <row r="79" spans="1:14">
      <c r="A79" s="99"/>
      <c r="B79" s="23" t="s">
        <v>14</v>
      </c>
      <c r="C79" s="89">
        <v>134.4250420609803</v>
      </c>
      <c r="D79" s="89">
        <v>135.17740943986209</v>
      </c>
      <c r="E79" s="89">
        <v>134.58149083957889</v>
      </c>
      <c r="F79" s="89">
        <v>148.27290408281689</v>
      </c>
      <c r="G79" s="89">
        <v>148.27290408281689</v>
      </c>
      <c r="H79" s="89">
        <v>0</v>
      </c>
      <c r="I79" s="89">
        <v>0</v>
      </c>
      <c r="J79" s="89">
        <v>130.46338494727809</v>
      </c>
      <c r="K79" s="89">
        <v>0</v>
      </c>
      <c r="L79" s="89">
        <v>0.242691516</v>
      </c>
      <c r="M79" s="89">
        <v>0</v>
      </c>
      <c r="N79" s="69"/>
    </row>
    <row r="80" spans="1:14">
      <c r="A80" s="99"/>
      <c r="B80" s="23" t="s">
        <v>15</v>
      </c>
      <c r="C80" s="89">
        <v>72.196554686876752</v>
      </c>
      <c r="D80" s="89">
        <v>71.444184410202482</v>
      </c>
      <c r="E80" s="89">
        <v>72.040102684758295</v>
      </c>
      <c r="F80" s="89">
        <v>58.348694370531909</v>
      </c>
      <c r="G80" s="89">
        <v>58.348694370531909</v>
      </c>
      <c r="H80" s="89">
        <v>206.62159454924989</v>
      </c>
      <c r="I80" s="89">
        <v>206.62159800656201</v>
      </c>
      <c r="J80" s="89">
        <v>76.158213259412435</v>
      </c>
      <c r="K80" s="89">
        <v>206.62160036048499</v>
      </c>
      <c r="L80" s="89">
        <v>206.37890290000001</v>
      </c>
      <c r="M80" s="89">
        <v>206.6215995990481</v>
      </c>
      <c r="N80" s="69"/>
    </row>
    <row r="81" spans="1:14">
      <c r="A81" s="100"/>
      <c r="B81" s="24" t="s">
        <v>16</v>
      </c>
      <c r="C81" s="91">
        <v>65.06</v>
      </c>
      <c r="D81" s="91">
        <v>65.42</v>
      </c>
      <c r="E81" s="91">
        <v>65.13</v>
      </c>
      <c r="F81" s="91">
        <v>71.760000000000005</v>
      </c>
      <c r="G81" s="91">
        <v>71.760000000000005</v>
      </c>
      <c r="H81" s="91">
        <v>0</v>
      </c>
      <c r="I81" s="91">
        <v>0</v>
      </c>
      <c r="J81" s="91">
        <v>63.14</v>
      </c>
      <c r="K81" s="91">
        <v>0</v>
      </c>
      <c r="L81" s="91">
        <v>0.12</v>
      </c>
      <c r="M81" s="91">
        <v>0</v>
      </c>
      <c r="N81" s="72" t="s">
        <v>50</v>
      </c>
    </row>
    <row r="82" spans="1:14">
      <c r="A82" s="98" t="s">
        <v>51</v>
      </c>
      <c r="B82" s="23" t="s">
        <v>13</v>
      </c>
      <c r="C82" s="89">
        <v>27.294077206537409</v>
      </c>
      <c r="D82" s="89">
        <v>27.294077206537409</v>
      </c>
      <c r="E82" s="89">
        <v>27.294077206537409</v>
      </c>
      <c r="F82" s="89">
        <v>27.294077380021019</v>
      </c>
      <c r="G82" s="89">
        <v>27.294077380021019</v>
      </c>
      <c r="H82" s="89">
        <v>27.294077206537409</v>
      </c>
      <c r="I82" s="89">
        <v>27.294077206537409</v>
      </c>
      <c r="J82" s="89">
        <v>27.294077206537409</v>
      </c>
      <c r="K82" s="89">
        <v>27.294077206537409</v>
      </c>
      <c r="L82" s="89">
        <v>27.294077210000001</v>
      </c>
      <c r="M82" s="89">
        <v>27.294077206537409</v>
      </c>
      <c r="N82" s="69"/>
    </row>
    <row r="83" spans="1:14">
      <c r="A83" s="99"/>
      <c r="B83" s="23" t="s">
        <v>14</v>
      </c>
      <c r="C83" s="89">
        <v>0</v>
      </c>
      <c r="D83" s="89">
        <v>0</v>
      </c>
      <c r="E83" s="89">
        <v>0</v>
      </c>
      <c r="F83" s="89">
        <v>0</v>
      </c>
      <c r="G83" s="89">
        <v>0</v>
      </c>
      <c r="H83" s="89">
        <v>0</v>
      </c>
      <c r="I83" s="89">
        <v>0</v>
      </c>
      <c r="J83" s="89">
        <v>0</v>
      </c>
      <c r="K83" s="89">
        <v>0</v>
      </c>
      <c r="L83" s="89">
        <v>0</v>
      </c>
      <c r="M83" s="89">
        <v>0</v>
      </c>
      <c r="N83" s="69"/>
    </row>
    <row r="84" spans="1:14">
      <c r="A84" s="99"/>
      <c r="B84" s="23" t="s">
        <v>15</v>
      </c>
      <c r="C84" s="89">
        <v>27.294077206537409</v>
      </c>
      <c r="D84" s="89">
        <v>27.294077206537409</v>
      </c>
      <c r="E84" s="89">
        <v>27.294077206537409</v>
      </c>
      <c r="F84" s="89">
        <v>27.294077380021019</v>
      </c>
      <c r="G84" s="89">
        <v>27.294077380021019</v>
      </c>
      <c r="H84" s="89">
        <v>27.294077206537409</v>
      </c>
      <c r="I84" s="89">
        <v>27.294077206537409</v>
      </c>
      <c r="J84" s="89">
        <v>27.294077206537409</v>
      </c>
      <c r="K84" s="89">
        <v>27.294077206537409</v>
      </c>
      <c r="L84" s="89">
        <v>27.294077210000001</v>
      </c>
      <c r="M84" s="89">
        <v>27.294077206537409</v>
      </c>
      <c r="N84" s="69"/>
    </row>
    <row r="85" spans="1:14">
      <c r="A85" s="100"/>
      <c r="B85" s="24" t="s">
        <v>16</v>
      </c>
      <c r="C85" s="89">
        <v>0</v>
      </c>
      <c r="D85" s="89">
        <v>0</v>
      </c>
      <c r="E85" s="89">
        <v>0</v>
      </c>
      <c r="F85" s="89">
        <v>0</v>
      </c>
      <c r="G85" s="89">
        <v>0</v>
      </c>
      <c r="H85" s="91">
        <v>0</v>
      </c>
      <c r="I85" s="91">
        <v>0</v>
      </c>
      <c r="J85" s="91">
        <v>0</v>
      </c>
      <c r="K85" s="91">
        <v>0</v>
      </c>
      <c r="L85" s="91">
        <v>0</v>
      </c>
      <c r="M85" s="91">
        <v>0</v>
      </c>
      <c r="N85" s="69"/>
    </row>
    <row r="86" spans="1:14">
      <c r="A86" s="98" t="s">
        <v>52</v>
      </c>
      <c r="B86" s="23" t="s">
        <v>13</v>
      </c>
      <c r="C86" s="89">
        <v>5.9015157699268066</v>
      </c>
      <c r="D86" s="89">
        <v>5.9015157699268066</v>
      </c>
      <c r="E86" s="89">
        <v>5.9015157699268066</v>
      </c>
      <c r="F86" s="89">
        <v>5.9015157961781464</v>
      </c>
      <c r="G86" s="89">
        <v>5.9015157961781464</v>
      </c>
      <c r="H86" s="89">
        <v>5.9015157699268066</v>
      </c>
      <c r="I86" s="89">
        <v>5.9015157699268066</v>
      </c>
      <c r="J86" s="89">
        <v>5.9015157699268066</v>
      </c>
      <c r="K86" s="89">
        <v>5.9015157699268066</v>
      </c>
      <c r="L86" s="89">
        <v>5.9015157699999996</v>
      </c>
      <c r="M86" s="89">
        <v>5.9015157699268066</v>
      </c>
      <c r="N86" s="69"/>
    </row>
    <row r="87" spans="1:14">
      <c r="A87" s="99"/>
      <c r="B87" s="23" t="s">
        <v>14</v>
      </c>
      <c r="C87" s="89">
        <v>0</v>
      </c>
      <c r="D87" s="89">
        <v>0</v>
      </c>
      <c r="E87" s="89">
        <v>0</v>
      </c>
      <c r="F87" s="89">
        <v>0</v>
      </c>
      <c r="G87" s="89">
        <v>0</v>
      </c>
      <c r="H87" s="89">
        <v>0</v>
      </c>
      <c r="I87" s="89">
        <v>0</v>
      </c>
      <c r="J87" s="89">
        <v>0</v>
      </c>
      <c r="K87" s="89">
        <v>0</v>
      </c>
      <c r="L87" s="89">
        <v>0</v>
      </c>
      <c r="M87" s="89">
        <v>0</v>
      </c>
      <c r="N87" s="69"/>
    </row>
    <row r="88" spans="1:14">
      <c r="A88" s="99"/>
      <c r="B88" s="23" t="s">
        <v>15</v>
      </c>
      <c r="C88" s="89">
        <v>5.9015157699268066</v>
      </c>
      <c r="D88" s="89">
        <v>5.9015157699268066</v>
      </c>
      <c r="E88" s="89">
        <v>5.9015157699268066</v>
      </c>
      <c r="F88" s="89">
        <v>5.9015157961781464</v>
      </c>
      <c r="G88" s="89">
        <v>5.9015157961781464</v>
      </c>
      <c r="H88" s="89">
        <v>5.9015157699268066</v>
      </c>
      <c r="I88" s="89">
        <v>5.9015157699268066</v>
      </c>
      <c r="J88" s="89">
        <v>5.9015157699268066</v>
      </c>
      <c r="K88" s="89">
        <v>5.9015157699268066</v>
      </c>
      <c r="L88" s="89">
        <v>5.9015157699999996</v>
      </c>
      <c r="M88" s="89">
        <v>5.9015157699268066</v>
      </c>
      <c r="N88" s="69"/>
    </row>
    <row r="89" spans="1:14">
      <c r="A89" s="100"/>
      <c r="B89" s="24" t="s">
        <v>16</v>
      </c>
      <c r="C89" s="89">
        <v>0</v>
      </c>
      <c r="D89" s="89">
        <v>0</v>
      </c>
      <c r="E89" s="89">
        <v>0</v>
      </c>
      <c r="F89" s="89">
        <v>0</v>
      </c>
      <c r="G89" s="89">
        <v>0</v>
      </c>
      <c r="H89" s="91">
        <v>0</v>
      </c>
      <c r="I89" s="91">
        <v>0</v>
      </c>
      <c r="J89" s="91">
        <v>0</v>
      </c>
      <c r="K89" s="91">
        <v>0</v>
      </c>
      <c r="L89" s="91">
        <v>0</v>
      </c>
      <c r="M89" s="91">
        <v>0</v>
      </c>
      <c r="N89" s="69"/>
    </row>
    <row r="90" spans="1:14">
      <c r="A90" s="98" t="s">
        <v>53</v>
      </c>
      <c r="B90" s="23" t="s">
        <v>13</v>
      </c>
      <c r="C90" s="89">
        <v>187.93753262553261</v>
      </c>
      <c r="D90" s="89">
        <v>187.93753262553261</v>
      </c>
      <c r="E90" s="89">
        <v>187.93753262553261</v>
      </c>
      <c r="F90" s="89">
        <v>187.93753262553261</v>
      </c>
      <c r="G90" s="89">
        <v>187.93753262553261</v>
      </c>
      <c r="H90" s="89">
        <v>187.93753295203311</v>
      </c>
      <c r="I90" s="89">
        <v>187.93753262553261</v>
      </c>
      <c r="J90" s="89">
        <v>187.93753295203311</v>
      </c>
      <c r="K90" s="89">
        <v>187.93753785960001</v>
      </c>
      <c r="L90" s="89">
        <v>187.937533</v>
      </c>
      <c r="M90" s="89">
        <v>187.93753785960001</v>
      </c>
      <c r="N90" s="69"/>
    </row>
    <row r="91" spans="1:14">
      <c r="A91" s="99"/>
      <c r="B91" s="23" t="s">
        <v>14</v>
      </c>
      <c r="C91" s="89">
        <v>0</v>
      </c>
      <c r="D91" s="89">
        <v>0</v>
      </c>
      <c r="E91" s="89">
        <v>0</v>
      </c>
      <c r="F91" s="89">
        <v>0</v>
      </c>
      <c r="G91" s="89">
        <v>0</v>
      </c>
      <c r="H91" s="89">
        <v>0</v>
      </c>
      <c r="I91" s="89">
        <v>0</v>
      </c>
      <c r="J91" s="89">
        <v>0</v>
      </c>
      <c r="K91" s="89">
        <v>0</v>
      </c>
      <c r="L91" s="89">
        <v>0</v>
      </c>
      <c r="M91" s="89">
        <v>0</v>
      </c>
      <c r="N91" s="69"/>
    </row>
    <row r="92" spans="1:14">
      <c r="A92" s="99"/>
      <c r="B92" s="23" t="s">
        <v>15</v>
      </c>
      <c r="C92" s="89">
        <v>187.93753262553261</v>
      </c>
      <c r="D92" s="89">
        <v>187.93753262553261</v>
      </c>
      <c r="E92" s="89">
        <v>187.93753262553261</v>
      </c>
      <c r="F92" s="89">
        <v>187.93753262553261</v>
      </c>
      <c r="G92" s="89">
        <v>187.93753262553261</v>
      </c>
      <c r="H92" s="89">
        <v>187.93753295203311</v>
      </c>
      <c r="I92" s="89">
        <v>187.93753262553261</v>
      </c>
      <c r="J92" s="89">
        <v>187.93753295203311</v>
      </c>
      <c r="K92" s="89">
        <v>187.93753785960001</v>
      </c>
      <c r="L92" s="89">
        <v>187.937533</v>
      </c>
      <c r="M92" s="89">
        <v>187.93753785960001</v>
      </c>
      <c r="N92" s="69"/>
    </row>
    <row r="93" spans="1:14">
      <c r="A93" s="100"/>
      <c r="B93" s="24" t="s">
        <v>16</v>
      </c>
      <c r="C93" s="89">
        <v>0</v>
      </c>
      <c r="D93" s="89">
        <v>0</v>
      </c>
      <c r="E93" s="89">
        <v>0</v>
      </c>
      <c r="F93" s="89">
        <v>0</v>
      </c>
      <c r="G93" s="89">
        <v>0</v>
      </c>
      <c r="H93" s="91">
        <v>0</v>
      </c>
      <c r="I93" s="91">
        <v>0</v>
      </c>
      <c r="J93" s="91">
        <v>0</v>
      </c>
      <c r="K93" s="91">
        <v>0</v>
      </c>
      <c r="L93" s="91">
        <v>0</v>
      </c>
      <c r="M93" s="91">
        <v>0</v>
      </c>
      <c r="N93" s="72" t="s">
        <v>54</v>
      </c>
    </row>
    <row r="94" spans="1:14">
      <c r="A94" s="98" t="s">
        <v>55</v>
      </c>
      <c r="B94" s="23" t="s">
        <v>13</v>
      </c>
      <c r="C94" s="89">
        <v>149.2815875693658</v>
      </c>
      <c r="D94" s="89">
        <v>149.2815875693658</v>
      </c>
      <c r="E94" s="89">
        <v>149.2815875693658</v>
      </c>
      <c r="F94" s="89">
        <v>149.2815875693658</v>
      </c>
      <c r="G94" s="89">
        <v>149.2815875693658</v>
      </c>
      <c r="H94" s="89">
        <v>149.28158757065219</v>
      </c>
      <c r="I94" s="89">
        <v>149.2815875693658</v>
      </c>
      <c r="J94" s="89">
        <v>149.28158757065219</v>
      </c>
      <c r="K94" s="89">
        <v>149.2815823352984</v>
      </c>
      <c r="L94" s="89">
        <v>149.28158759999999</v>
      </c>
      <c r="M94" s="89">
        <v>149.2815823352984</v>
      </c>
      <c r="N94" s="69"/>
    </row>
    <row r="95" spans="1:14">
      <c r="A95" s="99"/>
      <c r="B95" s="23" t="s">
        <v>14</v>
      </c>
      <c r="C95" s="89">
        <v>0</v>
      </c>
      <c r="D95" s="89">
        <v>0</v>
      </c>
      <c r="E95" s="89">
        <v>0</v>
      </c>
      <c r="F95" s="89">
        <v>0</v>
      </c>
      <c r="G95" s="89">
        <v>0</v>
      </c>
      <c r="H95" s="89">
        <v>0</v>
      </c>
      <c r="I95" s="89">
        <v>0</v>
      </c>
      <c r="J95" s="89">
        <v>0</v>
      </c>
      <c r="K95" s="89">
        <v>0</v>
      </c>
      <c r="L95" s="89">
        <v>0</v>
      </c>
      <c r="M95" s="89">
        <v>0</v>
      </c>
      <c r="N95" s="69"/>
    </row>
    <row r="96" spans="1:14">
      <c r="A96" s="99"/>
      <c r="B96" s="23" t="s">
        <v>15</v>
      </c>
      <c r="C96" s="89">
        <v>149.2815875693658</v>
      </c>
      <c r="D96" s="89">
        <v>149.2815875693658</v>
      </c>
      <c r="E96" s="89">
        <v>149.2815875693658</v>
      </c>
      <c r="F96" s="89">
        <v>149.2815875693658</v>
      </c>
      <c r="G96" s="89">
        <v>149.2815875693658</v>
      </c>
      <c r="H96" s="89">
        <v>149.28158757065219</v>
      </c>
      <c r="I96" s="89">
        <v>149.2815875693658</v>
      </c>
      <c r="J96" s="89">
        <v>149.28158757065219</v>
      </c>
      <c r="K96" s="89">
        <v>149.2815823352984</v>
      </c>
      <c r="L96" s="89">
        <v>149.28158759999999</v>
      </c>
      <c r="M96" s="89">
        <v>149.2815823352984</v>
      </c>
      <c r="N96" s="69"/>
    </row>
    <row r="97" spans="1:14">
      <c r="A97" s="100"/>
      <c r="B97" s="24" t="s">
        <v>16</v>
      </c>
      <c r="C97" s="89">
        <v>0</v>
      </c>
      <c r="D97" s="89">
        <v>0</v>
      </c>
      <c r="E97" s="89">
        <v>0</v>
      </c>
      <c r="F97" s="89">
        <v>0</v>
      </c>
      <c r="G97" s="89">
        <v>0</v>
      </c>
      <c r="H97" s="91">
        <v>0</v>
      </c>
      <c r="I97" s="91">
        <v>0</v>
      </c>
      <c r="J97" s="91">
        <v>0</v>
      </c>
      <c r="K97" s="91">
        <v>0</v>
      </c>
      <c r="L97" s="91">
        <v>0</v>
      </c>
      <c r="M97" s="91">
        <v>0</v>
      </c>
      <c r="N97" s="72" t="s">
        <v>54</v>
      </c>
    </row>
    <row r="98" spans="1:14">
      <c r="A98" s="98" t="s">
        <v>56</v>
      </c>
      <c r="B98" s="23" t="s">
        <v>13</v>
      </c>
      <c r="C98" s="89">
        <v>197.04711154019051</v>
      </c>
      <c r="D98" s="89">
        <v>197.04711154019051</v>
      </c>
      <c r="E98" s="89">
        <v>197.04711154019051</v>
      </c>
      <c r="F98" s="89">
        <v>197.04711154019051</v>
      </c>
      <c r="G98" s="89">
        <v>197.04711154019051</v>
      </c>
      <c r="H98" s="89">
        <v>197.0471107516789</v>
      </c>
      <c r="I98" s="89">
        <v>197.04711154019051</v>
      </c>
      <c r="J98" s="89">
        <v>197.0471107516789</v>
      </c>
      <c r="K98" s="89">
        <v>197.04710990044779</v>
      </c>
      <c r="L98" s="89">
        <v>197.04711080000001</v>
      </c>
      <c r="M98" s="89">
        <v>197.04710990044779</v>
      </c>
      <c r="N98" s="69"/>
    </row>
    <row r="99" spans="1:14">
      <c r="A99" s="99"/>
      <c r="B99" s="23" t="s">
        <v>14</v>
      </c>
      <c r="C99" s="89">
        <v>0</v>
      </c>
      <c r="D99" s="89">
        <v>0</v>
      </c>
      <c r="E99" s="89">
        <v>0</v>
      </c>
      <c r="F99" s="89">
        <v>0</v>
      </c>
      <c r="G99" s="89">
        <v>0</v>
      </c>
      <c r="H99" s="89">
        <v>0</v>
      </c>
      <c r="I99" s="89">
        <v>0</v>
      </c>
      <c r="J99" s="89">
        <v>0</v>
      </c>
      <c r="K99" s="89">
        <v>0</v>
      </c>
      <c r="L99" s="89">
        <v>0</v>
      </c>
      <c r="M99" s="89">
        <v>0</v>
      </c>
      <c r="N99" s="69"/>
    </row>
    <row r="100" spans="1:14">
      <c r="A100" s="99"/>
      <c r="B100" s="23" t="s">
        <v>15</v>
      </c>
      <c r="C100" s="89">
        <v>197.04711154019051</v>
      </c>
      <c r="D100" s="89">
        <v>197.04711154019051</v>
      </c>
      <c r="E100" s="89">
        <v>197.04711154019051</v>
      </c>
      <c r="F100" s="89">
        <v>197.04711154019051</v>
      </c>
      <c r="G100" s="89">
        <v>197.04711154019051</v>
      </c>
      <c r="H100" s="89">
        <v>197.0471107516789</v>
      </c>
      <c r="I100" s="89">
        <v>197.04711154019051</v>
      </c>
      <c r="J100" s="89">
        <v>197.0471107516789</v>
      </c>
      <c r="K100" s="89">
        <v>197.04710990044779</v>
      </c>
      <c r="L100" s="89">
        <v>197.04711080000001</v>
      </c>
      <c r="M100" s="89">
        <v>197.04710990044779</v>
      </c>
      <c r="N100" s="69"/>
    </row>
    <row r="101" spans="1:14">
      <c r="A101" s="100"/>
      <c r="B101" s="24" t="s">
        <v>16</v>
      </c>
      <c r="C101" s="89">
        <v>0</v>
      </c>
      <c r="D101" s="89">
        <v>0</v>
      </c>
      <c r="E101" s="89">
        <v>0</v>
      </c>
      <c r="F101" s="89">
        <v>0</v>
      </c>
      <c r="G101" s="89">
        <v>0</v>
      </c>
      <c r="H101" s="91">
        <v>0</v>
      </c>
      <c r="I101" s="91">
        <v>0</v>
      </c>
      <c r="J101" s="91">
        <v>0</v>
      </c>
      <c r="K101" s="91">
        <v>0</v>
      </c>
      <c r="L101" s="91">
        <v>0</v>
      </c>
      <c r="M101" s="91">
        <v>0</v>
      </c>
    </row>
    <row r="102" spans="1:14">
      <c r="A102" s="98" t="s">
        <v>57</v>
      </c>
      <c r="B102" s="23" t="s">
        <v>13</v>
      </c>
      <c r="C102" s="89">
        <v>320.36368988692419</v>
      </c>
      <c r="D102" s="89">
        <v>320.36368988692419</v>
      </c>
      <c r="E102" s="89">
        <v>320.36368988692419</v>
      </c>
      <c r="F102" s="89">
        <v>320.36368956570351</v>
      </c>
      <c r="G102" s="89">
        <v>320.36368956570351</v>
      </c>
      <c r="H102" s="89">
        <v>320.36369131817207</v>
      </c>
      <c r="I102" s="89">
        <v>320.36368988692419</v>
      </c>
      <c r="J102" s="89">
        <v>320.36369131817207</v>
      </c>
      <c r="K102" s="89">
        <v>320.36369152666703</v>
      </c>
      <c r="L102" s="89">
        <v>320.36369130000003</v>
      </c>
      <c r="M102" s="89">
        <v>320.36369152666703</v>
      </c>
      <c r="N102" s="69"/>
    </row>
    <row r="103" spans="1:14">
      <c r="A103" s="99"/>
      <c r="B103" s="23" t="s">
        <v>14</v>
      </c>
      <c r="C103" s="89">
        <v>0</v>
      </c>
      <c r="D103" s="89">
        <v>0</v>
      </c>
      <c r="E103" s="89">
        <v>0</v>
      </c>
      <c r="F103" s="89">
        <v>0</v>
      </c>
      <c r="G103" s="89">
        <v>0</v>
      </c>
      <c r="H103" s="89">
        <v>0</v>
      </c>
      <c r="I103" s="89">
        <v>0</v>
      </c>
      <c r="J103" s="89">
        <v>0</v>
      </c>
      <c r="K103" s="89">
        <v>0</v>
      </c>
      <c r="L103" s="89">
        <v>0</v>
      </c>
      <c r="M103" s="89">
        <v>0</v>
      </c>
      <c r="N103" s="69"/>
    </row>
    <row r="104" spans="1:14">
      <c r="A104" s="99"/>
      <c r="B104" s="23" t="s">
        <v>15</v>
      </c>
      <c r="C104" s="89">
        <v>320.36368988692419</v>
      </c>
      <c r="D104" s="89">
        <v>320.36368988692419</v>
      </c>
      <c r="E104" s="89">
        <v>320.36368988692419</v>
      </c>
      <c r="F104" s="89">
        <v>320.36368956570351</v>
      </c>
      <c r="G104" s="89">
        <v>320.36368956570351</v>
      </c>
      <c r="H104" s="89">
        <v>320.36369131817207</v>
      </c>
      <c r="I104" s="89">
        <v>320.36368988692419</v>
      </c>
      <c r="J104" s="89">
        <v>320.36369131817207</v>
      </c>
      <c r="K104" s="89">
        <v>320.36369152666703</v>
      </c>
      <c r="L104" s="89">
        <v>320.36369130000003</v>
      </c>
      <c r="M104" s="89">
        <v>320.36369152666703</v>
      </c>
      <c r="N104" s="69"/>
    </row>
    <row r="105" spans="1:14">
      <c r="A105" s="100"/>
      <c r="B105" s="24" t="s">
        <v>16</v>
      </c>
      <c r="C105" s="89">
        <v>0</v>
      </c>
      <c r="D105" s="89">
        <v>0</v>
      </c>
      <c r="E105" s="89">
        <v>0</v>
      </c>
      <c r="F105" s="89">
        <v>0</v>
      </c>
      <c r="G105" s="89">
        <v>0</v>
      </c>
      <c r="H105" s="91">
        <v>0</v>
      </c>
      <c r="I105" s="91">
        <v>0</v>
      </c>
      <c r="J105" s="91">
        <v>0</v>
      </c>
      <c r="K105" s="91">
        <v>0</v>
      </c>
      <c r="L105" s="91">
        <v>0</v>
      </c>
      <c r="M105" s="91">
        <v>0</v>
      </c>
      <c r="N105" s="69"/>
    </row>
    <row r="106" spans="1:14">
      <c r="A106" s="98" t="s">
        <v>58</v>
      </c>
      <c r="B106" s="23" t="s">
        <v>13</v>
      </c>
      <c r="C106" s="89">
        <v>7620.9935532905847</v>
      </c>
      <c r="D106" s="89">
        <v>7620.9935541344967</v>
      </c>
      <c r="E106" s="89">
        <v>7620.9935540430479</v>
      </c>
      <c r="F106" s="89">
        <v>7620.9935596254954</v>
      </c>
      <c r="G106" s="89">
        <v>7620.9935596254954</v>
      </c>
      <c r="H106" s="89">
        <v>7620.9935543866941</v>
      </c>
      <c r="I106" s="89">
        <v>7620.9935564446296</v>
      </c>
      <c r="J106" s="89">
        <v>7620.9935570050666</v>
      </c>
      <c r="K106" s="89">
        <v>7620.9935527322477</v>
      </c>
      <c r="L106" s="89">
        <v>7620.9935560000004</v>
      </c>
      <c r="M106" s="89">
        <v>7620.9935531610035</v>
      </c>
      <c r="N106" s="69"/>
    </row>
    <row r="107" spans="1:14">
      <c r="A107" s="99"/>
      <c r="B107" s="23" t="s">
        <v>14</v>
      </c>
      <c r="C107" s="89">
        <v>0.43012704901431392</v>
      </c>
      <c r="D107" s="89">
        <v>0.41084512922788291</v>
      </c>
      <c r="E107" s="89">
        <v>22.98724280083794</v>
      </c>
      <c r="F107" s="89">
        <v>3463.2306596791741</v>
      </c>
      <c r="G107" s="89">
        <v>3463.2306596791741</v>
      </c>
      <c r="H107" s="89">
        <v>21.620586880582149</v>
      </c>
      <c r="I107" s="89">
        <v>0</v>
      </c>
      <c r="J107" s="89">
        <v>22.842088223015072</v>
      </c>
      <c r="K107" s="89">
        <v>34.549494328784142</v>
      </c>
      <c r="L107" s="89">
        <v>19.148929129999999</v>
      </c>
      <c r="M107" s="89">
        <v>34.169390928934519</v>
      </c>
      <c r="N107" s="69"/>
    </row>
    <row r="108" spans="1:14">
      <c r="A108" s="99"/>
      <c r="B108" s="23" t="s">
        <v>15</v>
      </c>
      <c r="C108" s="89">
        <v>7620.5634262415706</v>
      </c>
      <c r="D108" s="89">
        <v>7620.582709005269</v>
      </c>
      <c r="E108" s="89">
        <v>7598.0063112422104</v>
      </c>
      <c r="F108" s="89">
        <v>4157.7628999463213</v>
      </c>
      <c r="G108" s="89">
        <v>4157.7628999463213</v>
      </c>
      <c r="H108" s="89">
        <v>7599.3729675061122</v>
      </c>
      <c r="I108" s="89">
        <v>7620.9935564446296</v>
      </c>
      <c r="J108" s="89">
        <v>7598.1514687820518</v>
      </c>
      <c r="K108" s="89">
        <v>7586.4440584034637</v>
      </c>
      <c r="L108" s="89">
        <v>7601.8446270000004</v>
      </c>
      <c r="M108" s="89">
        <v>7586.8241622320702</v>
      </c>
      <c r="N108" s="69"/>
    </row>
    <row r="109" spans="1:14">
      <c r="A109" s="100"/>
      <c r="B109" s="24" t="s">
        <v>16</v>
      </c>
      <c r="C109" s="89">
        <v>0.01</v>
      </c>
      <c r="D109" s="89">
        <v>0.01</v>
      </c>
      <c r="E109" s="89">
        <v>0.3</v>
      </c>
      <c r="F109" s="91">
        <v>45.44</v>
      </c>
      <c r="G109" s="91">
        <v>45.44</v>
      </c>
      <c r="H109" s="89">
        <v>0.28000000000000003</v>
      </c>
      <c r="I109" s="89">
        <v>0</v>
      </c>
      <c r="J109" s="89">
        <v>0.3</v>
      </c>
      <c r="K109" s="89">
        <v>0.45</v>
      </c>
      <c r="L109" s="89">
        <v>0.25</v>
      </c>
      <c r="M109" s="89">
        <v>0.45</v>
      </c>
      <c r="N109" s="72" t="s">
        <v>54</v>
      </c>
    </row>
    <row r="110" spans="1:14">
      <c r="A110" s="98" t="s">
        <v>59</v>
      </c>
      <c r="B110" s="23" t="s">
        <v>13</v>
      </c>
      <c r="C110" s="89">
        <v>2006.644020786197</v>
      </c>
      <c r="D110" s="89">
        <v>2006.644020786197</v>
      </c>
      <c r="E110" s="89">
        <v>2006.644020786197</v>
      </c>
      <c r="F110" s="89">
        <v>2006.644016591224</v>
      </c>
      <c r="G110" s="89">
        <v>2006.644016591224</v>
      </c>
      <c r="H110" s="89">
        <v>2006.6440230080891</v>
      </c>
      <c r="I110" s="89">
        <v>2006.6440189312059</v>
      </c>
      <c r="J110" s="89">
        <v>2006.6440230080891</v>
      </c>
      <c r="K110" s="89">
        <v>2006.6440211974109</v>
      </c>
      <c r="L110" s="89">
        <v>2006.6440230000001</v>
      </c>
      <c r="M110" s="89">
        <v>2006.6440211974109</v>
      </c>
      <c r="N110" s="69"/>
    </row>
    <row r="111" spans="1:14">
      <c r="A111" s="99"/>
      <c r="B111" s="23" t="s">
        <v>14</v>
      </c>
      <c r="C111" s="89">
        <v>0</v>
      </c>
      <c r="D111" s="89">
        <v>0</v>
      </c>
      <c r="E111" s="89">
        <v>0</v>
      </c>
      <c r="F111" s="89">
        <v>84.836234448152879</v>
      </c>
      <c r="G111" s="89">
        <v>84.836234448152879</v>
      </c>
      <c r="H111" s="89">
        <v>0</v>
      </c>
      <c r="I111" s="89">
        <v>0</v>
      </c>
      <c r="J111" s="89">
        <v>0</v>
      </c>
      <c r="K111" s="89">
        <v>0</v>
      </c>
      <c r="L111" s="89">
        <v>0</v>
      </c>
      <c r="M111" s="89">
        <v>0</v>
      </c>
      <c r="N111" s="69"/>
    </row>
    <row r="112" spans="1:14">
      <c r="A112" s="99"/>
      <c r="B112" s="23" t="s">
        <v>15</v>
      </c>
      <c r="C112" s="89">
        <v>2006.644020786197</v>
      </c>
      <c r="D112" s="89">
        <v>2006.644020786197</v>
      </c>
      <c r="E112" s="89">
        <v>2006.644020786197</v>
      </c>
      <c r="F112" s="89">
        <v>1921.807782143072</v>
      </c>
      <c r="G112" s="89">
        <v>1921.807782143072</v>
      </c>
      <c r="H112" s="89">
        <v>2006.6440230080891</v>
      </c>
      <c r="I112" s="89">
        <v>2006.6440189312059</v>
      </c>
      <c r="J112" s="89">
        <v>2006.6440230080891</v>
      </c>
      <c r="K112" s="89">
        <v>2006.6440211974109</v>
      </c>
      <c r="L112" s="89">
        <v>2006.6440230000001</v>
      </c>
      <c r="M112" s="89">
        <v>2006.6440211974109</v>
      </c>
      <c r="N112" s="69"/>
    </row>
    <row r="113" spans="1:14" ht="27.75" customHeight="1">
      <c r="A113" s="100"/>
      <c r="B113" s="24" t="s">
        <v>16</v>
      </c>
      <c r="C113" s="89">
        <v>0</v>
      </c>
      <c r="D113" s="89">
        <v>0</v>
      </c>
      <c r="E113" s="89">
        <v>0</v>
      </c>
      <c r="F113" s="89">
        <v>4.2300000000000004</v>
      </c>
      <c r="G113" s="89">
        <v>4.2300000000000004</v>
      </c>
      <c r="H113" s="91">
        <v>0</v>
      </c>
      <c r="I113" s="91">
        <v>0</v>
      </c>
      <c r="J113" s="91">
        <v>0</v>
      </c>
      <c r="K113" s="91">
        <v>0</v>
      </c>
      <c r="L113" s="91">
        <v>0</v>
      </c>
      <c r="M113" s="91">
        <v>0</v>
      </c>
      <c r="N113" s="73" t="s">
        <v>60</v>
      </c>
    </row>
    <row r="114" spans="1:14">
      <c r="A114" s="98" t="s">
        <v>61</v>
      </c>
      <c r="B114" s="23" t="s">
        <v>13</v>
      </c>
      <c r="C114" s="89">
        <v>2410.4273298322901</v>
      </c>
      <c r="D114" s="89">
        <v>2410.4273310610938</v>
      </c>
      <c r="E114" s="89">
        <v>2410.4273299165261</v>
      </c>
      <c r="F114" s="89">
        <v>2410.4273251714171</v>
      </c>
      <c r="G114" s="89">
        <v>2410.4273251714171</v>
      </c>
      <c r="H114" s="89">
        <v>2410.4273302982219</v>
      </c>
      <c r="I114" s="89">
        <v>2410.4273292936091</v>
      </c>
      <c r="J114" s="89">
        <v>2410.4273295237358</v>
      </c>
      <c r="K114" s="89">
        <v>2410.4273338731082</v>
      </c>
      <c r="L114" s="89">
        <v>2410.4273320000002</v>
      </c>
      <c r="M114" s="89">
        <v>2410.4273352465061</v>
      </c>
      <c r="N114" s="69"/>
    </row>
    <row r="115" spans="1:14">
      <c r="A115" s="99"/>
      <c r="B115" s="23" t="s">
        <v>14</v>
      </c>
      <c r="C115" s="89">
        <v>0</v>
      </c>
      <c r="D115" s="89">
        <v>0</v>
      </c>
      <c r="E115" s="89">
        <v>6.8647242560613986</v>
      </c>
      <c r="F115" s="89">
        <v>835.45026681761749</v>
      </c>
      <c r="G115" s="89">
        <v>835.45026681761749</v>
      </c>
      <c r="H115" s="89">
        <v>8.6705480173653395</v>
      </c>
      <c r="I115" s="89">
        <v>0</v>
      </c>
      <c r="J115" s="89">
        <v>4.5995540070160539</v>
      </c>
      <c r="K115" s="89">
        <v>0.55340875330020445</v>
      </c>
      <c r="L115" s="89">
        <v>1.810486802</v>
      </c>
      <c r="M115" s="89">
        <v>1.664632781515029</v>
      </c>
      <c r="N115" s="69"/>
    </row>
    <row r="116" spans="1:14">
      <c r="A116" s="99"/>
      <c r="B116" s="23" t="s">
        <v>15</v>
      </c>
      <c r="C116" s="89">
        <v>2410.4273298322901</v>
      </c>
      <c r="D116" s="89">
        <v>2410.4273310610938</v>
      </c>
      <c r="E116" s="89">
        <v>2403.5626056604651</v>
      </c>
      <c r="F116" s="89">
        <v>1574.9770583538</v>
      </c>
      <c r="G116" s="89">
        <v>1574.9770583538</v>
      </c>
      <c r="H116" s="89">
        <v>2401.7567822808569</v>
      </c>
      <c r="I116" s="89">
        <v>2410.4273292936091</v>
      </c>
      <c r="J116" s="89">
        <v>2405.8277755167201</v>
      </c>
      <c r="K116" s="89">
        <v>2409.8739251198081</v>
      </c>
      <c r="L116" s="89">
        <v>2408.616845</v>
      </c>
      <c r="M116" s="89">
        <v>2408.762702464991</v>
      </c>
      <c r="N116" s="69"/>
    </row>
    <row r="117" spans="1:14">
      <c r="A117" s="100"/>
      <c r="B117" s="24" t="s">
        <v>16</v>
      </c>
      <c r="C117" s="89">
        <v>0</v>
      </c>
      <c r="D117" s="89">
        <v>0</v>
      </c>
      <c r="E117" s="89">
        <v>0.28000000000000003</v>
      </c>
      <c r="F117" s="91">
        <v>34.659999999999997</v>
      </c>
      <c r="G117" s="91">
        <v>34.659999999999997</v>
      </c>
      <c r="H117" s="89">
        <v>0.36</v>
      </c>
      <c r="I117" s="91">
        <v>0</v>
      </c>
      <c r="J117" s="91">
        <v>0.19</v>
      </c>
      <c r="K117" s="91">
        <v>0.02</v>
      </c>
      <c r="L117" s="91">
        <v>0.08</v>
      </c>
      <c r="M117" s="91">
        <v>7.0000000000000007E-2</v>
      </c>
      <c r="N117" s="72" t="s">
        <v>54</v>
      </c>
    </row>
    <row r="118" spans="1:14">
      <c r="A118" s="98" t="s">
        <v>62</v>
      </c>
      <c r="B118" s="23" t="s">
        <v>13</v>
      </c>
      <c r="C118" s="89">
        <v>3447.9729936322879</v>
      </c>
      <c r="D118" s="89">
        <v>3447.9729951211411</v>
      </c>
      <c r="E118" s="89">
        <v>3447.9729922320321</v>
      </c>
      <c r="F118" s="89">
        <v>3447.97299622014</v>
      </c>
      <c r="G118" s="89">
        <v>3447.97299622014</v>
      </c>
      <c r="H118" s="89">
        <v>3447.9730009428422</v>
      </c>
      <c r="I118" s="89">
        <v>3447.9729937996349</v>
      </c>
      <c r="J118" s="89">
        <v>3447.9729992692901</v>
      </c>
      <c r="K118" s="89">
        <v>3447.973003131825</v>
      </c>
      <c r="L118" s="89">
        <v>3447.972992</v>
      </c>
      <c r="M118" s="89">
        <v>3447.9730038731659</v>
      </c>
      <c r="N118" s="72"/>
    </row>
    <row r="119" spans="1:14">
      <c r="A119" s="99"/>
      <c r="B119" s="23" t="s">
        <v>14</v>
      </c>
      <c r="C119" s="89">
        <v>48.949213455860381</v>
      </c>
      <c r="D119" s="89">
        <v>46.212241004964859</v>
      </c>
      <c r="E119" s="89">
        <v>2054.0495349158309</v>
      </c>
      <c r="F119" s="89">
        <v>2630.4039268982938</v>
      </c>
      <c r="G119" s="89">
        <v>2630.4039268982938</v>
      </c>
      <c r="H119" s="89">
        <v>1639.4785288817411</v>
      </c>
      <c r="I119" s="89">
        <v>6.7039357821374104</v>
      </c>
      <c r="J119" s="89">
        <v>1824.9216914715021</v>
      </c>
      <c r="K119" s="89">
        <v>1988.255072127856</v>
      </c>
      <c r="L119" s="89">
        <v>1752.73269</v>
      </c>
      <c r="M119" s="89">
        <v>2026.360165841962</v>
      </c>
      <c r="N119" s="72"/>
    </row>
    <row r="120" spans="1:14">
      <c r="A120" s="99"/>
      <c r="B120" s="23" t="s">
        <v>15</v>
      </c>
      <c r="C120" s="89">
        <v>3399.023780176427</v>
      </c>
      <c r="D120" s="89">
        <v>3401.760754116176</v>
      </c>
      <c r="E120" s="89">
        <v>1393.9234573162009</v>
      </c>
      <c r="F120" s="89">
        <v>817.56906932184563</v>
      </c>
      <c r="G120" s="89">
        <v>817.56906932184563</v>
      </c>
      <c r="H120" s="89">
        <v>1808.4944720611011</v>
      </c>
      <c r="I120" s="89">
        <v>3441.2690580174981</v>
      </c>
      <c r="J120" s="89">
        <v>1623.0513077977889</v>
      </c>
      <c r="K120" s="89">
        <v>1459.717931003968</v>
      </c>
      <c r="L120" s="89">
        <v>1695.2403019999999</v>
      </c>
      <c r="M120" s="89">
        <v>1421.6128380312041</v>
      </c>
      <c r="N120" s="72"/>
    </row>
    <row r="121" spans="1:14">
      <c r="A121" s="100"/>
      <c r="B121" s="24" t="s">
        <v>16</v>
      </c>
      <c r="C121" s="89">
        <v>1.42</v>
      </c>
      <c r="D121" s="89">
        <v>1.34</v>
      </c>
      <c r="E121" s="91">
        <v>59.57</v>
      </c>
      <c r="F121" s="91">
        <v>76.290000000000006</v>
      </c>
      <c r="G121" s="91">
        <v>76.290000000000006</v>
      </c>
      <c r="H121" s="91">
        <v>47.55</v>
      </c>
      <c r="I121" s="91">
        <v>0.19</v>
      </c>
      <c r="J121" s="91">
        <v>52.93</v>
      </c>
      <c r="K121" s="91">
        <v>57.66</v>
      </c>
      <c r="L121" s="91">
        <v>50.83</v>
      </c>
      <c r="M121" s="91">
        <v>58.77</v>
      </c>
      <c r="N121" s="72" t="s">
        <v>63</v>
      </c>
    </row>
    <row r="122" spans="1:14">
      <c r="A122" s="98" t="s">
        <v>64</v>
      </c>
      <c r="B122" s="23" t="s">
        <v>13</v>
      </c>
      <c r="C122" s="89">
        <v>14.829614527385401</v>
      </c>
      <c r="D122" s="89">
        <v>14.829613367511641</v>
      </c>
      <c r="E122" s="89">
        <v>14.829614527385401</v>
      </c>
      <c r="F122" s="89">
        <v>14.82961478828954</v>
      </c>
      <c r="G122" s="89">
        <v>14.82961478828954</v>
      </c>
      <c r="H122" s="89">
        <v>14.82961347316313</v>
      </c>
      <c r="I122" s="89">
        <v>14.829615560415681</v>
      </c>
      <c r="J122" s="89">
        <v>14.82961422385565</v>
      </c>
      <c r="K122" s="89">
        <v>14.829613402769141</v>
      </c>
      <c r="L122" s="89">
        <v>14.82961347</v>
      </c>
      <c r="M122" s="89">
        <v>14.829613402769141</v>
      </c>
      <c r="N122" s="72"/>
    </row>
    <row r="123" spans="1:14">
      <c r="A123" s="99"/>
      <c r="B123" s="23" t="s">
        <v>14</v>
      </c>
      <c r="C123" s="89">
        <v>0</v>
      </c>
      <c r="D123" s="89">
        <v>0</v>
      </c>
      <c r="E123" s="89">
        <v>0</v>
      </c>
      <c r="F123" s="89">
        <v>0</v>
      </c>
      <c r="G123" s="89">
        <v>0</v>
      </c>
      <c r="H123" s="89">
        <v>0</v>
      </c>
      <c r="I123" s="89">
        <v>0</v>
      </c>
      <c r="J123" s="89">
        <v>0</v>
      </c>
      <c r="K123" s="89">
        <v>0</v>
      </c>
      <c r="L123" s="89">
        <v>0</v>
      </c>
      <c r="M123" s="89">
        <v>0</v>
      </c>
      <c r="N123" s="72"/>
    </row>
    <row r="124" spans="1:14">
      <c r="A124" s="99"/>
      <c r="B124" s="23" t="s">
        <v>15</v>
      </c>
      <c r="C124" s="89">
        <v>14.829614527385401</v>
      </c>
      <c r="D124" s="89">
        <v>14.829613367511641</v>
      </c>
      <c r="E124" s="89">
        <v>14.829614527385401</v>
      </c>
      <c r="F124" s="89">
        <v>14.82961478828954</v>
      </c>
      <c r="G124" s="89">
        <v>14.82961478828954</v>
      </c>
      <c r="H124" s="89">
        <v>14.82961347316313</v>
      </c>
      <c r="I124" s="89">
        <v>14.829615560415681</v>
      </c>
      <c r="J124" s="89">
        <v>14.82961422385565</v>
      </c>
      <c r="K124" s="89">
        <v>14.829613402769141</v>
      </c>
      <c r="L124" s="89">
        <v>14.82961347</v>
      </c>
      <c r="M124" s="89">
        <v>14.829613402769141</v>
      </c>
      <c r="N124" s="72"/>
    </row>
    <row r="125" spans="1:14" ht="30.75">
      <c r="A125" s="100"/>
      <c r="B125" s="24" t="s">
        <v>16</v>
      </c>
      <c r="C125" s="89">
        <v>0</v>
      </c>
      <c r="D125" s="89">
        <v>0</v>
      </c>
      <c r="E125" s="89">
        <v>0</v>
      </c>
      <c r="F125" s="89">
        <v>0</v>
      </c>
      <c r="G125" s="89">
        <v>0</v>
      </c>
      <c r="H125" s="91">
        <v>0</v>
      </c>
      <c r="I125" s="91">
        <v>0</v>
      </c>
      <c r="J125" s="91">
        <v>0</v>
      </c>
      <c r="K125" s="91">
        <v>0</v>
      </c>
      <c r="L125" s="91">
        <v>0</v>
      </c>
      <c r="M125" s="91">
        <v>0</v>
      </c>
      <c r="N125" s="73" t="s">
        <v>65</v>
      </c>
    </row>
    <row r="126" spans="1:14">
      <c r="A126" s="98" t="s">
        <v>66</v>
      </c>
      <c r="B126" s="23" t="s">
        <v>13</v>
      </c>
      <c r="C126" s="89">
        <v>396.688135921259</v>
      </c>
      <c r="D126" s="89">
        <v>396.68813562015589</v>
      </c>
      <c r="E126" s="89">
        <v>396.68813574393329</v>
      </c>
      <c r="F126" s="89">
        <v>396.68813557624537</v>
      </c>
      <c r="G126" s="89">
        <v>396.68813557624537</v>
      </c>
      <c r="H126" s="89">
        <v>396.68813194964548</v>
      </c>
      <c r="I126" s="89">
        <v>396.68813381322349</v>
      </c>
      <c r="J126" s="89">
        <v>396.68813220604119</v>
      </c>
      <c r="K126" s="89">
        <v>396.68812916474451</v>
      </c>
      <c r="L126" s="89">
        <v>396.688132</v>
      </c>
      <c r="M126" s="89">
        <v>396.68812911061082</v>
      </c>
      <c r="N126" s="69"/>
    </row>
    <row r="127" spans="1:14">
      <c r="A127" s="99"/>
      <c r="B127" s="23" t="s">
        <v>14</v>
      </c>
      <c r="C127" s="89">
        <v>0</v>
      </c>
      <c r="D127" s="89">
        <v>0</v>
      </c>
      <c r="E127" s="89">
        <v>0.7603739445295169</v>
      </c>
      <c r="F127" s="89">
        <v>152.78054685791091</v>
      </c>
      <c r="G127" s="89">
        <v>152.78054685791091</v>
      </c>
      <c r="H127" s="89">
        <v>1.4924423656142241</v>
      </c>
      <c r="I127" s="89">
        <v>0</v>
      </c>
      <c r="J127" s="89">
        <v>2.4861182729808671</v>
      </c>
      <c r="K127" s="89">
        <v>14.81769864091013</v>
      </c>
      <c r="L127" s="89">
        <v>0</v>
      </c>
      <c r="M127" s="89">
        <v>14.81763592860249</v>
      </c>
      <c r="N127" s="69"/>
    </row>
    <row r="128" spans="1:14">
      <c r="A128" s="99"/>
      <c r="B128" s="23" t="s">
        <v>15</v>
      </c>
      <c r="C128" s="89">
        <v>396.688135921259</v>
      </c>
      <c r="D128" s="89">
        <v>396.68813562015589</v>
      </c>
      <c r="E128" s="89">
        <v>395.92776179940381</v>
      </c>
      <c r="F128" s="89">
        <v>243.90758871833449</v>
      </c>
      <c r="G128" s="89">
        <v>243.90758871833449</v>
      </c>
      <c r="H128" s="89">
        <v>395.1956895840313</v>
      </c>
      <c r="I128" s="89">
        <v>396.68813381322349</v>
      </c>
      <c r="J128" s="89">
        <v>394.2020139330603</v>
      </c>
      <c r="K128" s="89">
        <v>381.87043052383427</v>
      </c>
      <c r="L128" s="89">
        <v>396.688132</v>
      </c>
      <c r="M128" s="89">
        <v>381.87049318200832</v>
      </c>
      <c r="N128" s="69"/>
    </row>
    <row r="129" spans="1:14">
      <c r="A129" s="100"/>
      <c r="B129" s="24" t="s">
        <v>16</v>
      </c>
      <c r="C129" s="89">
        <v>0</v>
      </c>
      <c r="D129" s="89">
        <v>0</v>
      </c>
      <c r="E129" s="89">
        <v>0.19</v>
      </c>
      <c r="F129" s="91">
        <v>38.51</v>
      </c>
      <c r="G129" s="91">
        <v>38.51</v>
      </c>
      <c r="H129" s="89">
        <v>0.38</v>
      </c>
      <c r="I129" s="89">
        <v>0</v>
      </c>
      <c r="J129" s="89">
        <v>0.63</v>
      </c>
      <c r="K129" s="89">
        <v>3.74</v>
      </c>
      <c r="L129" s="89">
        <v>0</v>
      </c>
      <c r="M129" s="89">
        <v>3.74</v>
      </c>
      <c r="N129" s="72" t="s">
        <v>54</v>
      </c>
    </row>
    <row r="130" spans="1:14">
      <c r="A130" s="98" t="s">
        <v>67</v>
      </c>
      <c r="B130" s="23" t="s">
        <v>13</v>
      </c>
      <c r="C130" s="89">
        <v>4.8696327356304199</v>
      </c>
      <c r="D130" s="89">
        <v>4.8696326140188706</v>
      </c>
      <c r="E130" s="89">
        <v>4.8696327356304199</v>
      </c>
      <c r="F130" s="89">
        <v>4.869633039755251</v>
      </c>
      <c r="G130" s="89">
        <v>4.869633039755251</v>
      </c>
      <c r="H130" s="89">
        <v>4.8696333974920396</v>
      </c>
      <c r="I130" s="89">
        <v>4.8696332615410061</v>
      </c>
      <c r="J130" s="89">
        <v>4.8696327356304199</v>
      </c>
      <c r="K130" s="89">
        <v>4.8696315132197796</v>
      </c>
      <c r="L130" s="89">
        <v>4.8696333970000003</v>
      </c>
      <c r="M130" s="89">
        <v>4.8696315132197796</v>
      </c>
      <c r="N130" s="69"/>
    </row>
    <row r="131" spans="1:14">
      <c r="A131" s="99"/>
      <c r="B131" s="23" t="s">
        <v>14</v>
      </c>
      <c r="C131" s="89">
        <v>0</v>
      </c>
      <c r="D131" s="89">
        <v>0</v>
      </c>
      <c r="E131" s="89">
        <v>0</v>
      </c>
      <c r="F131" s="89">
        <v>0</v>
      </c>
      <c r="G131" s="89">
        <v>0</v>
      </c>
      <c r="H131" s="89">
        <v>0</v>
      </c>
      <c r="I131" s="89">
        <v>0</v>
      </c>
      <c r="J131" s="89">
        <v>0</v>
      </c>
      <c r="K131" s="89">
        <v>0</v>
      </c>
      <c r="L131" s="89">
        <v>0</v>
      </c>
      <c r="M131" s="89">
        <v>0</v>
      </c>
      <c r="N131" s="69"/>
    </row>
    <row r="132" spans="1:14">
      <c r="A132" s="99"/>
      <c r="B132" s="23" t="s">
        <v>15</v>
      </c>
      <c r="C132" s="89">
        <v>4.8696327356304199</v>
      </c>
      <c r="D132" s="89">
        <v>4.8696326140188706</v>
      </c>
      <c r="E132" s="89">
        <v>4.8696327356304199</v>
      </c>
      <c r="F132" s="89">
        <v>4.869633039755251</v>
      </c>
      <c r="G132" s="89">
        <v>4.869633039755251</v>
      </c>
      <c r="H132" s="89">
        <v>4.8696333974920396</v>
      </c>
      <c r="I132" s="89">
        <v>4.8696332615410061</v>
      </c>
      <c r="J132" s="89">
        <v>4.8696327356304199</v>
      </c>
      <c r="K132" s="89">
        <v>4.8696315132197796</v>
      </c>
      <c r="L132" s="89">
        <v>4.8696333970000003</v>
      </c>
      <c r="M132" s="89">
        <v>4.8696315132197796</v>
      </c>
      <c r="N132" s="69"/>
    </row>
    <row r="133" spans="1:14">
      <c r="A133" s="100"/>
      <c r="B133" s="24" t="s">
        <v>16</v>
      </c>
      <c r="C133" s="89">
        <v>0</v>
      </c>
      <c r="D133" s="89">
        <v>0</v>
      </c>
      <c r="E133" s="89">
        <v>0</v>
      </c>
      <c r="F133" s="89">
        <v>0</v>
      </c>
      <c r="G133" s="89">
        <v>0</v>
      </c>
      <c r="H133" s="91">
        <v>0</v>
      </c>
      <c r="I133" s="91">
        <v>0</v>
      </c>
      <c r="J133" s="91">
        <v>0</v>
      </c>
      <c r="K133" s="91">
        <v>0</v>
      </c>
      <c r="L133" s="91">
        <v>0</v>
      </c>
      <c r="M133" s="91">
        <v>0</v>
      </c>
      <c r="N133" s="71" t="s">
        <v>44</v>
      </c>
    </row>
    <row r="134" spans="1:14">
      <c r="A134" s="98" t="s">
        <v>68</v>
      </c>
      <c r="B134" s="23" t="s">
        <v>13</v>
      </c>
      <c r="C134" s="89">
        <v>32.092504656041292</v>
      </c>
      <c r="D134" s="89">
        <v>32.092504037363838</v>
      </c>
      <c r="E134" s="89">
        <v>32.092505392041311</v>
      </c>
      <c r="F134" s="89">
        <v>32.092502763867202</v>
      </c>
      <c r="G134" s="89">
        <v>32.092502763867202</v>
      </c>
      <c r="H134" s="89">
        <v>32.09250389370505</v>
      </c>
      <c r="I134" s="89">
        <v>32.092503694742149</v>
      </c>
      <c r="J134" s="89">
        <v>32.092504180727403</v>
      </c>
      <c r="K134" s="89">
        <v>32.092503658724553</v>
      </c>
      <c r="L134" s="89">
        <v>32.09250608</v>
      </c>
      <c r="M134" s="89">
        <v>32.092503806994891</v>
      </c>
      <c r="N134" s="69"/>
    </row>
    <row r="135" spans="1:14">
      <c r="A135" s="99"/>
      <c r="B135" s="23" t="s">
        <v>14</v>
      </c>
      <c r="C135" s="89">
        <v>3.6041874832257639</v>
      </c>
      <c r="D135" s="89">
        <v>4.1623944022979771</v>
      </c>
      <c r="E135" s="89">
        <v>17.210458716427961</v>
      </c>
      <c r="F135" s="89">
        <v>25.985828090095989</v>
      </c>
      <c r="G135" s="89">
        <v>25.985828090095989</v>
      </c>
      <c r="H135" s="89">
        <v>1.0216110809774781</v>
      </c>
      <c r="I135" s="89">
        <v>0.55943781975501961</v>
      </c>
      <c r="J135" s="89">
        <v>0</v>
      </c>
      <c r="K135" s="89">
        <v>0.27542292503170779</v>
      </c>
      <c r="L135" s="89">
        <v>0.88276180000000004</v>
      </c>
      <c r="M135" s="89">
        <v>0.27253958947411849</v>
      </c>
      <c r="N135" s="69"/>
    </row>
    <row r="136" spans="1:14">
      <c r="A136" s="99"/>
      <c r="B136" s="23" t="s">
        <v>15</v>
      </c>
      <c r="C136" s="89">
        <v>28.488317172815531</v>
      </c>
      <c r="D136" s="89">
        <v>27.930109635065861</v>
      </c>
      <c r="E136" s="89">
        <v>14.882046675613349</v>
      </c>
      <c r="F136" s="89">
        <v>6.1066746737712156</v>
      </c>
      <c r="G136" s="89">
        <v>6.1066746737712156</v>
      </c>
      <c r="H136" s="89">
        <v>31.070892812727571</v>
      </c>
      <c r="I136" s="89">
        <v>31.53306587498713</v>
      </c>
      <c r="J136" s="89">
        <v>32.092504180727403</v>
      </c>
      <c r="K136" s="89">
        <v>31.817080733692841</v>
      </c>
      <c r="L136" s="89">
        <v>31.209744279999999</v>
      </c>
      <c r="M136" s="89">
        <v>31.81996421752077</v>
      </c>
      <c r="N136" s="69"/>
    </row>
    <row r="137" spans="1:14" ht="30.75">
      <c r="A137" s="100"/>
      <c r="B137" s="24" t="s">
        <v>16</v>
      </c>
      <c r="C137" s="89">
        <v>11.23</v>
      </c>
      <c r="D137" s="89">
        <v>12.97</v>
      </c>
      <c r="E137" s="91">
        <v>53.63</v>
      </c>
      <c r="F137" s="91">
        <v>80.97</v>
      </c>
      <c r="G137" s="91">
        <v>80.97</v>
      </c>
      <c r="H137" s="89">
        <v>3.18</v>
      </c>
      <c r="I137" s="89">
        <v>1.74</v>
      </c>
      <c r="J137" s="89">
        <v>0</v>
      </c>
      <c r="K137" s="89">
        <v>0.86</v>
      </c>
      <c r="L137" s="89">
        <v>2.75</v>
      </c>
      <c r="M137" s="89">
        <v>0.85</v>
      </c>
      <c r="N137" s="73" t="s">
        <v>69</v>
      </c>
    </row>
    <row r="138" spans="1:14">
      <c r="A138" s="98" t="s">
        <v>70</v>
      </c>
      <c r="B138" s="23" t="s">
        <v>13</v>
      </c>
      <c r="C138" s="89">
        <v>2.5788853682653499</v>
      </c>
      <c r="D138" s="89">
        <v>2.5788853429469629</v>
      </c>
      <c r="E138" s="89">
        <v>2.5788851952571741</v>
      </c>
      <c r="F138" s="89">
        <v>2.5788850648652528</v>
      </c>
      <c r="G138" s="89">
        <v>2.5788850648652528</v>
      </c>
      <c r="H138" s="89">
        <v>2.5788853749429088</v>
      </c>
      <c r="I138" s="89">
        <v>2.5788848151001051</v>
      </c>
      <c r="J138" s="89">
        <v>2.5788853682653499</v>
      </c>
      <c r="K138" s="89">
        <v>2.5788853549367379</v>
      </c>
      <c r="L138" s="89">
        <v>2.578885375</v>
      </c>
      <c r="M138" s="89">
        <v>2.57888582458384</v>
      </c>
      <c r="N138" s="69"/>
    </row>
    <row r="139" spans="1:14">
      <c r="A139" s="99"/>
      <c r="B139" s="23" t="s">
        <v>14</v>
      </c>
      <c r="C139" s="89">
        <v>0</v>
      </c>
      <c r="D139" s="89">
        <v>0</v>
      </c>
      <c r="E139" s="89">
        <v>0.50026047137538665</v>
      </c>
      <c r="F139" s="89">
        <v>1.2574040169772009</v>
      </c>
      <c r="G139" s="89">
        <v>1.2574040169772009</v>
      </c>
      <c r="H139" s="89">
        <v>0</v>
      </c>
      <c r="I139" s="89">
        <v>0.28324304338791101</v>
      </c>
      <c r="J139" s="89">
        <v>0</v>
      </c>
      <c r="K139" s="89">
        <v>0</v>
      </c>
      <c r="L139" s="89">
        <v>0</v>
      </c>
      <c r="M139" s="89">
        <v>0.55000080419791375</v>
      </c>
      <c r="N139" s="69"/>
    </row>
    <row r="140" spans="1:14">
      <c r="A140" s="99"/>
      <c r="B140" s="23" t="s">
        <v>15</v>
      </c>
      <c r="C140" s="89">
        <v>2.5788853682653499</v>
      </c>
      <c r="D140" s="89">
        <v>2.5788853429469629</v>
      </c>
      <c r="E140" s="89">
        <v>2.078624723881787</v>
      </c>
      <c r="F140" s="89">
        <v>1.3214810478880521</v>
      </c>
      <c r="G140" s="89">
        <v>1.3214810478880521</v>
      </c>
      <c r="H140" s="89">
        <v>2.5788853749429088</v>
      </c>
      <c r="I140" s="89">
        <v>2.295641771712194</v>
      </c>
      <c r="J140" s="89">
        <v>2.5788853682653499</v>
      </c>
      <c r="K140" s="89">
        <v>2.5788853549367379</v>
      </c>
      <c r="L140" s="89">
        <v>2.578885375</v>
      </c>
      <c r="M140" s="89">
        <v>2.028885020385927</v>
      </c>
      <c r="N140" s="69"/>
    </row>
    <row r="141" spans="1:14" ht="30.75">
      <c r="A141" s="100"/>
      <c r="B141" s="24" t="s">
        <v>16</v>
      </c>
      <c r="C141" s="89">
        <v>0</v>
      </c>
      <c r="D141" s="89">
        <v>0</v>
      </c>
      <c r="E141" s="89">
        <v>19.399999999999999</v>
      </c>
      <c r="F141" s="91">
        <v>48.76</v>
      </c>
      <c r="G141" s="91">
        <v>48.76</v>
      </c>
      <c r="H141" s="89">
        <v>0</v>
      </c>
      <c r="I141" s="89">
        <v>10.98</v>
      </c>
      <c r="J141" s="89">
        <v>0</v>
      </c>
      <c r="K141" s="89">
        <v>0</v>
      </c>
      <c r="L141" s="89">
        <v>0</v>
      </c>
      <c r="M141" s="89">
        <v>21.33</v>
      </c>
      <c r="N141" s="69" t="s">
        <v>71</v>
      </c>
    </row>
    <row r="144" spans="1:14">
      <c r="A144" s="1" t="s">
        <v>72</v>
      </c>
      <c r="B144" s="94" t="s">
        <v>73</v>
      </c>
      <c r="C144" s="94"/>
      <c r="D144" s="94"/>
      <c r="E144" s="94"/>
      <c r="F144" s="94"/>
      <c r="G144" s="94"/>
    </row>
    <row r="145" spans="1:7">
      <c r="A145" s="1" t="s">
        <v>74</v>
      </c>
      <c r="B145" s="94"/>
      <c r="C145" s="94"/>
      <c r="D145" s="94"/>
      <c r="E145" s="94"/>
      <c r="F145" s="94"/>
      <c r="G145" s="94"/>
    </row>
  </sheetData>
  <autoFilter ref="B1:G141" xr:uid="{0A81C690-5968-40EA-9542-AD00D72632C9}"/>
  <mergeCells count="37">
    <mergeCell ref="A138:A141"/>
    <mergeCell ref="A114:A117"/>
    <mergeCell ref="A118:A121"/>
    <mergeCell ref="A122:A125"/>
    <mergeCell ref="A126:A129"/>
    <mergeCell ref="A130:A133"/>
    <mergeCell ref="A98:A101"/>
    <mergeCell ref="A102:A105"/>
    <mergeCell ref="A106:A109"/>
    <mergeCell ref="A110:A113"/>
    <mergeCell ref="A134:A137"/>
    <mergeCell ref="A78:A81"/>
    <mergeCell ref="A82:A85"/>
    <mergeCell ref="A86:A89"/>
    <mergeCell ref="A90:A93"/>
    <mergeCell ref="A94:A97"/>
    <mergeCell ref="A2:A5"/>
    <mergeCell ref="A6:A9"/>
    <mergeCell ref="A10:A13"/>
    <mergeCell ref="A14:A17"/>
    <mergeCell ref="A18:A21"/>
    <mergeCell ref="B144:G144"/>
    <mergeCell ref="B145:G145"/>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s>
  <conditionalFormatting sqref="A2">
    <cfRule type="beginsWith" dxfId="97" priority="74" operator="beginsWith" text="13">
      <formula>LEFT(A2,LEN("13"))="13"</formula>
    </cfRule>
    <cfRule type="beginsWith" dxfId="96" priority="75" operator="beginsWith" text="12">
      <formula>LEFT(A2,LEN("12"))="12"</formula>
    </cfRule>
    <cfRule type="beginsWith" dxfId="95" priority="76" operator="beginsWith" text="11">
      <formula>LEFT(A2,LEN("11"))="11"</formula>
    </cfRule>
    <cfRule type="beginsWith" dxfId="94" priority="77" operator="beginsWith" text="10">
      <formula>LEFT(A2,LEN("10"))="10"</formula>
    </cfRule>
    <cfRule type="beginsWith" dxfId="93" priority="78" operator="beginsWith" text="09">
      <formula>LEFT(A2,LEN("09"))="09"</formula>
    </cfRule>
    <cfRule type="beginsWith" dxfId="92" priority="79" operator="beginsWith" text="08">
      <formula>LEFT(A2,LEN("08"))="08"</formula>
    </cfRule>
    <cfRule type="beginsWith" dxfId="91" priority="80" operator="beginsWith" text="07">
      <formula>LEFT(A2,LEN("07"))="07"</formula>
    </cfRule>
    <cfRule type="beginsWith" dxfId="90" priority="81" operator="beginsWith" text="06">
      <formula>LEFT(A2,LEN("06"))="06"</formula>
    </cfRule>
    <cfRule type="beginsWith" dxfId="89" priority="82" operator="beginsWith" text="05">
      <formula>LEFT(A2,LEN("05"))="05"</formula>
    </cfRule>
    <cfRule type="beginsWith" dxfId="88" priority="83" operator="beginsWith" text="04">
      <formula>LEFT(A2,LEN("04"))="04"</formula>
    </cfRule>
    <cfRule type="beginsWith" dxfId="87" priority="84" operator="beginsWith" text="03">
      <formula>LEFT(A2,LEN("03"))="03"</formula>
    </cfRule>
    <cfRule type="beginsWith" dxfId="86" priority="85" operator="beginsWith" text="02">
      <formula>LEFT(A2,LEN("02"))="02"</formula>
    </cfRule>
    <cfRule type="beginsWith" dxfId="85" priority="86" operator="beginsWith" text="01">
      <formula>LEFT(A2,LEN("01"))="01"</formula>
    </cfRule>
  </conditionalFormatting>
  <conditionalFormatting sqref="A6 A10 A14 A18 A22 A26 A30 A34 A38 A42 A46 A50 A54 A58 A62 A66 A70 A74 A78 A82 A86 A90 A94 A98 A102 A106 A110 A114 A118 A122 A126 A130 A134 A138">
    <cfRule type="beginsWith" dxfId="84" priority="61" operator="beginsWith" text="13">
      <formula>LEFT(A6,LEN("13"))="13"</formula>
    </cfRule>
    <cfRule type="beginsWith" dxfId="83" priority="62" operator="beginsWith" text="12">
      <formula>LEFT(A6,LEN("12"))="12"</formula>
    </cfRule>
    <cfRule type="beginsWith" dxfId="82" priority="63" operator="beginsWith" text="11">
      <formula>LEFT(A6,LEN("11"))="11"</formula>
    </cfRule>
    <cfRule type="beginsWith" dxfId="81" priority="64" operator="beginsWith" text="10">
      <formula>LEFT(A6,LEN("10"))="10"</formula>
    </cfRule>
    <cfRule type="beginsWith" dxfId="80" priority="65" operator="beginsWith" text="09">
      <formula>LEFT(A6,LEN("09"))="09"</formula>
    </cfRule>
    <cfRule type="beginsWith" dxfId="79" priority="66" operator="beginsWith" text="08">
      <formula>LEFT(A6,LEN("08"))="08"</formula>
    </cfRule>
    <cfRule type="beginsWith" dxfId="78" priority="67" operator="beginsWith" text="07">
      <formula>LEFT(A6,LEN("07"))="07"</formula>
    </cfRule>
    <cfRule type="beginsWith" dxfId="77" priority="68" operator="beginsWith" text="06">
      <formula>LEFT(A6,LEN("06"))="06"</formula>
    </cfRule>
    <cfRule type="beginsWith" dxfId="76" priority="69" operator="beginsWith" text="05">
      <formula>LEFT(A6,LEN("05"))="05"</formula>
    </cfRule>
    <cfRule type="beginsWith" dxfId="75" priority="70" operator="beginsWith" text="04">
      <formula>LEFT(A6,LEN("04"))="04"</formula>
    </cfRule>
    <cfRule type="beginsWith" dxfId="74" priority="71" operator="beginsWith" text="03">
      <formula>LEFT(A6,LEN("03"))="03"</formula>
    </cfRule>
    <cfRule type="beginsWith" dxfId="73" priority="72" operator="beginsWith" text="02">
      <formula>LEFT(A6,LEN("02"))="02"</formula>
    </cfRule>
    <cfRule type="beginsWith" dxfId="72" priority="73" operator="beginsWith" text="01">
      <formula>LEFT(A6,LEN("01"))="01"</formula>
    </cfRule>
  </conditionalFormatting>
  <conditionalFormatting sqref="C5">
    <cfRule type="cellIs" dxfId="71" priority="28" operator="between">
      <formula>25</formula>
      <formula>100</formula>
    </cfRule>
    <cfRule type="cellIs" dxfId="70" priority="55" operator="between">
      <formula>25</formula>
      <formula>100</formula>
    </cfRule>
  </conditionalFormatting>
  <conditionalFormatting sqref="C33:I33 C41:I41 C5:M5 M9 C13:M13 C17:M17 C21:M21 C25:H25 J25 L25 C29:G29 I29 L29 M33 C37:M37 H45:I45 H49:J49 H53:I53 H57 K57:M57 H61:M61 H69:M69 H73:M73 I77:J77 L77:M77 H81:M81 H85:M85 H89:M89 H93:M93 H97:M97 H101:M101 H105:M105 H113:M113 I117:M117 H121:M121 H125:M125 H133:M133 C9:J9">
    <cfRule type="cellIs" dxfId="69" priority="100" operator="greaterThan">
      <formula>25</formula>
    </cfRule>
  </conditionalFormatting>
  <conditionalFormatting sqref="C9:E9">
    <cfRule type="top10" dxfId="68" priority="36" bottom="1" rank="45"/>
    <cfRule type="cellIs" dxfId="67" priority="37" operator="between">
      <formula>25</formula>
      <formula>100</formula>
    </cfRule>
  </conditionalFormatting>
  <conditionalFormatting sqref="C33:E33">
    <cfRule type="top10" dxfId="66" priority="34" bottom="1" rank="45"/>
    <cfRule type="cellIs" dxfId="65" priority="35" operator="between">
      <formula>25</formula>
      <formula>100</formula>
    </cfRule>
  </conditionalFormatting>
  <conditionalFormatting sqref="C41:E41">
    <cfRule type="top10" dxfId="64" priority="32" bottom="1" rank="45"/>
    <cfRule type="cellIs" dxfId="63" priority="33" operator="between">
      <formula>25</formula>
      <formula>100</formula>
    </cfRule>
  </conditionalFormatting>
  <conditionalFormatting sqref="C61:G61">
    <cfRule type="cellIs" dxfId="62" priority="31" operator="greaterThan">
      <formula>0.25</formula>
    </cfRule>
  </conditionalFormatting>
  <conditionalFormatting sqref="C81:G81">
    <cfRule type="cellIs" dxfId="61" priority="30" operator="greaterThan">
      <formula>0.25</formula>
    </cfRule>
  </conditionalFormatting>
  <conditionalFormatting sqref="E77:G77">
    <cfRule type="cellIs" dxfId="60" priority="45" operator="greaterThan">
      <formula>0.25</formula>
    </cfRule>
  </conditionalFormatting>
  <conditionalFormatting sqref="E121:G121">
    <cfRule type="cellIs" dxfId="59" priority="41" operator="greaterThan">
      <formula>0.25</formula>
    </cfRule>
  </conditionalFormatting>
  <conditionalFormatting sqref="E137:G137">
    <cfRule type="cellIs" dxfId="58" priority="39" operator="greaterThan">
      <formula>0.25</formula>
    </cfRule>
  </conditionalFormatting>
  <conditionalFormatting sqref="F9:G9">
    <cfRule type="top10" dxfId="57" priority="53" bottom="1" rank="45"/>
    <cfRule type="cellIs" dxfId="56" priority="54" operator="between">
      <formula>25</formula>
      <formula>100</formula>
    </cfRule>
  </conditionalFormatting>
  <conditionalFormatting sqref="F45:G45">
    <cfRule type="cellIs" dxfId="55" priority="60" operator="greaterThan">
      <formula>0.25</formula>
    </cfRule>
  </conditionalFormatting>
  <conditionalFormatting sqref="F49:G49">
    <cfRule type="cellIs" dxfId="54" priority="59" operator="greaterThan">
      <formula>0.25</formula>
    </cfRule>
  </conditionalFormatting>
  <conditionalFormatting sqref="F53:G53">
    <cfRule type="cellIs" dxfId="53" priority="58" operator="greaterThan">
      <formula>0.25</formula>
    </cfRule>
  </conditionalFormatting>
  <conditionalFormatting sqref="E57:G57">
    <cfRule type="cellIs" dxfId="52" priority="57" operator="greaterThan">
      <formula>0.25</formula>
    </cfRule>
  </conditionalFormatting>
  <conditionalFormatting sqref="F65:G65">
    <cfRule type="top10" dxfId="51" priority="50" bottom="1" rank="45"/>
    <cfRule type="cellIs" dxfId="50" priority="51" operator="between">
      <formula>25</formula>
      <formula>100</formula>
    </cfRule>
    <cfRule type="cellIs" dxfId="49" priority="52" operator="greaterThan">
      <formula>0.25</formula>
    </cfRule>
  </conditionalFormatting>
  <conditionalFormatting sqref="F69:G69">
    <cfRule type="cellIs" dxfId="48" priority="49" operator="greaterThan">
      <formula>0.25</formula>
    </cfRule>
  </conditionalFormatting>
  <conditionalFormatting sqref="F73:G73">
    <cfRule type="top10" dxfId="47" priority="46" bottom="1" rank="45"/>
    <cfRule type="cellIs" dxfId="46" priority="47" operator="between">
      <formula>25</formula>
      <formula>100</formula>
    </cfRule>
    <cfRule type="cellIs" dxfId="45" priority="48" operator="greaterThan">
      <formula>0.25</formula>
    </cfRule>
  </conditionalFormatting>
  <conditionalFormatting sqref="F109:G109">
    <cfRule type="cellIs" dxfId="44" priority="43" operator="greaterThan">
      <formula>0.25</formula>
    </cfRule>
  </conditionalFormatting>
  <conditionalFormatting sqref="F117:G117">
    <cfRule type="cellIs" dxfId="43" priority="42" operator="greaterThan">
      <formula>0.25</formula>
    </cfRule>
  </conditionalFormatting>
  <conditionalFormatting sqref="F129:G129">
    <cfRule type="cellIs" dxfId="42" priority="40" operator="greaterThan">
      <formula>0.25</formula>
    </cfRule>
  </conditionalFormatting>
  <conditionalFormatting sqref="F141:G141">
    <cfRule type="cellIs" dxfId="41" priority="38" operator="greaterThan">
      <formula>0.25</formula>
    </cfRule>
  </conditionalFormatting>
  <conditionalFormatting sqref="I9">
    <cfRule type="cellIs" dxfId="40" priority="1" operator="between">
      <formula>25</formula>
      <formula>100</formula>
    </cfRule>
  </conditionalFormatting>
  <conditionalFormatting sqref="K33">
    <cfRule type="cellIs" dxfId="39" priority="2"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B6C93F0-95D5-47B0-83D5-5D326E4FFF16}">
          <x14:formula1>
            <xm:f>'Diccionario Sharepoint'!$B:$B</xm:f>
          </x14:formula1>
          <xm:sqref>C1:M1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T219"/>
  <sheetViews>
    <sheetView zoomScale="80" zoomScaleNormal="80" workbookViewId="0">
      <pane xSplit="1" ySplit="1" topLeftCell="AU10" activePane="bottomRight" state="frozen"/>
      <selection pane="bottomRight" activeCell="AU10" sqref="AU10"/>
      <selection pane="bottomLeft" activeCell="A2" sqref="A2"/>
      <selection pane="topRight" activeCell="B1" sqref="B1"/>
    </sheetView>
  </sheetViews>
  <sheetFormatPr defaultColWidth="11.42578125" defaultRowHeight="15" customHeight="1"/>
  <cols>
    <col min="1" max="1" width="28.85546875" style="44" customWidth="1"/>
    <col min="2" max="3" width="15.42578125" style="32" customWidth="1"/>
    <col min="4" max="4" width="25.28515625" style="32" customWidth="1"/>
    <col min="5" max="6" width="15.42578125" style="32" customWidth="1"/>
    <col min="7" max="10" width="15.85546875" style="32" customWidth="1"/>
    <col min="11" max="11" width="21.7109375" style="32" customWidth="1"/>
    <col min="12" max="12" width="15.85546875" style="32" customWidth="1"/>
    <col min="13" max="16" width="15.85546875" style="32" hidden="1" customWidth="1"/>
    <col min="17" max="17" width="11.42578125" style="32" hidden="1" customWidth="1"/>
    <col min="18" max="41" width="15.85546875" style="32" hidden="1" customWidth="1"/>
    <col min="42" max="43" width="16.28515625" style="39" customWidth="1"/>
    <col min="44" max="45" width="16.28515625" style="55" customWidth="1"/>
    <col min="46" max="46" width="16.28515625" style="39" customWidth="1"/>
    <col min="47" max="16384" width="11.42578125" style="32"/>
  </cols>
  <sheetData>
    <row r="1" spans="1:46" ht="30.75">
      <c r="A1" s="29" t="s">
        <v>0</v>
      </c>
      <c r="B1" s="30" t="s">
        <v>1</v>
      </c>
      <c r="C1" s="30" t="s">
        <v>75</v>
      </c>
      <c r="D1" s="62" t="s">
        <v>3</v>
      </c>
      <c r="E1" s="30" t="s">
        <v>4</v>
      </c>
      <c r="F1" s="30" t="s">
        <v>5</v>
      </c>
      <c r="G1" s="30" t="s">
        <v>6</v>
      </c>
      <c r="H1" s="30" t="s">
        <v>7</v>
      </c>
      <c r="I1" s="30" t="s">
        <v>8</v>
      </c>
      <c r="J1" s="30" t="s">
        <v>9</v>
      </c>
      <c r="K1" s="30" t="s">
        <v>10</v>
      </c>
      <c r="L1" s="30" t="s">
        <v>11</v>
      </c>
      <c r="M1" s="62"/>
      <c r="N1" s="62"/>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16" t="s">
        <v>76</v>
      </c>
      <c r="AQ1" s="14" t="s">
        <v>77</v>
      </c>
      <c r="AR1" s="45" t="s">
        <v>78</v>
      </c>
      <c r="AS1" s="45" t="s">
        <v>79</v>
      </c>
      <c r="AT1" s="31" t="s">
        <v>80</v>
      </c>
    </row>
    <row r="2" spans="1:46">
      <c r="A2" s="17" t="s">
        <v>12</v>
      </c>
      <c r="B2" s="78">
        <v>1</v>
      </c>
      <c r="C2" s="79">
        <v>1</v>
      </c>
      <c r="D2" s="80">
        <v>1</v>
      </c>
      <c r="E2" s="81">
        <v>1</v>
      </c>
      <c r="F2" s="81">
        <v>1</v>
      </c>
      <c r="G2" s="82">
        <v>1</v>
      </c>
      <c r="H2" s="81">
        <v>1</v>
      </c>
      <c r="I2" s="81">
        <v>1</v>
      </c>
      <c r="J2" s="81">
        <v>1</v>
      </c>
      <c r="K2" s="81">
        <v>1</v>
      </c>
      <c r="L2" s="81">
        <v>1</v>
      </c>
      <c r="M2" s="81"/>
      <c r="N2" s="21"/>
      <c r="O2" s="22"/>
      <c r="P2" s="22"/>
      <c r="Q2" s="22"/>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6</v>
      </c>
      <c r="AQ2" s="16">
        <f t="shared" ref="AQ2:AQ45" si="0">SUMIFS(B2:AO2,$B$103:$AO$103,"X")</f>
        <v>11</v>
      </c>
      <c r="AR2" s="76">
        <v>17130.8</v>
      </c>
      <c r="AS2" s="46">
        <f t="shared" ref="AS2:AS33" si="1">IFERROR(AR2/$AR$102,0)*100</f>
        <v>14.096923549773683</v>
      </c>
      <c r="AT2" s="7" t="s">
        <v>81</v>
      </c>
    </row>
    <row r="3" spans="1:46">
      <c r="A3" s="17" t="s">
        <v>18</v>
      </c>
      <c r="B3" s="83">
        <v>1</v>
      </c>
      <c r="C3" s="83">
        <v>1</v>
      </c>
      <c r="D3" s="84">
        <v>1</v>
      </c>
      <c r="E3" s="83">
        <v>1</v>
      </c>
      <c r="F3" s="83">
        <v>1</v>
      </c>
      <c r="G3" s="82">
        <v>1</v>
      </c>
      <c r="H3" s="82">
        <v>1</v>
      </c>
      <c r="I3" s="82">
        <v>1</v>
      </c>
      <c r="J3" s="82">
        <v>1</v>
      </c>
      <c r="K3" s="82">
        <v>1</v>
      </c>
      <c r="L3" s="82">
        <v>1</v>
      </c>
      <c r="M3" s="81"/>
      <c r="N3" s="21"/>
      <c r="O3" s="22"/>
      <c r="P3" s="22"/>
      <c r="Q3" s="22"/>
      <c r="R3" s="20"/>
      <c r="S3" s="20"/>
      <c r="T3" s="20"/>
      <c r="U3" s="20"/>
      <c r="V3" s="20"/>
      <c r="W3" s="20"/>
      <c r="X3" s="20"/>
      <c r="Y3" s="20"/>
      <c r="Z3" s="20"/>
      <c r="AA3" s="20"/>
      <c r="AB3" s="20"/>
      <c r="AC3" s="20"/>
      <c r="AD3" s="20"/>
      <c r="AE3" s="20"/>
      <c r="AF3" s="20"/>
      <c r="AG3" s="20"/>
      <c r="AH3" s="20"/>
      <c r="AI3" s="20"/>
      <c r="AJ3" s="20"/>
      <c r="AK3" s="20"/>
      <c r="AL3" s="20"/>
      <c r="AM3" s="20"/>
      <c r="AN3" s="20"/>
      <c r="AO3" s="20"/>
      <c r="AP3" s="16">
        <f t="shared" ref="AP3:AP45" si="2">SUMIF($B$106:$U$106,"X",B3:U3)</f>
        <v>6</v>
      </c>
      <c r="AQ3" s="16">
        <f t="shared" si="0"/>
        <v>11</v>
      </c>
      <c r="AR3" s="77">
        <v>2633.3</v>
      </c>
      <c r="AS3" s="46">
        <f t="shared" si="1"/>
        <v>2.1669407607128122</v>
      </c>
      <c r="AT3" s="7" t="s">
        <v>81</v>
      </c>
    </row>
    <row r="4" spans="1:46">
      <c r="A4" s="17" t="s">
        <v>20</v>
      </c>
      <c r="B4" s="85">
        <v>1</v>
      </c>
      <c r="C4" s="86">
        <v>1</v>
      </c>
      <c r="D4" s="87">
        <v>1</v>
      </c>
      <c r="E4" s="81">
        <v>1</v>
      </c>
      <c r="F4" s="81">
        <v>1</v>
      </c>
      <c r="G4" s="82">
        <v>1</v>
      </c>
      <c r="H4" s="82">
        <v>1</v>
      </c>
      <c r="I4" s="82">
        <v>1</v>
      </c>
      <c r="J4" s="81">
        <v>1</v>
      </c>
      <c r="K4" s="81">
        <v>1</v>
      </c>
      <c r="L4" s="81">
        <v>1</v>
      </c>
      <c r="M4" s="81"/>
      <c r="N4" s="21"/>
      <c r="O4" s="22"/>
      <c r="P4" s="22"/>
      <c r="Q4" s="22"/>
      <c r="R4" s="20"/>
      <c r="S4" s="20"/>
      <c r="T4" s="20"/>
      <c r="U4" s="20"/>
      <c r="V4" s="20"/>
      <c r="W4" s="20"/>
      <c r="X4" s="20"/>
      <c r="Y4" s="20"/>
      <c r="Z4" s="20"/>
      <c r="AA4" s="20"/>
      <c r="AB4" s="20"/>
      <c r="AC4" s="20"/>
      <c r="AD4" s="20"/>
      <c r="AE4" s="20"/>
      <c r="AF4" s="20"/>
      <c r="AG4" s="20"/>
      <c r="AH4" s="20"/>
      <c r="AI4" s="20"/>
      <c r="AJ4" s="20"/>
      <c r="AK4" s="20"/>
      <c r="AL4" s="20"/>
      <c r="AM4" s="20"/>
      <c r="AN4" s="20"/>
      <c r="AO4" s="20"/>
      <c r="AP4" s="16">
        <f t="shared" si="2"/>
        <v>6</v>
      </c>
      <c r="AQ4" s="16">
        <f t="shared" si="0"/>
        <v>11</v>
      </c>
      <c r="AR4" s="77">
        <v>3060.2</v>
      </c>
      <c r="AS4" s="46">
        <f t="shared" si="1"/>
        <v>2.5182364773984531</v>
      </c>
      <c r="AT4" s="7" t="s">
        <v>81</v>
      </c>
    </row>
    <row r="5" spans="1:46">
      <c r="A5" s="17" t="s">
        <v>22</v>
      </c>
      <c r="B5" s="85">
        <v>1</v>
      </c>
      <c r="C5" s="86">
        <v>1</v>
      </c>
      <c r="D5" s="87">
        <v>1</v>
      </c>
      <c r="E5" s="81">
        <v>1</v>
      </c>
      <c r="F5" s="81">
        <v>1</v>
      </c>
      <c r="G5" s="82">
        <v>1</v>
      </c>
      <c r="H5" s="81">
        <v>1</v>
      </c>
      <c r="I5" s="81">
        <v>1</v>
      </c>
      <c r="J5" s="81">
        <v>1</v>
      </c>
      <c r="K5" s="81">
        <v>1</v>
      </c>
      <c r="L5" s="81">
        <v>1</v>
      </c>
      <c r="M5" s="81"/>
      <c r="N5" s="21"/>
      <c r="O5" s="22"/>
      <c r="P5" s="22"/>
      <c r="Q5" s="22"/>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6</v>
      </c>
      <c r="AQ5" s="16">
        <f t="shared" si="0"/>
        <v>11</v>
      </c>
      <c r="AR5" s="77">
        <v>73.2</v>
      </c>
      <c r="AS5" s="46">
        <f t="shared" si="1"/>
        <v>6.0236229705760001E-2</v>
      </c>
      <c r="AT5" s="7" t="s">
        <v>81</v>
      </c>
    </row>
    <row r="6" spans="1:46">
      <c r="A6" s="17" t="s">
        <v>23</v>
      </c>
      <c r="B6" s="85">
        <v>1</v>
      </c>
      <c r="C6" s="86">
        <v>1</v>
      </c>
      <c r="D6" s="87">
        <v>1</v>
      </c>
      <c r="E6" s="81">
        <v>1</v>
      </c>
      <c r="F6" s="81">
        <v>1</v>
      </c>
      <c r="G6" s="82">
        <v>1</v>
      </c>
      <c r="H6" s="81">
        <v>1</v>
      </c>
      <c r="I6" s="81">
        <v>1</v>
      </c>
      <c r="J6" s="81">
        <v>1</v>
      </c>
      <c r="K6" s="81">
        <v>1</v>
      </c>
      <c r="L6" s="81">
        <v>1</v>
      </c>
      <c r="M6" s="81"/>
      <c r="N6" s="21"/>
      <c r="O6" s="22"/>
      <c r="P6" s="22"/>
      <c r="Q6" s="22"/>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6</v>
      </c>
      <c r="AQ6" s="16">
        <f t="shared" si="0"/>
        <v>11</v>
      </c>
      <c r="AR6" s="77">
        <v>14042.1</v>
      </c>
      <c r="AS6" s="46">
        <f t="shared" si="1"/>
        <v>11.555234441957003</v>
      </c>
      <c r="AT6" s="7" t="s">
        <v>81</v>
      </c>
    </row>
    <row r="7" spans="1:46">
      <c r="A7" s="64" t="s">
        <v>24</v>
      </c>
      <c r="B7" s="85">
        <v>1</v>
      </c>
      <c r="C7" s="86">
        <v>1</v>
      </c>
      <c r="D7" s="87">
        <v>1</v>
      </c>
      <c r="E7" s="81">
        <v>1</v>
      </c>
      <c r="F7" s="81">
        <v>1</v>
      </c>
      <c r="G7" s="82">
        <v>1</v>
      </c>
      <c r="H7" s="82">
        <v>1</v>
      </c>
      <c r="I7" s="82">
        <v>1</v>
      </c>
      <c r="J7" s="82">
        <v>1</v>
      </c>
      <c r="K7" s="81">
        <v>1</v>
      </c>
      <c r="L7" s="82">
        <v>1</v>
      </c>
      <c r="M7" s="81"/>
      <c r="N7" s="21"/>
      <c r="O7" s="22"/>
      <c r="P7" s="22"/>
      <c r="Q7" s="22"/>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6</v>
      </c>
      <c r="AQ7" s="16">
        <f t="shared" si="0"/>
        <v>11</v>
      </c>
      <c r="AR7" s="77">
        <v>4250.8</v>
      </c>
      <c r="AS7" s="46">
        <f t="shared" si="1"/>
        <v>3.4979803993612655</v>
      </c>
      <c r="AT7" s="7" t="s">
        <v>81</v>
      </c>
    </row>
    <row r="8" spans="1:46">
      <c r="A8" s="64" t="s">
        <v>26</v>
      </c>
      <c r="B8" s="85">
        <v>1</v>
      </c>
      <c r="C8" s="86">
        <v>1</v>
      </c>
      <c r="D8" s="87">
        <v>1</v>
      </c>
      <c r="E8" s="81">
        <v>1</v>
      </c>
      <c r="F8" s="81">
        <v>1</v>
      </c>
      <c r="G8" s="81">
        <v>1</v>
      </c>
      <c r="H8" s="81">
        <v>1</v>
      </c>
      <c r="I8" s="81">
        <v>0</v>
      </c>
      <c r="J8" s="81">
        <v>0</v>
      </c>
      <c r="K8" s="81">
        <v>1</v>
      </c>
      <c r="L8" s="81">
        <v>0</v>
      </c>
      <c r="M8" s="81"/>
      <c r="N8" s="21"/>
      <c r="O8" s="22"/>
      <c r="P8" s="22"/>
      <c r="Q8" s="22"/>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3</v>
      </c>
      <c r="AQ8" s="16">
        <f t="shared" si="0"/>
        <v>8</v>
      </c>
      <c r="AR8" s="77">
        <v>5335.3</v>
      </c>
      <c r="AS8" s="46">
        <f t="shared" si="1"/>
        <v>4.3904147042232431</v>
      </c>
      <c r="AT8" s="33"/>
    </row>
    <row r="9" spans="1:46">
      <c r="A9" s="64" t="s">
        <v>27</v>
      </c>
      <c r="B9" s="83">
        <v>1</v>
      </c>
      <c r="C9" s="83">
        <v>1</v>
      </c>
      <c r="D9" s="84">
        <v>1</v>
      </c>
      <c r="E9" s="81">
        <v>1</v>
      </c>
      <c r="F9" s="81">
        <v>1</v>
      </c>
      <c r="G9" s="82">
        <v>1</v>
      </c>
      <c r="H9" s="82">
        <v>1</v>
      </c>
      <c r="I9" s="82">
        <v>1</v>
      </c>
      <c r="J9" s="81">
        <v>1</v>
      </c>
      <c r="K9" s="82">
        <v>1</v>
      </c>
      <c r="L9" s="81">
        <v>1</v>
      </c>
      <c r="M9" s="81"/>
      <c r="N9" s="21"/>
      <c r="O9" s="22"/>
      <c r="P9" s="22"/>
      <c r="Q9" s="22"/>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6</v>
      </c>
      <c r="AQ9" s="16">
        <f t="shared" si="0"/>
        <v>11</v>
      </c>
      <c r="AR9" s="77">
        <v>122.1</v>
      </c>
      <c r="AS9" s="46">
        <f t="shared" si="1"/>
        <v>0.1004760061075587</v>
      </c>
      <c r="AT9" s="7" t="s">
        <v>81</v>
      </c>
    </row>
    <row r="10" spans="1:46">
      <c r="A10" s="64" t="s">
        <v>29</v>
      </c>
      <c r="B10" s="85">
        <v>1</v>
      </c>
      <c r="C10" s="86">
        <v>1</v>
      </c>
      <c r="D10" s="87">
        <v>1</v>
      </c>
      <c r="E10" s="81">
        <v>1</v>
      </c>
      <c r="F10" s="81">
        <v>1</v>
      </c>
      <c r="G10" s="82">
        <v>1</v>
      </c>
      <c r="H10" s="81">
        <v>1</v>
      </c>
      <c r="I10" s="81">
        <v>1</v>
      </c>
      <c r="J10" s="81">
        <v>1</v>
      </c>
      <c r="K10" s="81">
        <v>1</v>
      </c>
      <c r="L10" s="81">
        <v>1</v>
      </c>
      <c r="M10" s="81"/>
      <c r="N10" s="21"/>
      <c r="O10" s="22"/>
      <c r="P10" s="22"/>
      <c r="Q10" s="22"/>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6</v>
      </c>
      <c r="AQ10" s="16">
        <f t="shared" si="0"/>
        <v>11</v>
      </c>
      <c r="AR10" s="77">
        <v>25500.2</v>
      </c>
      <c r="AS10" s="46">
        <f t="shared" si="1"/>
        <v>20.98409705932816</v>
      </c>
      <c r="AT10" s="7" t="s">
        <v>81</v>
      </c>
    </row>
    <row r="11" spans="1:46">
      <c r="A11" s="64" t="s">
        <v>30</v>
      </c>
      <c r="B11" s="83">
        <v>1</v>
      </c>
      <c r="C11" s="83">
        <v>1</v>
      </c>
      <c r="D11" s="84">
        <v>1</v>
      </c>
      <c r="E11" s="81">
        <v>1</v>
      </c>
      <c r="F11" s="81">
        <v>1</v>
      </c>
      <c r="G11" s="82">
        <v>1</v>
      </c>
      <c r="H11" s="82">
        <v>1</v>
      </c>
      <c r="I11" s="82">
        <v>1</v>
      </c>
      <c r="J11" s="82">
        <v>1</v>
      </c>
      <c r="K11" s="82">
        <v>1</v>
      </c>
      <c r="L11" s="82">
        <v>1</v>
      </c>
      <c r="M11" s="81"/>
      <c r="N11" s="21"/>
      <c r="O11" s="22"/>
      <c r="P11" s="22"/>
      <c r="Q11" s="22"/>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6</v>
      </c>
      <c r="AQ11" s="16">
        <f t="shared" si="0"/>
        <v>11</v>
      </c>
      <c r="AR11" s="77">
        <v>692.5</v>
      </c>
      <c r="AS11" s="46">
        <f t="shared" si="1"/>
        <v>0.56985777419725148</v>
      </c>
      <c r="AT11" s="7" t="s">
        <v>81</v>
      </c>
    </row>
    <row r="12" spans="1:46">
      <c r="A12" s="64" t="s">
        <v>32</v>
      </c>
      <c r="B12" s="85">
        <v>0</v>
      </c>
      <c r="C12" s="86">
        <v>0</v>
      </c>
      <c r="D12" s="84">
        <v>1</v>
      </c>
      <c r="E12" s="81">
        <v>1</v>
      </c>
      <c r="F12" s="81">
        <v>1</v>
      </c>
      <c r="G12" s="82">
        <v>1</v>
      </c>
      <c r="H12" s="82">
        <v>1</v>
      </c>
      <c r="I12" s="82">
        <v>1</v>
      </c>
      <c r="J12" s="82">
        <v>1</v>
      </c>
      <c r="K12" s="82">
        <v>1</v>
      </c>
      <c r="L12" s="82">
        <v>1</v>
      </c>
      <c r="M12" s="81"/>
      <c r="N12" s="21"/>
      <c r="O12" s="22"/>
      <c r="P12" s="22"/>
      <c r="Q12" s="22"/>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6</v>
      </c>
      <c r="AQ12" s="16">
        <f t="shared" si="0"/>
        <v>9</v>
      </c>
      <c r="AR12" s="77">
        <v>161.5</v>
      </c>
      <c r="AS12" s="46">
        <f t="shared" si="1"/>
        <v>0.1328982390366153</v>
      </c>
      <c r="AT12" s="7" t="s">
        <v>81</v>
      </c>
    </row>
    <row r="13" spans="1:46">
      <c r="A13" s="64" t="s">
        <v>34</v>
      </c>
      <c r="B13" s="83">
        <v>1</v>
      </c>
      <c r="C13" s="83">
        <v>1</v>
      </c>
      <c r="D13" s="84">
        <v>1</v>
      </c>
      <c r="E13" s="81">
        <v>1</v>
      </c>
      <c r="F13" s="81">
        <v>1</v>
      </c>
      <c r="G13" s="82">
        <v>1</v>
      </c>
      <c r="H13" s="82">
        <v>1</v>
      </c>
      <c r="I13" s="82">
        <v>1</v>
      </c>
      <c r="J13" s="82">
        <v>1</v>
      </c>
      <c r="K13" s="82">
        <v>1</v>
      </c>
      <c r="L13" s="82">
        <v>1</v>
      </c>
      <c r="M13" s="81"/>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6</v>
      </c>
      <c r="AQ13" s="16">
        <f t="shared" si="0"/>
        <v>11</v>
      </c>
      <c r="AR13" s="77">
        <v>11120.1</v>
      </c>
      <c r="AS13" s="46">
        <f t="shared" si="1"/>
        <v>9.1507226496041234</v>
      </c>
      <c r="AT13" s="7" t="s">
        <v>81</v>
      </c>
    </row>
    <row r="14" spans="1:46">
      <c r="A14" s="64" t="s">
        <v>36</v>
      </c>
      <c r="B14" s="83">
        <v>1</v>
      </c>
      <c r="C14" s="83">
        <v>1</v>
      </c>
      <c r="D14" s="84">
        <v>1</v>
      </c>
      <c r="E14" s="81">
        <v>1</v>
      </c>
      <c r="F14" s="81">
        <v>1</v>
      </c>
      <c r="G14" s="82">
        <v>1</v>
      </c>
      <c r="H14" s="82">
        <v>1</v>
      </c>
      <c r="I14" s="82">
        <v>1</v>
      </c>
      <c r="J14" s="82">
        <v>1</v>
      </c>
      <c r="K14" s="82">
        <v>1</v>
      </c>
      <c r="L14" s="82">
        <v>1</v>
      </c>
      <c r="M14" s="81"/>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6</v>
      </c>
      <c r="AQ14" s="16">
        <f t="shared" si="0"/>
        <v>11</v>
      </c>
      <c r="AR14" s="77">
        <v>13823.4</v>
      </c>
      <c r="AS14" s="46">
        <f t="shared" si="1"/>
        <v>11.375266362221351</v>
      </c>
      <c r="AT14" s="7" t="s">
        <v>81</v>
      </c>
    </row>
    <row r="15" spans="1:46">
      <c r="A15" s="64" t="s">
        <v>38</v>
      </c>
      <c r="B15" s="83">
        <v>1</v>
      </c>
      <c r="C15" s="83">
        <v>1</v>
      </c>
      <c r="D15" s="87">
        <v>1</v>
      </c>
      <c r="E15" s="81">
        <v>1</v>
      </c>
      <c r="F15" s="81">
        <v>1</v>
      </c>
      <c r="G15" s="82">
        <v>1</v>
      </c>
      <c r="H15" s="82">
        <v>1</v>
      </c>
      <c r="I15" s="82">
        <v>1</v>
      </c>
      <c r="J15" s="81">
        <v>1</v>
      </c>
      <c r="K15" s="81">
        <v>1</v>
      </c>
      <c r="L15" s="81">
        <v>1</v>
      </c>
      <c r="M15" s="81"/>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6</v>
      </c>
      <c r="AQ15" s="16">
        <f t="shared" si="0"/>
        <v>11</v>
      </c>
      <c r="AR15" s="77">
        <v>829.2</v>
      </c>
      <c r="AS15" s="46">
        <f t="shared" si="1"/>
        <v>0.68234811027344533</v>
      </c>
      <c r="AT15" s="7" t="s">
        <v>81</v>
      </c>
    </row>
    <row r="16" spans="1:46">
      <c r="A16" s="64" t="s">
        <v>40</v>
      </c>
      <c r="B16" s="85">
        <v>1</v>
      </c>
      <c r="C16" s="86">
        <v>1</v>
      </c>
      <c r="D16" s="87">
        <v>1</v>
      </c>
      <c r="E16" s="81">
        <v>1</v>
      </c>
      <c r="F16" s="81">
        <v>1</v>
      </c>
      <c r="G16" s="82">
        <v>1</v>
      </c>
      <c r="H16" s="82">
        <v>1</v>
      </c>
      <c r="I16" s="81">
        <v>1</v>
      </c>
      <c r="J16" s="81">
        <v>1</v>
      </c>
      <c r="K16" s="81">
        <v>1</v>
      </c>
      <c r="L16" s="81">
        <v>1</v>
      </c>
      <c r="M16" s="81"/>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6</v>
      </c>
      <c r="AQ16" s="16">
        <f t="shared" si="0"/>
        <v>11</v>
      </c>
      <c r="AR16" s="77">
        <v>306.60000000000002</v>
      </c>
      <c r="AS16" s="46">
        <f t="shared" si="1"/>
        <v>0.25230092934133908</v>
      </c>
      <c r="AT16" s="7" t="s">
        <v>81</v>
      </c>
    </row>
    <row r="17" spans="1:46">
      <c r="A17" s="64" t="s">
        <v>42</v>
      </c>
      <c r="B17" s="83">
        <v>1</v>
      </c>
      <c r="C17" s="83">
        <v>1</v>
      </c>
      <c r="D17" s="84">
        <v>1</v>
      </c>
      <c r="E17" s="83">
        <v>1</v>
      </c>
      <c r="F17" s="83">
        <v>1</v>
      </c>
      <c r="G17" s="82">
        <v>1</v>
      </c>
      <c r="H17" s="82">
        <v>1</v>
      </c>
      <c r="I17" s="82">
        <v>1</v>
      </c>
      <c r="J17" s="82">
        <v>1</v>
      </c>
      <c r="K17" s="82">
        <v>1</v>
      </c>
      <c r="L17" s="82">
        <v>1</v>
      </c>
      <c r="M17" s="81"/>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6</v>
      </c>
      <c r="AQ17" s="16">
        <f t="shared" si="0"/>
        <v>11</v>
      </c>
      <c r="AR17" s="77">
        <v>3855.3</v>
      </c>
      <c r="AS17" s="46">
        <f t="shared" si="1"/>
        <v>3.1725237211013191</v>
      </c>
      <c r="AT17" s="7" t="s">
        <v>81</v>
      </c>
    </row>
    <row r="18" spans="1:46">
      <c r="A18" s="17" t="s">
        <v>43</v>
      </c>
      <c r="B18" s="85">
        <v>0</v>
      </c>
      <c r="C18" s="86">
        <v>0</v>
      </c>
      <c r="D18" s="87">
        <v>0</v>
      </c>
      <c r="E18" s="81">
        <v>1</v>
      </c>
      <c r="F18" s="81">
        <v>1</v>
      </c>
      <c r="G18" s="82">
        <v>1</v>
      </c>
      <c r="H18" s="82">
        <v>1</v>
      </c>
      <c r="I18" s="82">
        <v>1</v>
      </c>
      <c r="J18" s="82">
        <v>1</v>
      </c>
      <c r="K18" s="82">
        <v>1</v>
      </c>
      <c r="L18" s="82">
        <v>1</v>
      </c>
      <c r="M18" s="81"/>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6</v>
      </c>
      <c r="AQ18" s="16">
        <f t="shared" si="0"/>
        <v>8</v>
      </c>
      <c r="AR18" s="77">
        <v>15.2</v>
      </c>
      <c r="AS18" s="46">
        <f t="shared" si="1"/>
        <v>1.2508069556387322E-2</v>
      </c>
      <c r="AT18" s="7" t="s">
        <v>81</v>
      </c>
    </row>
    <row r="19" spans="1:46">
      <c r="A19" s="17" t="s">
        <v>45</v>
      </c>
      <c r="B19" s="85">
        <v>0</v>
      </c>
      <c r="C19" s="86">
        <v>0</v>
      </c>
      <c r="D19" s="84">
        <v>1</v>
      </c>
      <c r="E19" s="81">
        <v>0</v>
      </c>
      <c r="F19" s="81">
        <v>0</v>
      </c>
      <c r="G19" s="82">
        <v>1</v>
      </c>
      <c r="H19" s="82">
        <v>1</v>
      </c>
      <c r="I19" s="82">
        <v>1</v>
      </c>
      <c r="J19" s="81">
        <v>0</v>
      </c>
      <c r="K19" s="81">
        <v>0</v>
      </c>
      <c r="L19" s="81">
        <v>0</v>
      </c>
      <c r="M19" s="81"/>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3</v>
      </c>
      <c r="AQ19" s="16">
        <f t="shared" si="0"/>
        <v>4</v>
      </c>
      <c r="AR19" s="77">
        <v>1008.4</v>
      </c>
      <c r="AS19" s="46">
        <f t="shared" si="1"/>
        <v>0.82981166714874854</v>
      </c>
      <c r="AT19" s="7" t="s">
        <v>81</v>
      </c>
    </row>
    <row r="20" spans="1:46">
      <c r="A20" s="17" t="s">
        <v>47</v>
      </c>
      <c r="B20" s="86">
        <v>0</v>
      </c>
      <c r="C20" s="86">
        <v>0</v>
      </c>
      <c r="D20" s="87">
        <v>1</v>
      </c>
      <c r="E20" s="81">
        <v>1</v>
      </c>
      <c r="F20" s="81">
        <v>1</v>
      </c>
      <c r="G20" s="82">
        <v>1</v>
      </c>
      <c r="H20" s="82">
        <v>1</v>
      </c>
      <c r="I20" s="81">
        <v>1</v>
      </c>
      <c r="J20" s="82">
        <v>1</v>
      </c>
      <c r="K20" s="82">
        <v>1</v>
      </c>
      <c r="L20" s="82">
        <v>1</v>
      </c>
      <c r="M20" s="81"/>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6</v>
      </c>
      <c r="AQ20" s="16">
        <f t="shared" si="0"/>
        <v>9</v>
      </c>
      <c r="AR20" s="77">
        <v>529.79999999999995</v>
      </c>
      <c r="AS20" s="46">
        <f t="shared" si="1"/>
        <v>0.43597205598513183</v>
      </c>
      <c r="AT20" s="7" t="s">
        <v>81</v>
      </c>
    </row>
    <row r="21" spans="1:46">
      <c r="A21" s="17" t="s">
        <v>49</v>
      </c>
      <c r="B21" s="85">
        <v>1</v>
      </c>
      <c r="C21" s="86">
        <v>1</v>
      </c>
      <c r="D21" s="87">
        <v>1</v>
      </c>
      <c r="E21" s="81">
        <v>1</v>
      </c>
      <c r="F21" s="81">
        <v>1</v>
      </c>
      <c r="G21" s="82">
        <v>1</v>
      </c>
      <c r="H21" s="82">
        <v>1</v>
      </c>
      <c r="I21" s="81">
        <v>1</v>
      </c>
      <c r="J21" s="82">
        <v>1</v>
      </c>
      <c r="K21" s="82">
        <v>1</v>
      </c>
      <c r="L21" s="82">
        <v>1</v>
      </c>
      <c r="M21" s="81"/>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6</v>
      </c>
      <c r="AQ21" s="16">
        <f t="shared" si="0"/>
        <v>11</v>
      </c>
      <c r="AR21" s="77">
        <v>206.6</v>
      </c>
      <c r="AS21" s="46">
        <f t="shared" si="1"/>
        <v>0.17001099804931716</v>
      </c>
      <c r="AT21" s="7" t="s">
        <v>81</v>
      </c>
    </row>
    <row r="22" spans="1:46">
      <c r="A22" s="17" t="s">
        <v>51</v>
      </c>
      <c r="B22" s="85">
        <v>0</v>
      </c>
      <c r="C22" s="86">
        <v>0</v>
      </c>
      <c r="D22" s="87">
        <v>0</v>
      </c>
      <c r="E22" s="81">
        <v>0</v>
      </c>
      <c r="F22" s="81">
        <v>0</v>
      </c>
      <c r="G22" s="81">
        <v>0</v>
      </c>
      <c r="H22" s="81">
        <v>0</v>
      </c>
      <c r="I22" s="81">
        <v>0</v>
      </c>
      <c r="J22" s="81">
        <v>0</v>
      </c>
      <c r="K22" s="81">
        <v>0</v>
      </c>
      <c r="L22" s="81">
        <v>0</v>
      </c>
      <c r="M22" s="81"/>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0"/>
        <v>0</v>
      </c>
      <c r="AR22" s="77">
        <v>27.3</v>
      </c>
      <c r="AS22" s="46">
        <f t="shared" si="1"/>
        <v>2.246515124272197E-2</v>
      </c>
      <c r="AT22" s="7"/>
    </row>
    <row r="23" spans="1:46">
      <c r="A23" s="17" t="s">
        <v>52</v>
      </c>
      <c r="B23" s="85">
        <v>0</v>
      </c>
      <c r="C23" s="86">
        <v>0</v>
      </c>
      <c r="D23" s="87">
        <v>0</v>
      </c>
      <c r="E23" s="81">
        <v>0</v>
      </c>
      <c r="F23" s="81">
        <v>0</v>
      </c>
      <c r="G23" s="81">
        <v>0</v>
      </c>
      <c r="H23" s="81">
        <v>0</v>
      </c>
      <c r="I23" s="81">
        <v>0</v>
      </c>
      <c r="J23" s="81">
        <v>0</v>
      </c>
      <c r="K23" s="81">
        <v>0</v>
      </c>
      <c r="L23" s="81">
        <v>0</v>
      </c>
      <c r="M23" s="81"/>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0"/>
        <v>0</v>
      </c>
      <c r="AR23" s="77">
        <v>5.9</v>
      </c>
      <c r="AS23" s="46">
        <f t="shared" si="1"/>
        <v>4.8551059462292904E-3</v>
      </c>
      <c r="AT23" s="33"/>
    </row>
    <row r="24" spans="1:46">
      <c r="A24" s="17" t="s">
        <v>53</v>
      </c>
      <c r="B24" s="85">
        <v>0</v>
      </c>
      <c r="C24" s="86">
        <v>0</v>
      </c>
      <c r="D24" s="88">
        <v>1</v>
      </c>
      <c r="E24" s="81">
        <v>0</v>
      </c>
      <c r="F24" s="81">
        <v>0</v>
      </c>
      <c r="G24" s="81">
        <v>0</v>
      </c>
      <c r="H24" s="82">
        <v>1</v>
      </c>
      <c r="I24" s="81">
        <v>0</v>
      </c>
      <c r="J24" s="81">
        <v>0</v>
      </c>
      <c r="K24" s="81">
        <v>0</v>
      </c>
      <c r="L24" s="81">
        <v>0</v>
      </c>
      <c r="M24" s="81"/>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1</v>
      </c>
      <c r="AQ24" s="16">
        <f t="shared" si="0"/>
        <v>2</v>
      </c>
      <c r="AR24" s="77">
        <v>187.9</v>
      </c>
      <c r="AS24" s="46">
        <f t="shared" si="1"/>
        <v>0.15462278089770909</v>
      </c>
      <c r="AT24" s="33" t="s">
        <v>81</v>
      </c>
    </row>
    <row r="25" spans="1:46">
      <c r="A25" s="17" t="s">
        <v>55</v>
      </c>
      <c r="B25" s="85">
        <v>0</v>
      </c>
      <c r="C25" s="86">
        <v>0</v>
      </c>
      <c r="D25" s="88">
        <v>1</v>
      </c>
      <c r="E25" s="81">
        <v>0</v>
      </c>
      <c r="F25" s="81">
        <v>0</v>
      </c>
      <c r="G25" s="81">
        <v>0</v>
      </c>
      <c r="H25" s="82">
        <v>1</v>
      </c>
      <c r="I25" s="81">
        <v>0</v>
      </c>
      <c r="J25" s="81">
        <v>0</v>
      </c>
      <c r="K25" s="81">
        <v>0</v>
      </c>
      <c r="L25" s="81">
        <v>0</v>
      </c>
      <c r="M25" s="81"/>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1</v>
      </c>
      <c r="AQ25" s="16">
        <f t="shared" si="0"/>
        <v>2</v>
      </c>
      <c r="AR25" s="77">
        <v>149.30000000000001</v>
      </c>
      <c r="AS25" s="46">
        <f t="shared" si="1"/>
        <v>0.12285886741898865</v>
      </c>
      <c r="AT25" s="7" t="s">
        <v>81</v>
      </c>
    </row>
    <row r="26" spans="1:46">
      <c r="A26" s="17" t="s">
        <v>56</v>
      </c>
      <c r="B26" s="85">
        <v>0</v>
      </c>
      <c r="C26" s="86">
        <v>0</v>
      </c>
      <c r="D26" s="87">
        <v>0</v>
      </c>
      <c r="E26" s="81">
        <v>0</v>
      </c>
      <c r="F26" s="81">
        <v>0</v>
      </c>
      <c r="G26" s="81">
        <v>0</v>
      </c>
      <c r="H26" s="81">
        <v>0</v>
      </c>
      <c r="I26" s="81">
        <v>0</v>
      </c>
      <c r="J26" s="81">
        <v>0</v>
      </c>
      <c r="K26" s="81">
        <v>0</v>
      </c>
      <c r="L26" s="81">
        <v>0</v>
      </c>
      <c r="M26" s="81"/>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0"/>
        <v>0</v>
      </c>
      <c r="AR26" s="77">
        <v>197.05</v>
      </c>
      <c r="AS26" s="46">
        <f t="shared" si="1"/>
        <v>0.16215230961092911</v>
      </c>
      <c r="AT26" s="7"/>
    </row>
    <row r="27" spans="1:46">
      <c r="A27" s="17" t="s">
        <v>57</v>
      </c>
      <c r="B27" s="85">
        <v>0</v>
      </c>
      <c r="C27" s="86">
        <v>0</v>
      </c>
      <c r="D27" s="87">
        <v>0</v>
      </c>
      <c r="E27" s="81">
        <v>0</v>
      </c>
      <c r="F27" s="81">
        <v>0</v>
      </c>
      <c r="G27" s="81">
        <v>0</v>
      </c>
      <c r="H27" s="81">
        <v>0</v>
      </c>
      <c r="I27" s="81">
        <v>0</v>
      </c>
      <c r="J27" s="81">
        <v>0</v>
      </c>
      <c r="K27" s="81">
        <v>0</v>
      </c>
      <c r="L27" s="81">
        <v>0</v>
      </c>
      <c r="M27" s="81"/>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0"/>
        <v>0</v>
      </c>
      <c r="AR27" s="77">
        <v>320.39999999999998</v>
      </c>
      <c r="AS27" s="46">
        <f t="shared" si="1"/>
        <v>0.26365693985963806</v>
      </c>
      <c r="AT27" s="33"/>
    </row>
    <row r="28" spans="1:46">
      <c r="A28" s="17" t="s">
        <v>58</v>
      </c>
      <c r="B28" s="85">
        <v>0</v>
      </c>
      <c r="C28" s="86">
        <v>0</v>
      </c>
      <c r="D28" s="88">
        <v>1</v>
      </c>
      <c r="E28" s="81">
        <v>1</v>
      </c>
      <c r="F28" s="81">
        <v>1</v>
      </c>
      <c r="G28" s="81">
        <v>0</v>
      </c>
      <c r="H28" s="82">
        <v>1</v>
      </c>
      <c r="I28" s="81">
        <v>1</v>
      </c>
      <c r="J28" s="81">
        <v>0</v>
      </c>
      <c r="K28" s="81">
        <v>1</v>
      </c>
      <c r="L28" s="81">
        <v>0</v>
      </c>
      <c r="M28" s="81"/>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3</v>
      </c>
      <c r="AQ28" s="16">
        <f t="shared" si="0"/>
        <v>6</v>
      </c>
      <c r="AR28" s="77">
        <v>7621</v>
      </c>
      <c r="AS28" s="46">
        <f t="shared" si="1"/>
        <v>6.2713156637649874</v>
      </c>
      <c r="AT28" s="33" t="s">
        <v>81</v>
      </c>
    </row>
    <row r="29" spans="1:46">
      <c r="A29" s="17" t="s">
        <v>59</v>
      </c>
      <c r="B29" s="85">
        <v>0</v>
      </c>
      <c r="C29" s="86">
        <v>0</v>
      </c>
      <c r="D29" s="88">
        <v>1</v>
      </c>
      <c r="E29" s="81">
        <v>0</v>
      </c>
      <c r="F29" s="81">
        <v>0</v>
      </c>
      <c r="G29" s="82">
        <v>1</v>
      </c>
      <c r="H29" s="82">
        <v>1</v>
      </c>
      <c r="I29" s="81">
        <v>0</v>
      </c>
      <c r="J29" s="81">
        <v>0</v>
      </c>
      <c r="K29" s="81">
        <v>0</v>
      </c>
      <c r="L29" s="81">
        <v>0</v>
      </c>
      <c r="M29" s="81"/>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2</v>
      </c>
      <c r="AQ29" s="16">
        <f t="shared" si="0"/>
        <v>3</v>
      </c>
      <c r="AR29" s="77">
        <v>2006.6</v>
      </c>
      <c r="AS29" s="46">
        <f t="shared" si="1"/>
        <v>1.6512297613057108</v>
      </c>
      <c r="AT29" s="7" t="s">
        <v>81</v>
      </c>
    </row>
    <row r="30" spans="1:46">
      <c r="A30" s="17" t="s">
        <v>61</v>
      </c>
      <c r="B30" s="85">
        <v>0</v>
      </c>
      <c r="C30" s="86">
        <v>0</v>
      </c>
      <c r="D30" s="88">
        <v>1</v>
      </c>
      <c r="E30" s="81">
        <v>1</v>
      </c>
      <c r="F30" s="81">
        <v>1</v>
      </c>
      <c r="G30" s="81">
        <v>0</v>
      </c>
      <c r="H30" s="82">
        <v>1</v>
      </c>
      <c r="I30" s="81">
        <v>0</v>
      </c>
      <c r="J30" s="81">
        <v>0</v>
      </c>
      <c r="K30" s="81">
        <v>0</v>
      </c>
      <c r="L30" s="81">
        <v>0</v>
      </c>
      <c r="M30" s="81"/>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1</v>
      </c>
      <c r="AQ30" s="16">
        <f t="shared" si="0"/>
        <v>4</v>
      </c>
      <c r="AR30" s="77">
        <v>2410.4</v>
      </c>
      <c r="AS30" s="46">
        <f t="shared" si="1"/>
        <v>1.9835165038628952</v>
      </c>
      <c r="AT30" s="7" t="s">
        <v>81</v>
      </c>
    </row>
    <row r="31" spans="1:46">
      <c r="A31" s="17" t="s">
        <v>62</v>
      </c>
      <c r="B31" s="85">
        <v>0</v>
      </c>
      <c r="C31" s="86">
        <v>0</v>
      </c>
      <c r="D31" s="87">
        <v>1</v>
      </c>
      <c r="E31" s="81">
        <v>1</v>
      </c>
      <c r="F31" s="81">
        <v>1</v>
      </c>
      <c r="G31" s="81">
        <v>0</v>
      </c>
      <c r="H31" s="82">
        <v>1</v>
      </c>
      <c r="I31" s="81">
        <v>1</v>
      </c>
      <c r="J31" s="81">
        <v>1</v>
      </c>
      <c r="K31" s="81">
        <v>1</v>
      </c>
      <c r="L31" s="81">
        <v>1</v>
      </c>
      <c r="M31" s="81"/>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5</v>
      </c>
      <c r="AQ31" s="16">
        <f t="shared" si="0"/>
        <v>8</v>
      </c>
      <c r="AR31" s="77">
        <v>3448</v>
      </c>
      <c r="AS31" s="46">
        <f t="shared" si="1"/>
        <v>2.8373568309489139</v>
      </c>
      <c r="AT31" s="7" t="s">
        <v>81</v>
      </c>
    </row>
    <row r="32" spans="1:46">
      <c r="A32" s="17" t="s">
        <v>64</v>
      </c>
      <c r="B32" s="85">
        <v>0</v>
      </c>
      <c r="C32" s="86">
        <v>0</v>
      </c>
      <c r="D32" s="88">
        <v>1</v>
      </c>
      <c r="E32" s="81">
        <v>0</v>
      </c>
      <c r="F32" s="81">
        <v>0</v>
      </c>
      <c r="G32" s="82">
        <v>1</v>
      </c>
      <c r="H32" s="82">
        <v>1</v>
      </c>
      <c r="I32" s="81">
        <v>0</v>
      </c>
      <c r="J32" s="81">
        <v>0</v>
      </c>
      <c r="K32" s="81">
        <v>0</v>
      </c>
      <c r="L32" s="81">
        <v>0</v>
      </c>
      <c r="M32" s="81"/>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2</v>
      </c>
      <c r="AQ32" s="16">
        <f t="shared" si="0"/>
        <v>3</v>
      </c>
      <c r="AR32" s="77">
        <v>14.8</v>
      </c>
      <c r="AS32" s="46">
        <f t="shared" si="1"/>
        <v>1.2178909831219237E-2</v>
      </c>
      <c r="AT32" s="7" t="s">
        <v>81</v>
      </c>
    </row>
    <row r="33" spans="1:46">
      <c r="A33" s="17" t="s">
        <v>66</v>
      </c>
      <c r="B33" s="85">
        <v>0</v>
      </c>
      <c r="C33" s="86">
        <v>0</v>
      </c>
      <c r="D33" s="88">
        <v>1</v>
      </c>
      <c r="E33" s="81">
        <v>1</v>
      </c>
      <c r="F33" s="81">
        <v>1</v>
      </c>
      <c r="G33" s="81">
        <v>0</v>
      </c>
      <c r="H33" s="82">
        <v>1</v>
      </c>
      <c r="I33" s="81">
        <v>0</v>
      </c>
      <c r="J33" s="81">
        <v>0</v>
      </c>
      <c r="K33" s="81">
        <v>0</v>
      </c>
      <c r="L33" s="81">
        <v>0</v>
      </c>
      <c r="M33" s="81"/>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1</v>
      </c>
      <c r="AQ33" s="16">
        <f t="shared" si="0"/>
        <v>4</v>
      </c>
      <c r="AR33" s="77">
        <v>396.7</v>
      </c>
      <c r="AS33" s="46">
        <f t="shared" si="1"/>
        <v>0.32644415743545074</v>
      </c>
      <c r="AT33" s="7" t="s">
        <v>81</v>
      </c>
    </row>
    <row r="34" spans="1:46">
      <c r="A34" s="17" t="s">
        <v>67</v>
      </c>
      <c r="B34" s="85">
        <v>0</v>
      </c>
      <c r="C34" s="86">
        <v>0</v>
      </c>
      <c r="D34" s="87">
        <v>0</v>
      </c>
      <c r="E34" s="81">
        <v>0</v>
      </c>
      <c r="F34" s="81">
        <v>0</v>
      </c>
      <c r="G34" s="82">
        <v>1</v>
      </c>
      <c r="H34" s="82">
        <v>1</v>
      </c>
      <c r="I34" s="82">
        <v>1</v>
      </c>
      <c r="J34" s="82">
        <v>1</v>
      </c>
      <c r="K34" s="82">
        <v>1</v>
      </c>
      <c r="L34" s="82">
        <v>1</v>
      </c>
      <c r="M34" s="81"/>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6</v>
      </c>
      <c r="AQ34" s="16">
        <f t="shared" si="0"/>
        <v>6</v>
      </c>
      <c r="AR34" s="77">
        <v>4.9000000000000004</v>
      </c>
      <c r="AS34" s="46">
        <f t="shared" ref="AS34:AS45" si="3">IFERROR(AR34/$AR$102,0)*100</f>
        <v>4.0322066333090718E-3</v>
      </c>
      <c r="AT34" s="7" t="s">
        <v>81</v>
      </c>
    </row>
    <row r="35" spans="1:46">
      <c r="A35" s="17" t="s">
        <v>68</v>
      </c>
      <c r="B35" s="85">
        <v>0</v>
      </c>
      <c r="C35" s="86">
        <v>0</v>
      </c>
      <c r="D35" s="87">
        <v>1</v>
      </c>
      <c r="E35" s="81">
        <v>1</v>
      </c>
      <c r="F35" s="81">
        <v>1</v>
      </c>
      <c r="G35" s="81">
        <v>0</v>
      </c>
      <c r="H35" s="82">
        <v>1</v>
      </c>
      <c r="I35" s="81">
        <v>0</v>
      </c>
      <c r="J35" s="81">
        <v>0</v>
      </c>
      <c r="K35" s="81">
        <v>0</v>
      </c>
      <c r="L35" s="81">
        <v>0</v>
      </c>
      <c r="M35" s="81"/>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1</v>
      </c>
      <c r="AQ35" s="16">
        <f t="shared" si="0"/>
        <v>4</v>
      </c>
      <c r="AR35" s="77">
        <v>32.1</v>
      </c>
      <c r="AS35" s="46">
        <f t="shared" si="3"/>
        <v>2.6415067944739024E-2</v>
      </c>
      <c r="AT35" s="7" t="s">
        <v>81</v>
      </c>
    </row>
    <row r="36" spans="1:46">
      <c r="A36" s="17" t="s">
        <v>70</v>
      </c>
      <c r="B36" s="85">
        <v>0</v>
      </c>
      <c r="C36" s="86">
        <v>0</v>
      </c>
      <c r="D36" s="84">
        <v>1</v>
      </c>
      <c r="E36" s="81">
        <v>1</v>
      </c>
      <c r="F36" s="81">
        <v>1</v>
      </c>
      <c r="G36" s="82">
        <v>1</v>
      </c>
      <c r="H36" s="82">
        <v>1</v>
      </c>
      <c r="I36" s="82">
        <v>1</v>
      </c>
      <c r="J36" s="82">
        <v>1</v>
      </c>
      <c r="K36" s="82">
        <v>1</v>
      </c>
      <c r="L36" s="82">
        <v>1</v>
      </c>
      <c r="M36" s="81"/>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6</v>
      </c>
      <c r="AQ36" s="16">
        <f t="shared" si="0"/>
        <v>9</v>
      </c>
      <c r="AR36" s="77">
        <v>2.6</v>
      </c>
      <c r="AS36" s="46">
        <f t="shared" si="3"/>
        <v>2.1395382135925688E-3</v>
      </c>
      <c r="AT36" s="7" t="s">
        <v>81</v>
      </c>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0"/>
        <v>0</v>
      </c>
      <c r="AR37" s="46"/>
      <c r="AS37" s="46">
        <f t="shared" si="3"/>
        <v>0</v>
      </c>
      <c r="AT37" s="7"/>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0"/>
        <v>0</v>
      </c>
      <c r="AR38" s="46"/>
      <c r="AS38" s="46">
        <f t="shared" si="3"/>
        <v>0</v>
      </c>
      <c r="AT38" s="33"/>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0"/>
        <v>0</v>
      </c>
      <c r="AR39" s="46"/>
      <c r="AS39" s="46">
        <f t="shared" si="3"/>
        <v>0</v>
      </c>
      <c r="AT39" s="33"/>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0"/>
        <v>0</v>
      </c>
      <c r="AR40" s="46"/>
      <c r="AS40" s="46">
        <f t="shared" si="3"/>
        <v>0</v>
      </c>
      <c r="AT40" s="33"/>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0"/>
        <v>0</v>
      </c>
      <c r="AR41" s="46"/>
      <c r="AS41" s="46">
        <f t="shared" si="3"/>
        <v>0</v>
      </c>
      <c r="AT41" s="33"/>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0"/>
        <v>0</v>
      </c>
      <c r="AR42" s="46"/>
      <c r="AS42" s="46">
        <f t="shared" si="3"/>
        <v>0</v>
      </c>
      <c r="AT42" s="33"/>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0"/>
        <v>0</v>
      </c>
      <c r="AR43" s="46"/>
      <c r="AS43" s="46">
        <f t="shared" si="3"/>
        <v>0</v>
      </c>
      <c r="AT43" s="33"/>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0"/>
        <v>0</v>
      </c>
      <c r="AR44" s="46"/>
      <c r="AS44" s="46">
        <f t="shared" si="3"/>
        <v>0</v>
      </c>
      <c r="AT44" s="33"/>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0"/>
        <v>0</v>
      </c>
      <c r="AR45" s="46"/>
      <c r="AS45" s="46">
        <f t="shared" si="3"/>
        <v>0</v>
      </c>
      <c r="AT45" s="33"/>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ref="AP46:AP67" si="4">SUMIF($B$106:$U$106,"X",B46:U46)</f>
        <v>0</v>
      </c>
      <c r="AQ46" s="16">
        <f t="shared" ref="AQ46:AQ66" si="5">SUMIFS(B46:AO46,$B$103:$AO$103,"X")</f>
        <v>0</v>
      </c>
      <c r="AR46" s="46"/>
      <c r="AS46" s="46">
        <f t="shared" ref="AS46:AS65" si="6">IFERROR(AR46/$AR$102,0)*100</f>
        <v>0</v>
      </c>
      <c r="AT46" s="33"/>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4"/>
        <v>0</v>
      </c>
      <c r="AQ47" s="16">
        <f t="shared" si="5"/>
        <v>0</v>
      </c>
      <c r="AR47" s="46"/>
      <c r="AS47" s="46">
        <f t="shared" si="6"/>
        <v>0</v>
      </c>
      <c r="AT47" s="33"/>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4"/>
        <v>0</v>
      </c>
      <c r="AQ48" s="16">
        <f t="shared" si="5"/>
        <v>0</v>
      </c>
      <c r="AR48" s="46"/>
      <c r="AS48" s="46">
        <f t="shared" si="6"/>
        <v>0</v>
      </c>
      <c r="AT48" s="33"/>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4"/>
        <v>0</v>
      </c>
      <c r="AQ49" s="16">
        <f t="shared" si="5"/>
        <v>0</v>
      </c>
      <c r="AR49" s="46"/>
      <c r="AS49" s="46">
        <f t="shared" si="6"/>
        <v>0</v>
      </c>
      <c r="AT49" s="33"/>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4"/>
        <v>0</v>
      </c>
      <c r="AQ50" s="16">
        <f t="shared" si="5"/>
        <v>0</v>
      </c>
      <c r="AR50" s="46"/>
      <c r="AS50" s="46">
        <f t="shared" si="6"/>
        <v>0</v>
      </c>
      <c r="AT50" s="33"/>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4"/>
        <v>0</v>
      </c>
      <c r="AQ51" s="16">
        <f t="shared" si="5"/>
        <v>0</v>
      </c>
      <c r="AR51" s="46"/>
      <c r="AS51" s="46">
        <f t="shared" si="6"/>
        <v>0</v>
      </c>
      <c r="AT51" s="33"/>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4"/>
        <v>0</v>
      </c>
      <c r="AQ52" s="16">
        <f t="shared" si="5"/>
        <v>0</v>
      </c>
      <c r="AR52" s="46"/>
      <c r="AS52" s="46">
        <f t="shared" si="6"/>
        <v>0</v>
      </c>
      <c r="AT52" s="33"/>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4"/>
        <v>0</v>
      </c>
      <c r="AQ53" s="16">
        <f t="shared" si="5"/>
        <v>0</v>
      </c>
      <c r="AR53" s="46"/>
      <c r="AS53" s="46">
        <f t="shared" si="6"/>
        <v>0</v>
      </c>
      <c r="AT53" s="33"/>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4"/>
        <v>0</v>
      </c>
      <c r="AQ54" s="16">
        <f t="shared" si="5"/>
        <v>0</v>
      </c>
      <c r="AR54" s="46"/>
      <c r="AS54" s="46">
        <f t="shared" si="6"/>
        <v>0</v>
      </c>
      <c r="AT54" s="33"/>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4"/>
        <v>0</v>
      </c>
      <c r="AQ55" s="16">
        <f t="shared" si="5"/>
        <v>0</v>
      </c>
      <c r="AR55" s="46"/>
      <c r="AS55" s="46">
        <f t="shared" si="6"/>
        <v>0</v>
      </c>
      <c r="AT55" s="33"/>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4"/>
        <v>0</v>
      </c>
      <c r="AQ56" s="16">
        <f t="shared" si="5"/>
        <v>0</v>
      </c>
      <c r="AR56" s="46"/>
      <c r="AS56" s="46">
        <f t="shared" si="6"/>
        <v>0</v>
      </c>
      <c r="AT56" s="33"/>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4"/>
        <v>0</v>
      </c>
      <c r="AQ57" s="16">
        <f t="shared" si="5"/>
        <v>0</v>
      </c>
      <c r="AR57" s="46"/>
      <c r="AS57" s="46">
        <f t="shared" si="6"/>
        <v>0</v>
      </c>
      <c r="AT57" s="33"/>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4"/>
        <v>0</v>
      </c>
      <c r="AQ58" s="16">
        <f t="shared" si="5"/>
        <v>0</v>
      </c>
      <c r="AR58" s="46"/>
      <c r="AS58" s="46">
        <f t="shared" si="6"/>
        <v>0</v>
      </c>
      <c r="AT58" s="33"/>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4"/>
        <v>0</v>
      </c>
      <c r="AQ59" s="16">
        <f t="shared" si="5"/>
        <v>0</v>
      </c>
      <c r="AR59" s="46"/>
      <c r="AS59" s="46">
        <f t="shared" si="6"/>
        <v>0</v>
      </c>
      <c r="AT59" s="33"/>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4"/>
        <v>0</v>
      </c>
      <c r="AQ60" s="16">
        <f t="shared" si="5"/>
        <v>0</v>
      </c>
      <c r="AR60" s="46"/>
      <c r="AS60" s="46">
        <f t="shared" si="6"/>
        <v>0</v>
      </c>
      <c r="AT60" s="33"/>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4"/>
        <v>0</v>
      </c>
      <c r="AQ61" s="16">
        <f t="shared" si="5"/>
        <v>0</v>
      </c>
      <c r="AR61" s="46"/>
      <c r="AS61" s="46">
        <f t="shared" si="6"/>
        <v>0</v>
      </c>
      <c r="AT61" s="33"/>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4"/>
        <v>0</v>
      </c>
      <c r="AQ62" s="16">
        <f t="shared" si="5"/>
        <v>0</v>
      </c>
      <c r="AR62" s="46"/>
      <c r="AS62" s="46">
        <f t="shared" si="6"/>
        <v>0</v>
      </c>
      <c r="AT62" s="33"/>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4"/>
        <v>0</v>
      </c>
      <c r="AQ63" s="16">
        <f t="shared" si="5"/>
        <v>0</v>
      </c>
      <c r="AR63" s="46"/>
      <c r="AS63" s="46">
        <f t="shared" si="6"/>
        <v>0</v>
      </c>
      <c r="AT63" s="33"/>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4"/>
        <v>0</v>
      </c>
      <c r="AQ64" s="16">
        <f t="shared" si="5"/>
        <v>0</v>
      </c>
      <c r="AR64" s="46"/>
      <c r="AS64" s="46">
        <f t="shared" si="6"/>
        <v>0</v>
      </c>
      <c r="AT64" s="33"/>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4"/>
        <v>0</v>
      </c>
      <c r="AQ65" s="16">
        <f t="shared" si="5"/>
        <v>0</v>
      </c>
      <c r="AR65" s="46"/>
      <c r="AS65" s="46">
        <f t="shared" si="6"/>
        <v>0</v>
      </c>
      <c r="AT65" s="33"/>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4"/>
        <v>0</v>
      </c>
      <c r="AQ66" s="16">
        <f t="shared" si="5"/>
        <v>0</v>
      </c>
      <c r="AR66" s="46"/>
      <c r="AS66" s="46">
        <f t="shared" ref="AS66:AS97" si="7">IFERROR(AR66/$AR$102,0)*100</f>
        <v>0</v>
      </c>
      <c r="AT66" s="33"/>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4"/>
        <v>0</v>
      </c>
      <c r="AQ67" s="16">
        <f t="shared" ref="AQ67:AQ101" si="8">SUMIFS(B67:AO67,$B$103:$AO$103,"X")</f>
        <v>0</v>
      </c>
      <c r="AR67" s="46"/>
      <c r="AS67" s="46">
        <f t="shared" si="7"/>
        <v>0</v>
      </c>
      <c r="AT67" s="33"/>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1" si="9">SUMIF($B$106:$U$106,"X",B68:U68)</f>
        <v>0</v>
      </c>
      <c r="AQ68" s="16">
        <f t="shared" si="8"/>
        <v>0</v>
      </c>
      <c r="AR68" s="46"/>
      <c r="AS68" s="46">
        <f t="shared" si="7"/>
        <v>0</v>
      </c>
      <c r="AT68" s="33"/>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9"/>
        <v>0</v>
      </c>
      <c r="AQ69" s="16">
        <f t="shared" si="8"/>
        <v>0</v>
      </c>
      <c r="AR69" s="46"/>
      <c r="AS69" s="46">
        <f t="shared" si="7"/>
        <v>0</v>
      </c>
      <c r="AT69" s="33"/>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9"/>
        <v>0</v>
      </c>
      <c r="AQ70" s="16">
        <f t="shared" si="8"/>
        <v>0</v>
      </c>
      <c r="AR70" s="46"/>
      <c r="AS70" s="46">
        <f t="shared" si="7"/>
        <v>0</v>
      </c>
      <c r="AT70" s="33"/>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9"/>
        <v>0</v>
      </c>
      <c r="AQ71" s="16">
        <f t="shared" si="8"/>
        <v>0</v>
      </c>
      <c r="AR71" s="46"/>
      <c r="AS71" s="46">
        <f t="shared" si="7"/>
        <v>0</v>
      </c>
      <c r="AT71" s="33"/>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9"/>
        <v>0</v>
      </c>
      <c r="AQ72" s="16">
        <f t="shared" si="8"/>
        <v>0</v>
      </c>
      <c r="AR72" s="46"/>
      <c r="AS72" s="46">
        <f t="shared" si="7"/>
        <v>0</v>
      </c>
      <c r="AT72" s="33"/>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9"/>
        <v>0</v>
      </c>
      <c r="AQ73" s="16">
        <f t="shared" si="8"/>
        <v>0</v>
      </c>
      <c r="AR73" s="46"/>
      <c r="AS73" s="46">
        <f t="shared" si="7"/>
        <v>0</v>
      </c>
      <c r="AT73" s="33"/>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9"/>
        <v>0</v>
      </c>
      <c r="AQ74" s="16">
        <f t="shared" si="8"/>
        <v>0</v>
      </c>
      <c r="AR74" s="46"/>
      <c r="AS74" s="46">
        <f t="shared" si="7"/>
        <v>0</v>
      </c>
      <c r="AT74" s="33"/>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9"/>
        <v>0</v>
      </c>
      <c r="AQ75" s="16">
        <f t="shared" si="8"/>
        <v>0</v>
      </c>
      <c r="AR75" s="46"/>
      <c r="AS75" s="46">
        <f t="shared" si="7"/>
        <v>0</v>
      </c>
      <c r="AT75" s="33"/>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9"/>
        <v>0</v>
      </c>
      <c r="AQ76" s="16">
        <f t="shared" si="8"/>
        <v>0</v>
      </c>
      <c r="AR76" s="46"/>
      <c r="AS76" s="46">
        <f t="shared" si="7"/>
        <v>0</v>
      </c>
      <c r="AT76" s="33"/>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9"/>
        <v>0</v>
      </c>
      <c r="AQ77" s="16">
        <f t="shared" si="8"/>
        <v>0</v>
      </c>
      <c r="AR77" s="46"/>
      <c r="AS77" s="46">
        <f t="shared" si="7"/>
        <v>0</v>
      </c>
      <c r="AT77" s="33"/>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9"/>
        <v>0</v>
      </c>
      <c r="AQ78" s="16">
        <f t="shared" si="8"/>
        <v>0</v>
      </c>
      <c r="AR78" s="46"/>
      <c r="AS78" s="46">
        <f t="shared" si="7"/>
        <v>0</v>
      </c>
      <c r="AT78" s="33"/>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9"/>
        <v>0</v>
      </c>
      <c r="AQ79" s="16">
        <f t="shared" si="8"/>
        <v>0</v>
      </c>
      <c r="AR79" s="46"/>
      <c r="AS79" s="46">
        <f t="shared" si="7"/>
        <v>0</v>
      </c>
      <c r="AT79" s="33"/>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9"/>
        <v>0</v>
      </c>
      <c r="AQ80" s="16">
        <f t="shared" si="8"/>
        <v>0</v>
      </c>
      <c r="AR80" s="46"/>
      <c r="AS80" s="46">
        <f t="shared" si="7"/>
        <v>0</v>
      </c>
      <c r="AT80" s="33"/>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9"/>
        <v>0</v>
      </c>
      <c r="AQ81" s="16">
        <f t="shared" si="8"/>
        <v>0</v>
      </c>
      <c r="AR81" s="46"/>
      <c r="AS81" s="46">
        <f t="shared" si="7"/>
        <v>0</v>
      </c>
      <c r="AT81" s="33"/>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9"/>
        <v>0</v>
      </c>
      <c r="AQ82" s="16">
        <f t="shared" si="8"/>
        <v>0</v>
      </c>
      <c r="AR82" s="46"/>
      <c r="AS82" s="46">
        <f t="shared" si="7"/>
        <v>0</v>
      </c>
      <c r="AT82" s="33"/>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9"/>
        <v>0</v>
      </c>
      <c r="AQ83" s="16">
        <f t="shared" si="8"/>
        <v>0</v>
      </c>
      <c r="AR83" s="46"/>
      <c r="AS83" s="46">
        <f t="shared" si="7"/>
        <v>0</v>
      </c>
      <c r="AT83" s="33"/>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9"/>
        <v>0</v>
      </c>
      <c r="AQ84" s="16">
        <f t="shared" si="8"/>
        <v>0</v>
      </c>
      <c r="AR84" s="46"/>
      <c r="AS84" s="46">
        <f t="shared" si="7"/>
        <v>0</v>
      </c>
      <c r="AT84" s="33"/>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9"/>
        <v>0</v>
      </c>
      <c r="AQ85" s="16">
        <f t="shared" si="8"/>
        <v>0</v>
      </c>
      <c r="AR85" s="46"/>
      <c r="AS85" s="46">
        <f t="shared" si="7"/>
        <v>0</v>
      </c>
      <c r="AT85" s="33"/>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9"/>
        <v>0</v>
      </c>
      <c r="AQ86" s="16">
        <f t="shared" si="8"/>
        <v>0</v>
      </c>
      <c r="AR86" s="46"/>
      <c r="AS86" s="46">
        <f t="shared" si="7"/>
        <v>0</v>
      </c>
      <c r="AT86" s="33"/>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9"/>
        <v>0</v>
      </c>
      <c r="AQ87" s="16">
        <f t="shared" si="8"/>
        <v>0</v>
      </c>
      <c r="AR87" s="46"/>
      <c r="AS87" s="46">
        <f t="shared" si="7"/>
        <v>0</v>
      </c>
      <c r="AT87" s="33"/>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9"/>
        <v>0</v>
      </c>
      <c r="AQ88" s="16">
        <f t="shared" si="8"/>
        <v>0</v>
      </c>
      <c r="AR88" s="46"/>
      <c r="AS88" s="46">
        <f t="shared" si="7"/>
        <v>0</v>
      </c>
      <c r="AT88" s="33"/>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9"/>
        <v>0</v>
      </c>
      <c r="AQ89" s="16">
        <f t="shared" si="8"/>
        <v>0</v>
      </c>
      <c r="AR89" s="46"/>
      <c r="AS89" s="46">
        <f t="shared" si="7"/>
        <v>0</v>
      </c>
      <c r="AT89" s="33"/>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9"/>
        <v>0</v>
      </c>
      <c r="AQ90" s="16">
        <f t="shared" si="8"/>
        <v>0</v>
      </c>
      <c r="AR90" s="46"/>
      <c r="AS90" s="46">
        <f t="shared" si="7"/>
        <v>0</v>
      </c>
      <c r="AT90" s="33"/>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9"/>
        <v>0</v>
      </c>
      <c r="AQ91" s="16">
        <f t="shared" si="8"/>
        <v>0</v>
      </c>
      <c r="AR91" s="46"/>
      <c r="AS91" s="46">
        <f t="shared" si="7"/>
        <v>0</v>
      </c>
      <c r="AT91" s="33"/>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9"/>
        <v>0</v>
      </c>
      <c r="AQ92" s="16">
        <f t="shared" si="8"/>
        <v>0</v>
      </c>
      <c r="AR92" s="46"/>
      <c r="AS92" s="46">
        <f t="shared" si="7"/>
        <v>0</v>
      </c>
      <c r="AT92" s="33"/>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9"/>
        <v>0</v>
      </c>
      <c r="AQ93" s="16">
        <f t="shared" si="8"/>
        <v>0</v>
      </c>
      <c r="AR93" s="46"/>
      <c r="AS93" s="46">
        <f t="shared" si="7"/>
        <v>0</v>
      </c>
      <c r="AT93" s="33"/>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9"/>
        <v>0</v>
      </c>
      <c r="AQ94" s="16">
        <f t="shared" si="8"/>
        <v>0</v>
      </c>
      <c r="AR94" s="46"/>
      <c r="AS94" s="46">
        <f t="shared" si="7"/>
        <v>0</v>
      </c>
      <c r="AT94" s="33"/>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9"/>
        <v>0</v>
      </c>
      <c r="AQ95" s="16">
        <f t="shared" si="8"/>
        <v>0</v>
      </c>
      <c r="AR95" s="46"/>
      <c r="AS95" s="46">
        <f t="shared" si="7"/>
        <v>0</v>
      </c>
      <c r="AT95" s="33"/>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9"/>
        <v>0</v>
      </c>
      <c r="AQ96" s="16">
        <f t="shared" si="8"/>
        <v>0</v>
      </c>
      <c r="AR96" s="46"/>
      <c r="AS96" s="46">
        <f t="shared" si="7"/>
        <v>0</v>
      </c>
      <c r="AT96" s="33"/>
    </row>
    <row r="97" spans="1:46"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9"/>
        <v>0</v>
      </c>
      <c r="AQ97" s="16">
        <f t="shared" si="8"/>
        <v>0</v>
      </c>
      <c r="AR97" s="46"/>
      <c r="AS97" s="46">
        <f t="shared" si="7"/>
        <v>0</v>
      </c>
      <c r="AT97" s="33"/>
    </row>
    <row r="98" spans="1:46"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9"/>
        <v>0</v>
      </c>
      <c r="AQ98" s="16">
        <f t="shared" si="8"/>
        <v>0</v>
      </c>
      <c r="AR98" s="46"/>
      <c r="AS98" s="46">
        <f t="shared" ref="AS98:AS101" si="10">IFERROR(AR98/$AR$102,0)*100</f>
        <v>0</v>
      </c>
      <c r="AT98" s="33"/>
    </row>
    <row r="99" spans="1:46"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9"/>
        <v>0</v>
      </c>
      <c r="AQ99" s="16">
        <f t="shared" si="8"/>
        <v>0</v>
      </c>
      <c r="AR99" s="46"/>
      <c r="AS99" s="46">
        <f t="shared" si="10"/>
        <v>0</v>
      </c>
      <c r="AT99" s="33"/>
    </row>
    <row r="100" spans="1:46"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9"/>
        <v>0</v>
      </c>
      <c r="AQ100" s="16">
        <f t="shared" si="8"/>
        <v>0</v>
      </c>
      <c r="AR100" s="46"/>
      <c r="AS100" s="46">
        <f t="shared" si="10"/>
        <v>0</v>
      </c>
      <c r="AT100" s="33"/>
    </row>
    <row r="101" spans="1:46"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9"/>
        <v>0</v>
      </c>
      <c r="AQ101" s="16">
        <f t="shared" si="8"/>
        <v>0</v>
      </c>
      <c r="AR101" s="46"/>
      <c r="AS101" s="46">
        <f t="shared" si="10"/>
        <v>0</v>
      </c>
      <c r="AT101" s="33"/>
    </row>
    <row r="102" spans="1:46">
      <c r="A102" s="15" t="s">
        <v>82</v>
      </c>
      <c r="B102" s="19">
        <f t="shared" ref="B102:AO102" si="11">SUM(B2:B101)</f>
        <v>16</v>
      </c>
      <c r="C102" s="19">
        <f t="shared" si="11"/>
        <v>16</v>
      </c>
      <c r="D102" s="19">
        <f t="shared" si="11"/>
        <v>29</v>
      </c>
      <c r="E102" s="19">
        <f t="shared" si="11"/>
        <v>25</v>
      </c>
      <c r="F102" s="19">
        <f t="shared" si="11"/>
        <v>25</v>
      </c>
      <c r="G102" s="19">
        <f t="shared" si="11"/>
        <v>24</v>
      </c>
      <c r="H102" s="19">
        <f t="shared" si="11"/>
        <v>31</v>
      </c>
      <c r="I102" s="19">
        <f t="shared" si="11"/>
        <v>23</v>
      </c>
      <c r="J102" s="19">
        <f t="shared" si="11"/>
        <v>21</v>
      </c>
      <c r="K102" s="19">
        <f t="shared" si="11"/>
        <v>23</v>
      </c>
      <c r="L102" s="19">
        <f t="shared" si="11"/>
        <v>21</v>
      </c>
      <c r="M102" s="19">
        <f t="shared" si="11"/>
        <v>0</v>
      </c>
      <c r="N102" s="19">
        <f t="shared" si="11"/>
        <v>0</v>
      </c>
      <c r="O102" s="19">
        <f t="shared" si="11"/>
        <v>0</v>
      </c>
      <c r="P102" s="19">
        <f t="shared" si="11"/>
        <v>0</v>
      </c>
      <c r="Q102" s="19">
        <f t="shared" si="11"/>
        <v>0</v>
      </c>
      <c r="R102" s="19">
        <f t="shared" si="11"/>
        <v>0</v>
      </c>
      <c r="S102" s="19">
        <f t="shared" si="11"/>
        <v>0</v>
      </c>
      <c r="T102" s="19">
        <f t="shared" si="11"/>
        <v>0</v>
      </c>
      <c r="U102" s="19">
        <f t="shared" si="11"/>
        <v>0</v>
      </c>
      <c r="V102" s="19">
        <f t="shared" si="11"/>
        <v>0</v>
      </c>
      <c r="W102" s="19">
        <f t="shared" si="11"/>
        <v>0</v>
      </c>
      <c r="X102" s="19">
        <f t="shared" si="11"/>
        <v>0</v>
      </c>
      <c r="Y102" s="19">
        <f t="shared" si="11"/>
        <v>0</v>
      </c>
      <c r="Z102" s="19">
        <f t="shared" si="11"/>
        <v>0</v>
      </c>
      <c r="AA102" s="19">
        <f t="shared" si="11"/>
        <v>0</v>
      </c>
      <c r="AB102" s="19">
        <f t="shared" si="11"/>
        <v>0</v>
      </c>
      <c r="AC102" s="19">
        <f t="shared" si="11"/>
        <v>0</v>
      </c>
      <c r="AD102" s="19">
        <f t="shared" si="11"/>
        <v>0</v>
      </c>
      <c r="AE102" s="19">
        <f t="shared" si="11"/>
        <v>0</v>
      </c>
      <c r="AF102" s="19">
        <f t="shared" si="11"/>
        <v>0</v>
      </c>
      <c r="AG102" s="19">
        <f t="shared" si="11"/>
        <v>0</v>
      </c>
      <c r="AH102" s="19">
        <f t="shared" si="11"/>
        <v>0</v>
      </c>
      <c r="AI102" s="19">
        <f t="shared" si="11"/>
        <v>0</v>
      </c>
      <c r="AJ102" s="19">
        <f t="shared" si="11"/>
        <v>0</v>
      </c>
      <c r="AK102" s="19">
        <f t="shared" si="11"/>
        <v>0</v>
      </c>
      <c r="AL102" s="19">
        <f t="shared" si="11"/>
        <v>0</v>
      </c>
      <c r="AM102" s="19">
        <f t="shared" si="11"/>
        <v>0</v>
      </c>
      <c r="AN102" s="19">
        <f t="shared" si="11"/>
        <v>0</v>
      </c>
      <c r="AO102" s="19">
        <f t="shared" si="11"/>
        <v>0</v>
      </c>
      <c r="AP102" s="16">
        <f>SUMIF($B$106:$U$106,"X",B102:U102)</f>
        <v>143</v>
      </c>
      <c r="AQ102" s="16">
        <f>SUMIFS(B102:AO102,$B$103:$AO$103,"X")</f>
        <v>254</v>
      </c>
      <c r="AR102" s="47">
        <f>SUM(AR2:AR101)</f>
        <v>121521.55</v>
      </c>
      <c r="AS102" s="47">
        <f>SUM(AS2:AS101)</f>
        <v>100.00000000000004</v>
      </c>
      <c r="AT102" s="33"/>
    </row>
    <row r="103" spans="1:46">
      <c r="A103" s="56" t="s">
        <v>83</v>
      </c>
      <c r="B103" s="56" t="s">
        <v>81</v>
      </c>
      <c r="C103" s="56" t="s">
        <v>81</v>
      </c>
      <c r="D103" s="56" t="s">
        <v>81</v>
      </c>
      <c r="E103" s="56" t="s">
        <v>81</v>
      </c>
      <c r="F103" s="56" t="s">
        <v>81</v>
      </c>
      <c r="G103" s="56" t="s">
        <v>81</v>
      </c>
      <c r="H103" s="56" t="s">
        <v>81</v>
      </c>
      <c r="I103" s="56" t="s">
        <v>81</v>
      </c>
      <c r="J103" s="56" t="s">
        <v>81</v>
      </c>
      <c r="K103" s="56" t="s">
        <v>81</v>
      </c>
      <c r="L103" s="56" t="s">
        <v>81</v>
      </c>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10"/>
      <c r="AQ103" s="10"/>
      <c r="AR103" s="48"/>
      <c r="AS103" s="48"/>
      <c r="AT103" s="34"/>
    </row>
    <row r="104" spans="1:46">
      <c r="A104" s="7" t="s">
        <v>84</v>
      </c>
      <c r="B104" s="7"/>
      <c r="C104" s="7"/>
      <c r="D104" s="7"/>
      <c r="E104" s="7"/>
      <c r="F104" s="7"/>
      <c r="G104" s="7"/>
      <c r="H104" s="7"/>
      <c r="I104" s="7"/>
      <c r="J104" s="7"/>
      <c r="K104" s="7"/>
      <c r="L104" s="7" t="s">
        <v>81</v>
      </c>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8"/>
      <c r="AS104" s="48"/>
      <c r="AT104" s="34"/>
    </row>
    <row r="105" spans="1:46">
      <c r="A105" s="7" t="s">
        <v>85</v>
      </c>
      <c r="B105" s="7" t="s">
        <v>81</v>
      </c>
      <c r="C105" s="7" t="s">
        <v>81</v>
      </c>
      <c r="D105" s="7" t="s">
        <v>81</v>
      </c>
      <c r="E105" s="7" t="s">
        <v>81</v>
      </c>
      <c r="F105" s="7" t="s">
        <v>81</v>
      </c>
      <c r="G105" s="7" t="s">
        <v>81</v>
      </c>
      <c r="H105" s="7" t="s">
        <v>81</v>
      </c>
      <c r="I105" s="7" t="s">
        <v>81</v>
      </c>
      <c r="J105" s="7" t="s">
        <v>81</v>
      </c>
      <c r="K105" s="7" t="s">
        <v>81</v>
      </c>
      <c r="L105" s="7" t="s">
        <v>81</v>
      </c>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10"/>
      <c r="AQ105" s="10"/>
      <c r="AR105" s="49"/>
      <c r="AS105" s="49"/>
      <c r="AT105" s="34"/>
    </row>
    <row r="106" spans="1:46">
      <c r="A106" s="7" t="s">
        <v>86</v>
      </c>
      <c r="B106" s="7"/>
      <c r="C106" s="7"/>
      <c r="D106" s="7"/>
      <c r="E106" s="7"/>
      <c r="F106" s="7"/>
      <c r="G106" s="57" t="s">
        <v>81</v>
      </c>
      <c r="H106" s="57" t="s">
        <v>81</v>
      </c>
      <c r="I106" s="57" t="s">
        <v>81</v>
      </c>
      <c r="J106" s="57" t="s">
        <v>81</v>
      </c>
      <c r="K106" s="57" t="s">
        <v>81</v>
      </c>
      <c r="L106" s="57" t="s">
        <v>81</v>
      </c>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10"/>
      <c r="AQ106" s="10"/>
      <c r="AR106" s="49"/>
      <c r="AS106" s="49"/>
      <c r="AT106" s="34"/>
    </row>
    <row r="107" spans="1:46">
      <c r="A107" s="7" t="s">
        <v>87</v>
      </c>
      <c r="B107" s="7" t="s">
        <v>81</v>
      </c>
      <c r="C107" s="7" t="s">
        <v>81</v>
      </c>
      <c r="D107" s="7" t="s">
        <v>81</v>
      </c>
      <c r="E107" s="7" t="s">
        <v>81</v>
      </c>
      <c r="F107" s="7" t="s">
        <v>81</v>
      </c>
      <c r="G107" s="57" t="s">
        <v>81</v>
      </c>
      <c r="H107" s="57" t="s">
        <v>81</v>
      </c>
      <c r="I107" s="57" t="s">
        <v>81</v>
      </c>
      <c r="J107" s="57" t="s">
        <v>81</v>
      </c>
      <c r="K107" s="57" t="s">
        <v>81</v>
      </c>
      <c r="L107" s="57" t="s">
        <v>81</v>
      </c>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10"/>
      <c r="AQ107" s="10"/>
      <c r="AR107" s="49"/>
      <c r="AS107" s="49"/>
      <c r="AT107" s="34"/>
    </row>
    <row r="108" spans="1:46">
      <c r="A108" s="7" t="s">
        <v>88</v>
      </c>
      <c r="B108" s="63"/>
      <c r="C108" s="7"/>
      <c r="D108" s="7" t="s">
        <v>81</v>
      </c>
      <c r="E108" s="7" t="s">
        <v>81</v>
      </c>
      <c r="F108" s="7" t="s">
        <v>81</v>
      </c>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10"/>
      <c r="AQ108" s="10"/>
      <c r="AR108" s="49"/>
      <c r="AS108" s="49"/>
      <c r="AT108" s="34"/>
    </row>
    <row r="109" spans="1:46">
      <c r="A109" s="58" t="s">
        <v>89</v>
      </c>
      <c r="B109" s="59"/>
      <c r="C109" s="59"/>
      <c r="D109" s="59"/>
      <c r="E109" s="59"/>
      <c r="F109" s="59"/>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10"/>
      <c r="AQ109" s="11"/>
      <c r="AR109" s="49"/>
      <c r="AS109" s="49"/>
      <c r="AT109" s="34"/>
    </row>
    <row r="110" spans="1:46">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9"/>
      <c r="AS110" s="49"/>
      <c r="AT110" s="34"/>
    </row>
    <row r="111" spans="1:46">
      <c r="A111" s="35" t="s">
        <v>90</v>
      </c>
      <c r="B111" s="36"/>
      <c r="C111" s="36"/>
      <c r="D111" s="36"/>
      <c r="E111" s="36"/>
      <c r="F111" s="36"/>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12"/>
      <c r="AQ111" s="38"/>
      <c r="AR111" s="50"/>
      <c r="AS111" s="50"/>
    </row>
    <row r="112" spans="1:46">
      <c r="A112" s="28" t="s">
        <v>91</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0"/>
      <c r="AR112" s="51"/>
      <c r="AS112" s="51"/>
    </row>
    <row r="113" spans="1:45">
      <c r="A113" s="5" t="s">
        <v>92</v>
      </c>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12"/>
      <c r="AQ113" s="40"/>
      <c r="AR113" s="52"/>
      <c r="AS113" s="52"/>
    </row>
    <row r="114" spans="1:45">
      <c r="A114" s="6" t="s">
        <v>93</v>
      </c>
      <c r="B114" s="101" t="s">
        <v>94</v>
      </c>
      <c r="C114" s="102"/>
      <c r="D114" s="102"/>
      <c r="E114" s="102"/>
      <c r="F114" s="102"/>
      <c r="G114" s="102"/>
      <c r="H114" s="102"/>
      <c r="I114" s="102"/>
      <c r="J114" s="102"/>
      <c r="K114" s="102"/>
      <c r="L114" s="102"/>
      <c r="M114" s="102"/>
      <c r="N114" s="102"/>
      <c r="O114" s="102"/>
      <c r="P114" s="102"/>
      <c r="Q114" s="10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12"/>
      <c r="AQ114" s="11"/>
      <c r="AR114" s="53"/>
      <c r="AS114" s="53"/>
    </row>
    <row r="115" spans="1:45" ht="15.75" customHeight="1">
      <c r="A115" s="43"/>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4"/>
      <c r="AS115" s="54"/>
    </row>
    <row r="219" spans="12:12" ht="15" customHeight="1">
      <c r="L219" s="32" t="s">
        <v>95</v>
      </c>
    </row>
  </sheetData>
  <mergeCells count="1">
    <mergeCell ref="B114:Q114"/>
  </mergeCells>
  <phoneticPr fontId="6" type="noConversion"/>
  <conditionalFormatting sqref="A111:F111 B112:F112 A113:F113 B114 A115:F1048576 A1:A110">
    <cfRule type="beginsWith" dxfId="38" priority="98" operator="beginsWith" text="13">
      <formula>LEFT(A1,LEN("13"))="13"</formula>
    </cfRule>
    <cfRule type="beginsWith" dxfId="37" priority="99" operator="beginsWith" text="12">
      <formula>LEFT(A1,LEN("12"))="12"</formula>
    </cfRule>
    <cfRule type="beginsWith" dxfId="36" priority="100" operator="beginsWith" text="11">
      <formula>LEFT(A1,LEN("11"))="11"</formula>
    </cfRule>
    <cfRule type="beginsWith" dxfId="35" priority="101" operator="beginsWith" text="10">
      <formula>LEFT(A1,LEN("10"))="10"</formula>
    </cfRule>
    <cfRule type="beginsWith" dxfId="34" priority="102" operator="beginsWith" text="09">
      <formula>LEFT(A1,LEN("09"))="09"</formula>
    </cfRule>
    <cfRule type="beginsWith" dxfId="33" priority="103" operator="beginsWith" text="08">
      <formula>LEFT(A1,LEN("08"))="08"</formula>
    </cfRule>
    <cfRule type="beginsWith" dxfId="32" priority="104" operator="beginsWith" text="07">
      <formula>LEFT(A1,LEN("07"))="07"</formula>
    </cfRule>
    <cfRule type="beginsWith" dxfId="31" priority="105" operator="beginsWith" text="06">
      <formula>LEFT(A1,LEN("06"))="06"</formula>
    </cfRule>
    <cfRule type="beginsWith" dxfId="30" priority="106" operator="beginsWith" text="05">
      <formula>LEFT(A1,LEN("05"))="05"</formula>
    </cfRule>
    <cfRule type="beginsWith" dxfId="29" priority="107" operator="beginsWith" text="04">
      <formula>LEFT(A1,LEN("04"))="04"</formula>
    </cfRule>
    <cfRule type="beginsWith" dxfId="28" priority="108" operator="beginsWith" text="03">
      <formula>LEFT(A1,LEN("03"))="03"</formula>
    </cfRule>
    <cfRule type="beginsWith" dxfId="27" priority="109" operator="beginsWith" text="02">
      <formula>LEFT(A1,LEN("02"))="02"</formula>
    </cfRule>
    <cfRule type="beginsWith" dxfId="26" priority="110" operator="beginsWith" text="01">
      <formula>LEFT(A1,LEN("01"))="01"</formula>
    </cfRule>
  </conditionalFormatting>
  <conditionalFormatting sqref="AT1:AT7 R2:AO12 AT9:AT22 M13:AO37 F38:AO101 F37:L37">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AT25:AT26 AT29:AT37">
    <cfRule type="beginsWith" dxfId="12" priority="1" operator="beginsWith" text="13">
      <formula>LEFT(AT25,LEN("13"))="13"</formula>
    </cfRule>
    <cfRule type="beginsWith" dxfId="11" priority="2" operator="beginsWith" text="12">
      <formula>LEFT(AT25,LEN("12"))="12"</formula>
    </cfRule>
    <cfRule type="beginsWith" dxfId="10" priority="3" operator="beginsWith" text="11">
      <formula>LEFT(AT25,LEN("11"))="11"</formula>
    </cfRule>
    <cfRule type="beginsWith" dxfId="9" priority="4" operator="beginsWith" text="10">
      <formula>LEFT(AT25,LEN("10"))="10"</formula>
    </cfRule>
    <cfRule type="beginsWith" dxfId="8" priority="5" operator="beginsWith" text="09">
      <formula>LEFT(AT25,LEN("09"))="09"</formula>
    </cfRule>
    <cfRule type="beginsWith" dxfId="7" priority="6" operator="beginsWith" text="08">
      <formula>LEFT(AT25,LEN("08"))="08"</formula>
    </cfRule>
    <cfRule type="beginsWith" dxfId="6" priority="7" operator="beginsWith" text="07">
      <formula>LEFT(AT25,LEN("07"))="07"</formula>
    </cfRule>
    <cfRule type="beginsWith" dxfId="5" priority="8" operator="beginsWith" text="06">
      <formula>LEFT(AT25,LEN("06"))="06"</formula>
    </cfRule>
    <cfRule type="beginsWith" dxfId="4" priority="9" operator="beginsWith" text="05">
      <formula>LEFT(AT25,LEN("05"))="05"</formula>
    </cfRule>
    <cfRule type="beginsWith" dxfId="3" priority="10" operator="beginsWith" text="04">
      <formula>LEFT(AT25,LEN("04"))="04"</formula>
    </cfRule>
    <cfRule type="beginsWith" dxfId="2" priority="11" operator="beginsWith" text="03">
      <formula>LEFT(AT25,LEN("03"))="03"</formula>
    </cfRule>
    <cfRule type="beginsWith" dxfId="1" priority="12" operator="beginsWith" text="02">
      <formula>LEFT(AT25,LEN("02"))="02"</formula>
    </cfRule>
    <cfRule type="beginsWith" dxfId="0" priority="13" operator="beginsWith" text="01">
      <formula>LEFT(AT25,LEN("01"))="01"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92"/>
  <sheetViews>
    <sheetView workbookViewId="0">
      <selection activeCell="C26" sqref="C26"/>
    </sheetView>
  </sheetViews>
  <sheetFormatPr defaultColWidth="11.42578125" defaultRowHeight="14.45"/>
  <cols>
    <col min="1" max="3" width="28.42578125" style="27" customWidth="1"/>
  </cols>
  <sheetData>
    <row r="1" spans="1:3">
      <c r="A1" s="61" t="s">
        <v>96</v>
      </c>
      <c r="B1" s="61" t="s">
        <v>97</v>
      </c>
      <c r="C1" s="68" t="s">
        <v>98</v>
      </c>
    </row>
    <row r="2" spans="1:3">
      <c r="A2" s="26">
        <v>1</v>
      </c>
      <c r="B2" s="67" t="str" cm="1">
        <f t="array" ref="B2:B12">TRANSPOSE(_xlfn._xlws.FILTER('Aptitud final'!1:1,'Aptitud final'!103:103="X"))</f>
        <v>ganaderia_ceba</v>
      </c>
      <c r="C2" s="66" t="s">
        <v>12</v>
      </c>
    </row>
    <row r="3" spans="1:3">
      <c r="A3" s="26">
        <f>IF(B3="","",A2+1)</f>
        <v>2</v>
      </c>
      <c r="B3" s="67" t="str">
        <v>ganaderia_doble_proposito</v>
      </c>
      <c r="C3" s="66" t="s">
        <v>12</v>
      </c>
    </row>
    <row r="4" spans="1:3">
      <c r="A4" s="26">
        <f t="shared" ref="A4:A58" si="0">IF(B4="","",A3+1)</f>
        <v>3</v>
      </c>
      <c r="B4" s="67" t="str">
        <v>porcicultura_cria</v>
      </c>
      <c r="C4" s="66" t="s">
        <v>12</v>
      </c>
    </row>
    <row r="5" spans="1:3">
      <c r="A5" s="26">
        <f t="shared" si="0"/>
        <v>4</v>
      </c>
      <c r="B5" s="67" t="str">
        <v>avicultura_engorde</v>
      </c>
      <c r="C5" s="66" t="s">
        <v>12</v>
      </c>
    </row>
    <row r="6" spans="1:3">
      <c r="A6" s="26">
        <f t="shared" si="0"/>
        <v>5</v>
      </c>
      <c r="B6" s="67" t="str">
        <v>avicultura_postura</v>
      </c>
      <c r="C6" s="66" t="s">
        <v>12</v>
      </c>
    </row>
    <row r="7" spans="1:3">
      <c r="A7" s="26">
        <f t="shared" si="0"/>
        <v>6</v>
      </c>
      <c r="B7" s="26" t="str">
        <v>cana_panelera</v>
      </c>
      <c r="C7" s="66" t="s">
        <v>12</v>
      </c>
    </row>
    <row r="8" spans="1:3">
      <c r="A8" s="26">
        <f t="shared" si="0"/>
        <v>7</v>
      </c>
      <c r="B8" s="26" t="str">
        <v>platano</v>
      </c>
      <c r="C8" s="66" t="s">
        <v>12</v>
      </c>
    </row>
    <row r="9" spans="1:3">
      <c r="A9" s="26">
        <f t="shared" si="0"/>
        <v>8</v>
      </c>
      <c r="B9" s="26" t="str">
        <v>cafe_sombrio</v>
      </c>
      <c r="C9" s="66" t="s">
        <v>12</v>
      </c>
    </row>
    <row r="10" spans="1:3">
      <c r="A10" s="26">
        <f t="shared" si="0"/>
        <v>9</v>
      </c>
      <c r="B10" s="26" t="str">
        <v>aguacate_lorena</v>
      </c>
      <c r="C10" s="66" t="s">
        <v>12</v>
      </c>
    </row>
    <row r="11" spans="1:3">
      <c r="A11" s="26">
        <f t="shared" si="0"/>
        <v>10</v>
      </c>
      <c r="B11" s="26" t="str">
        <v>cacao</v>
      </c>
      <c r="C11" s="66" t="s">
        <v>12</v>
      </c>
    </row>
    <row r="12" spans="1:3">
      <c r="A12" s="26">
        <f t="shared" si="0"/>
        <v>11</v>
      </c>
      <c r="B12" s="26" t="str">
        <v>naranja_valencia</v>
      </c>
      <c r="C12" s="66" t="s">
        <v>12</v>
      </c>
    </row>
    <row r="13" spans="1:3">
      <c r="A13" s="27" t="str">
        <f>IF(B13="","",#REF!+1)</f>
        <v/>
      </c>
    </row>
    <row r="14" spans="1:3">
      <c r="A14" s="27" t="str">
        <f t="shared" si="0"/>
        <v/>
      </c>
    </row>
    <row r="15" spans="1:3">
      <c r="A15" s="27" t="str">
        <f t="shared" si="0"/>
        <v/>
      </c>
    </row>
    <row r="16" spans="1:3">
      <c r="A16" s="27" t="str">
        <f t="shared" si="0"/>
        <v/>
      </c>
    </row>
    <row r="17" spans="1:1">
      <c r="A17" s="27" t="str">
        <f t="shared" si="0"/>
        <v/>
      </c>
    </row>
    <row r="18" spans="1:1">
      <c r="A18" s="27" t="str">
        <f t="shared" si="0"/>
        <v/>
      </c>
    </row>
    <row r="19" spans="1:1">
      <c r="A19" s="27" t="str">
        <f t="shared" si="0"/>
        <v/>
      </c>
    </row>
    <row r="20" spans="1:1">
      <c r="A20" s="27" t="str">
        <f t="shared" si="0"/>
        <v/>
      </c>
    </row>
    <row r="21" spans="1:1">
      <c r="A21" s="27" t="str">
        <f t="shared" si="0"/>
        <v/>
      </c>
    </row>
    <row r="22" spans="1:1">
      <c r="A22" s="27" t="str">
        <f t="shared" si="0"/>
        <v/>
      </c>
    </row>
    <row r="23" spans="1:1">
      <c r="A23" s="27" t="str">
        <f t="shared" si="0"/>
        <v/>
      </c>
    </row>
    <row r="24" spans="1:1">
      <c r="A24" s="27" t="str">
        <f t="shared" si="0"/>
        <v/>
      </c>
    </row>
    <row r="25" spans="1:1">
      <c r="A25" s="27" t="str">
        <f t="shared" si="0"/>
        <v/>
      </c>
    </row>
    <row r="26" spans="1:1">
      <c r="A26" s="27" t="str">
        <f t="shared" si="0"/>
        <v/>
      </c>
    </row>
    <row r="27" spans="1:1">
      <c r="A27" s="27" t="str">
        <f t="shared" si="0"/>
        <v/>
      </c>
    </row>
    <row r="28" spans="1:1">
      <c r="A28" s="27" t="str">
        <f t="shared" si="0"/>
        <v/>
      </c>
    </row>
    <row r="29" spans="1:1">
      <c r="A29" s="27" t="str">
        <f t="shared" si="0"/>
        <v/>
      </c>
    </row>
    <row r="30" spans="1:1">
      <c r="A30" s="27" t="str">
        <f t="shared" si="0"/>
        <v/>
      </c>
    </row>
    <row r="31" spans="1:1">
      <c r="A31" s="27" t="str">
        <f t="shared" si="0"/>
        <v/>
      </c>
    </row>
    <row r="32" spans="1:1">
      <c r="A32" s="27" t="str">
        <f t="shared" si="0"/>
        <v/>
      </c>
    </row>
    <row r="33" spans="1:1">
      <c r="A33" s="27" t="str">
        <f t="shared" si="0"/>
        <v/>
      </c>
    </row>
    <row r="34" spans="1:1">
      <c r="A34" s="27" t="str">
        <f t="shared" si="0"/>
        <v/>
      </c>
    </row>
    <row r="35" spans="1:1">
      <c r="A35" s="27" t="str">
        <f t="shared" si="0"/>
        <v/>
      </c>
    </row>
    <row r="36" spans="1:1">
      <c r="A36" s="27" t="str">
        <f t="shared" si="0"/>
        <v/>
      </c>
    </row>
    <row r="37" spans="1:1">
      <c r="A37" s="27" t="str">
        <f t="shared" si="0"/>
        <v/>
      </c>
    </row>
    <row r="38" spans="1:1">
      <c r="A38" s="27" t="str">
        <f t="shared" si="0"/>
        <v/>
      </c>
    </row>
    <row r="39" spans="1:1">
      <c r="A39" s="27" t="str">
        <f t="shared" si="0"/>
        <v/>
      </c>
    </row>
    <row r="40" spans="1:1">
      <c r="A40" s="27" t="str">
        <f t="shared" si="0"/>
        <v/>
      </c>
    </row>
    <row r="41" spans="1:1">
      <c r="A41" s="27" t="str">
        <f t="shared" si="0"/>
        <v/>
      </c>
    </row>
    <row r="42" spans="1:1">
      <c r="A42" s="27" t="str">
        <f t="shared" si="0"/>
        <v/>
      </c>
    </row>
    <row r="43" spans="1:1">
      <c r="A43" s="27" t="str">
        <f t="shared" si="0"/>
        <v/>
      </c>
    </row>
    <row r="44" spans="1:1">
      <c r="A44" s="27" t="str">
        <f t="shared" si="0"/>
        <v/>
      </c>
    </row>
    <row r="45" spans="1:1">
      <c r="A45" s="27" t="str">
        <f t="shared" si="0"/>
        <v/>
      </c>
    </row>
    <row r="46" spans="1:1">
      <c r="A46" s="27" t="str">
        <f t="shared" si="0"/>
        <v/>
      </c>
    </row>
    <row r="47" spans="1:1">
      <c r="A47" s="27" t="str">
        <f t="shared" si="0"/>
        <v/>
      </c>
    </row>
    <row r="48" spans="1:1">
      <c r="A48" s="27" t="str">
        <f t="shared" si="0"/>
        <v/>
      </c>
    </row>
    <row r="49" spans="1:1">
      <c r="A49" s="27" t="str">
        <f t="shared" si="0"/>
        <v/>
      </c>
    </row>
    <row r="50" spans="1:1">
      <c r="A50" s="27" t="str">
        <f t="shared" si="0"/>
        <v/>
      </c>
    </row>
    <row r="51" spans="1:1">
      <c r="A51" s="27" t="str">
        <f t="shared" si="0"/>
        <v/>
      </c>
    </row>
    <row r="52" spans="1:1">
      <c r="A52" s="27" t="str">
        <f t="shared" si="0"/>
        <v/>
      </c>
    </row>
    <row r="53" spans="1:1">
      <c r="A53" s="27" t="str">
        <f t="shared" si="0"/>
        <v/>
      </c>
    </row>
    <row r="54" spans="1:1">
      <c r="A54" s="27" t="str">
        <f t="shared" si="0"/>
        <v/>
      </c>
    </row>
    <row r="55" spans="1:1">
      <c r="A55" s="27" t="str">
        <f t="shared" si="0"/>
        <v/>
      </c>
    </row>
    <row r="56" spans="1:1">
      <c r="A56" s="27" t="str">
        <f t="shared" si="0"/>
        <v/>
      </c>
    </row>
    <row r="57" spans="1:1">
      <c r="A57" s="27" t="str">
        <f t="shared" si="0"/>
        <v/>
      </c>
    </row>
    <row r="58" spans="1:1">
      <c r="A58" s="27" t="str">
        <f t="shared" si="0"/>
        <v/>
      </c>
    </row>
    <row r="59" spans="1:1">
      <c r="A59" s="27" t="str">
        <f t="shared" ref="A59:A91" si="1">IF(B59="","",A58+1)</f>
        <v/>
      </c>
    </row>
    <row r="60" spans="1:1">
      <c r="A60" s="27" t="str">
        <f t="shared" si="1"/>
        <v/>
      </c>
    </row>
    <row r="61" spans="1:1">
      <c r="A61" s="27" t="str">
        <f t="shared" si="1"/>
        <v/>
      </c>
    </row>
    <row r="62" spans="1:1">
      <c r="A62" s="27" t="str">
        <f t="shared" si="1"/>
        <v/>
      </c>
    </row>
    <row r="63" spans="1:1">
      <c r="A63" s="27" t="str">
        <f t="shared" si="1"/>
        <v/>
      </c>
    </row>
    <row r="64" spans="1:1">
      <c r="A64" s="27" t="str">
        <f t="shared" si="1"/>
        <v/>
      </c>
    </row>
    <row r="65" spans="1:1">
      <c r="A65" s="27" t="str">
        <f t="shared" si="1"/>
        <v/>
      </c>
    </row>
    <row r="66" spans="1:1">
      <c r="A66" s="27" t="str">
        <f t="shared" si="1"/>
        <v/>
      </c>
    </row>
    <row r="67" spans="1:1">
      <c r="A67" s="27" t="str">
        <f t="shared" si="1"/>
        <v/>
      </c>
    </row>
    <row r="68" spans="1:1">
      <c r="A68" s="27" t="str">
        <f t="shared" si="1"/>
        <v/>
      </c>
    </row>
    <row r="69" spans="1:1">
      <c r="A69" s="27" t="str">
        <f t="shared" si="1"/>
        <v/>
      </c>
    </row>
    <row r="70" spans="1:1">
      <c r="A70" s="27" t="str">
        <f t="shared" si="1"/>
        <v/>
      </c>
    </row>
    <row r="71" spans="1:1">
      <c r="A71" s="27" t="str">
        <f t="shared" si="1"/>
        <v/>
      </c>
    </row>
    <row r="72" spans="1:1">
      <c r="A72" s="27" t="str">
        <f t="shared" si="1"/>
        <v/>
      </c>
    </row>
    <row r="73" spans="1:1">
      <c r="A73" s="27" t="str">
        <f t="shared" si="1"/>
        <v/>
      </c>
    </row>
    <row r="74" spans="1:1">
      <c r="A74" s="27" t="str">
        <f t="shared" si="1"/>
        <v/>
      </c>
    </row>
    <row r="75" spans="1:1">
      <c r="A75" s="27" t="str">
        <f t="shared" si="1"/>
        <v/>
      </c>
    </row>
    <row r="76" spans="1:1">
      <c r="A76" s="27" t="str">
        <f t="shared" si="1"/>
        <v/>
      </c>
    </row>
    <row r="77" spans="1:1">
      <c r="A77" s="27" t="str">
        <f t="shared" si="1"/>
        <v/>
      </c>
    </row>
    <row r="78" spans="1:1">
      <c r="A78" s="27" t="str">
        <f t="shared" si="1"/>
        <v/>
      </c>
    </row>
    <row r="79" spans="1:1">
      <c r="A79" s="27" t="str">
        <f t="shared" si="1"/>
        <v/>
      </c>
    </row>
    <row r="80" spans="1:1">
      <c r="A80" s="27" t="str">
        <f t="shared" si="1"/>
        <v/>
      </c>
    </row>
    <row r="81" spans="1:1">
      <c r="A81" s="27" t="str">
        <f t="shared" si="1"/>
        <v/>
      </c>
    </row>
    <row r="82" spans="1:1">
      <c r="A82" s="27" t="str">
        <f t="shared" si="1"/>
        <v/>
      </c>
    </row>
    <row r="83" spans="1:1">
      <c r="A83" s="27" t="str">
        <f t="shared" si="1"/>
        <v/>
      </c>
    </row>
    <row r="84" spans="1:1">
      <c r="A84" s="27" t="str">
        <f t="shared" si="1"/>
        <v/>
      </c>
    </row>
    <row r="85" spans="1:1">
      <c r="A85" s="27" t="str">
        <f t="shared" si="1"/>
        <v/>
      </c>
    </row>
    <row r="86" spans="1:1">
      <c r="A86" s="27" t="str">
        <f t="shared" si="1"/>
        <v/>
      </c>
    </row>
    <row r="87" spans="1:1">
      <c r="A87" s="27" t="str">
        <f t="shared" si="1"/>
        <v/>
      </c>
    </row>
    <row r="88" spans="1:1">
      <c r="A88" s="27" t="str">
        <f t="shared" si="1"/>
        <v/>
      </c>
    </row>
    <row r="89" spans="1:1">
      <c r="A89" s="27" t="str">
        <f t="shared" si="1"/>
        <v/>
      </c>
    </row>
    <row r="90" spans="1:1">
      <c r="A90" s="27" t="str">
        <f t="shared" si="1"/>
        <v/>
      </c>
    </row>
    <row r="91" spans="1:1">
      <c r="A91" s="27" t="str">
        <f t="shared" si="1"/>
        <v/>
      </c>
    </row>
    <row r="92" spans="1:1" 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B18" workbookViewId="0">
      <selection activeCell="B18" sqref="A18:B25"/>
    </sheetView>
  </sheetViews>
  <sheetFormatPr defaultColWidth="8.85546875" defaultRowHeight="14.4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caprinos_doble_proposito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ovinos_doble_proposito</v>
      </c>
      <c r="C231" t="str">
        <v>ovinos doble propósito</v>
      </c>
    </row>
    <row r="232" spans="1:3">
      <c r="A232" s="1" t="str">
        <v>pecuaria</v>
      </c>
      <c r="B232" s="1" t="str">
        <v>ovinos_leche</v>
      </c>
      <c r="C232" t="str">
        <v>ovinos de leche</v>
      </c>
    </row>
    <row r="233" spans="1:3">
      <c r="A233" s="1" t="str">
        <v>pecuaria</v>
      </c>
      <c r="B233" s="1" t="str">
        <v>ovinos_triple_proposito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9FDE1F-EFE0-4813-80DD-83F9F48DD67D}"/>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Zaida Alexandra Silva Pecha</cp:lastModifiedBy>
  <cp:revision/>
  <dcterms:created xsi:type="dcterms:W3CDTF">2023-06-01T14:44:35Z</dcterms:created>
  <dcterms:modified xsi:type="dcterms:W3CDTF">2025-12-18T23:51:28Z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