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updateLinks="always" defaultThemeVersion="166925"/>
  <mc:AlternateContent xmlns:mc="http://schemas.openxmlformats.org/markup-compatibility/2006">
    <mc:Choice Requires="x15">
      <x15ac:absPath xmlns:x15ac="http://schemas.microsoft.com/office/spreadsheetml/2010/11/ac" url="https://agenciadetierras-my.sharepoint.com/personal/isabel_laiseca_ant_gov_co/Documents/DTS en escritura/"/>
    </mc:Choice>
  </mc:AlternateContent>
  <xr:revisionPtr revIDLastSave="90" documentId="8_{2B22DF44-3541-43AB-AD8D-88201068B679}" xr6:coauthVersionLast="47" xr6:coauthVersionMax="47" xr10:uidLastSave="{495C5EAE-DB12-42FF-8F15-B0C9E729F70C}"/>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SIPRA!$B$1:$G$109</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9" i="13" l="1"/>
  <c r="E109" i="13"/>
  <c r="D109" i="13"/>
  <c r="C109" i="13"/>
  <c r="F105" i="13"/>
  <c r="E105" i="13"/>
  <c r="D105" i="13"/>
  <c r="C105" i="13"/>
  <c r="F101" i="13"/>
  <c r="E101" i="13"/>
  <c r="D101" i="13"/>
  <c r="C101" i="13"/>
  <c r="F97" i="13"/>
  <c r="E97" i="13"/>
  <c r="D97" i="13"/>
  <c r="C97" i="13"/>
  <c r="F93" i="13"/>
  <c r="E93" i="13"/>
  <c r="D93" i="13"/>
  <c r="C93" i="13"/>
  <c r="F89" i="13"/>
  <c r="E89" i="13"/>
  <c r="D89" i="13"/>
  <c r="C89" i="13"/>
  <c r="F85" i="13"/>
  <c r="E85" i="13"/>
  <c r="D85" i="13"/>
  <c r="C85" i="13"/>
  <c r="F81" i="13"/>
  <c r="E81" i="13"/>
  <c r="D81" i="13"/>
  <c r="C81" i="13"/>
  <c r="F77" i="13"/>
  <c r="E77" i="13"/>
  <c r="D77" i="13"/>
  <c r="C77" i="13"/>
  <c r="F73" i="13"/>
  <c r="E73" i="13"/>
  <c r="D73" i="13"/>
  <c r="C73" i="13"/>
  <c r="F69" i="13"/>
  <c r="E69" i="13"/>
  <c r="D69" i="13"/>
  <c r="C69" i="13"/>
  <c r="F65" i="13"/>
  <c r="E65" i="13"/>
  <c r="D65" i="13"/>
  <c r="C65" i="13"/>
  <c r="F61" i="13"/>
  <c r="E61" i="13"/>
  <c r="D61" i="13"/>
  <c r="C61" i="13"/>
  <c r="F57" i="13"/>
  <c r="E57" i="13"/>
  <c r="D57" i="13"/>
  <c r="C57" i="13"/>
  <c r="F53" i="13"/>
  <c r="E53" i="13"/>
  <c r="D53" i="13"/>
  <c r="C53" i="13"/>
  <c r="F49" i="13"/>
  <c r="E49" i="13"/>
  <c r="D49" i="13"/>
  <c r="C49" i="13"/>
  <c r="F45" i="13"/>
  <c r="E45" i="13"/>
  <c r="D45" i="13"/>
  <c r="C45" i="13"/>
  <c r="F41" i="13"/>
  <c r="E41" i="13"/>
  <c r="D41" i="13"/>
  <c r="C41" i="13"/>
  <c r="F37" i="13"/>
  <c r="E37" i="13"/>
  <c r="D37" i="13"/>
  <c r="C37" i="13"/>
  <c r="F33" i="13"/>
  <c r="E33" i="13"/>
  <c r="D33" i="13"/>
  <c r="C33" i="13"/>
  <c r="F29" i="13"/>
  <c r="E29" i="13"/>
  <c r="D29" i="13"/>
  <c r="C29" i="13"/>
  <c r="F25" i="13"/>
  <c r="E25" i="13"/>
  <c r="D25" i="13"/>
  <c r="C25" i="13"/>
  <c r="F21" i="13"/>
  <c r="E21" i="13"/>
  <c r="D21" i="13"/>
  <c r="C21" i="13"/>
  <c r="F17" i="13"/>
  <c r="E17" i="13"/>
  <c r="D17" i="13"/>
  <c r="C17" i="13"/>
  <c r="F13" i="13"/>
  <c r="E13" i="13"/>
  <c r="D13" i="13"/>
  <c r="C13" i="13"/>
  <c r="F9" i="13"/>
  <c r="E9" i="13"/>
  <c r="D9" i="13"/>
  <c r="C9" i="13"/>
  <c r="D5" i="13"/>
  <c r="E5" i="13"/>
  <c r="F5" i="13"/>
  <c r="C5" i="13"/>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P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<sst xmlns="http://schemas.openxmlformats.org/spreadsheetml/2006/main" count="255" uniqueCount="66">
  <si>
    <t>UFH</t>
  </si>
  <si>
    <t>avicultura_engorde</t>
  </si>
  <si>
    <t>ganaderia_dp</t>
  </si>
  <si>
    <t>piscicultura_cachama</t>
  </si>
  <si>
    <t>cacao</t>
  </si>
  <si>
    <t>02Va-80</t>
  </si>
  <si>
    <t>Área total</t>
  </si>
  <si>
    <t>Apto</t>
  </si>
  <si>
    <t>No apto</t>
  </si>
  <si>
    <t>% aptitud</t>
  </si>
  <si>
    <t>02Vai-80</t>
  </si>
  <si>
    <t>03Va-73</t>
  </si>
  <si>
    <t>03Vb-73</t>
  </si>
  <si>
    <t>04Va-67</t>
  </si>
  <si>
    <t>04Vas1-67</t>
  </si>
  <si>
    <t>05Vai-61</t>
  </si>
  <si>
    <t>05Vb2s1-61</t>
  </si>
  <si>
    <t>06Vb2s1-55</t>
  </si>
  <si>
    <t>06Vc2s1-55</t>
  </si>
  <si>
    <t>07Vai-49</t>
  </si>
  <si>
    <t>07Vd-49</t>
  </si>
  <si>
    <t>07Vd2-49</t>
  </si>
  <si>
    <t>07Vd2s1-49</t>
  </si>
  <si>
    <t>07Vd3-49</t>
  </si>
  <si>
    <t>08Vb2s2-44</t>
  </si>
  <si>
    <t>08Vc2s2-44</t>
  </si>
  <si>
    <t>08Vd2s1-44</t>
  </si>
  <si>
    <t>09Vai-38</t>
  </si>
  <si>
    <t>09Vd2s2-38</t>
  </si>
  <si>
    <t>09Vd3s2-38</t>
  </si>
  <si>
    <t>09Ve2s1-38</t>
  </si>
  <si>
    <t xml:space="preserve">Se flexibiliza piscicultura debido a evidencia cartografica y que en esta UFH fue levantada la canasta de costos </t>
  </si>
  <si>
    <t>10Vaip-30</t>
  </si>
  <si>
    <t>10Ve2s2-30</t>
  </si>
  <si>
    <t>10Ve3s2-30</t>
  </si>
  <si>
    <t>11Vaip-23</t>
  </si>
  <si>
    <t>13Vais3-6</t>
  </si>
  <si>
    <t>limon_criollo</t>
  </si>
  <si>
    <t>mango_keitt</t>
  </si>
  <si>
    <t>palma_aceite</t>
  </si>
  <si>
    <t>platano_harton</t>
  </si>
  <si>
    <t>cacao_platano</t>
  </si>
  <si>
    <t>apicultura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</si>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</sst>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FEEB7"/>
        <bgColor indexed="64"/>
      </patternFill>
    </fill>
    <fill>
      <patternFill patternType="solid">
        <fgColor theme="5" tint="0.39997558519241921"/>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1" borderId="1" xfId="0" applyFont="1" applyFill="1" applyBorder="1" applyAlignment="1">
      <alignment horizontal="center" vertical="center"/>
    </xf>
    <xf numFmtId="0" fontId="8" fillId="12" borderId="1" xfId="0" applyFont="1" applyFill="1" applyBorder="1" applyAlignment="1">
      <alignment horizontal="center" vertical="center"/>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3" fillId="13" borderId="2" xfId="0" applyFont="1" applyFill="1" applyBorder="1" applyAlignment="1">
      <alignment horizontal="center"/>
    </xf>
    <xf numFmtId="0" fontId="9" fillId="13" borderId="1" xfId="0" applyFont="1" applyFill="1" applyBorder="1" applyAlignment="1">
      <alignment horizontal="center" vertical="center" wrapText="1"/>
    </xf>
    <xf numFmtId="0" fontId="3" fillId="14" borderId="2" xfId="0" applyFont="1" applyFill="1" applyBorder="1" applyAlignment="1">
      <alignment horizontal="center"/>
    </xf>
    <xf numFmtId="0" fontId="3" fillId="4" borderId="2" xfId="0" applyFont="1" applyFill="1" applyBorder="1" applyAlignment="1">
      <alignment horizontal="center" wrapText="1"/>
    </xf>
    <xf numFmtId="10" fontId="3" fillId="15" borderId="1" xfId="1" applyNumberFormat="1" applyFont="1" applyFill="1" applyBorder="1" applyAlignment="1">
      <alignment horizontal="center"/>
    </xf>
    <xf numFmtId="10" fontId="3" fillId="0" borderId="0" xfId="1" applyNumberFormat="1" applyFont="1" applyFill="1" applyBorder="1" applyAlignment="1">
      <alignment horizontal="left"/>
    </xf>
    <xf numFmtId="0" fontId="8" fillId="0" borderId="10"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9"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EEB7"/>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ahí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en asocio con plátano</v>
          </cell>
        </row>
        <row r="25">
          <cell r="A25" t="str">
            <v>agricola</v>
          </cell>
          <cell r="B25" t="str">
            <v>cacao_sombrio</v>
          </cell>
          <cell r="C25" t="str">
            <v>cacao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en asocio con aguacate</v>
          </cell>
        </row>
        <row r="29">
          <cell r="A29" t="str">
            <v>agricola</v>
          </cell>
          <cell r="B29" t="str">
            <v>cafe_frijol_arbustivo</v>
          </cell>
          <cell r="C29" t="str">
            <v>café en asocio con frijol arbustivo</v>
          </cell>
        </row>
        <row r="30">
          <cell r="A30" t="str">
            <v>agricola</v>
          </cell>
          <cell r="B30" t="str">
            <v>cafe_maiz</v>
          </cell>
          <cell r="C30" t="str">
            <v>café en asocio con maíz</v>
          </cell>
        </row>
        <row r="31">
          <cell r="A31" t="str">
            <v>agricola</v>
          </cell>
          <cell r="B31" t="str">
            <v>cafe_platano</v>
          </cell>
          <cell r="C31" t="str">
            <v>café en asocio con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 xml:space="preserve">Maíz amarillo </v>
          </cell>
        </row>
        <row r="81">
          <cell r="A81" t="str">
            <v>agricola</v>
          </cell>
          <cell r="B81" t="str">
            <v>maiz_amarillo_tradicional</v>
          </cell>
          <cell r="C81" t="str">
            <v>maíz amarillo  tradicional</v>
          </cell>
        </row>
        <row r="82">
          <cell r="A82" t="str">
            <v>agricola</v>
          </cell>
          <cell r="B82" t="str">
            <v>maiz_blanco</v>
          </cell>
          <cell r="C82" t="str">
            <v>Maíz blanco tradicional</v>
          </cell>
        </row>
        <row r="83">
          <cell r="A83" t="str">
            <v>agricola</v>
          </cell>
          <cell r="B83" t="str">
            <v>maiz_blanco_tradicional</v>
          </cell>
          <cell r="C83" t="str">
            <v>maíz blanco tradicional</v>
          </cell>
        </row>
        <row r="84">
          <cell r="A84" t="str">
            <v>agricola</v>
          </cell>
          <cell r="B84" t="str">
            <v>maiz_puya</v>
          </cell>
          <cell r="C84" t="str">
            <v>maíz puya</v>
          </cell>
        </row>
        <row r="85">
          <cell r="A85" t="str">
            <v>agricola</v>
          </cell>
          <cell r="B85" t="str">
            <v>maiz_tecnificado</v>
          </cell>
          <cell r="C85" t="str">
            <v>maíz tecnificado</v>
          </cell>
        </row>
        <row r="86">
          <cell r="A86" t="str">
            <v>agricola</v>
          </cell>
          <cell r="B86" t="str">
            <v>maiz_tradicional</v>
          </cell>
          <cell r="C86" t="str">
            <v>maíz tradicional</v>
          </cell>
        </row>
        <row r="87">
          <cell r="A87" t="str">
            <v>agricola</v>
          </cell>
          <cell r="B87" t="str">
            <v>malanga</v>
          </cell>
          <cell r="C87" t="str">
            <v>malanga</v>
          </cell>
        </row>
        <row r="88">
          <cell r="A88" t="str">
            <v>agricola</v>
          </cell>
          <cell r="B88" t="str">
            <v>mamoncillo</v>
          </cell>
          <cell r="C88" t="str">
            <v>mamoncillo</v>
          </cell>
        </row>
        <row r="89">
          <cell r="A89" t="str">
            <v>agricola</v>
          </cell>
          <cell r="B89" t="str">
            <v>mango</v>
          </cell>
          <cell r="C89" t="str">
            <v>mango</v>
          </cell>
        </row>
        <row r="90">
          <cell r="A90" t="str">
            <v>agricola</v>
          </cell>
          <cell r="B90" t="str">
            <v>mango_hilaza</v>
          </cell>
          <cell r="C90" t="str">
            <v>mango hilaza</v>
          </cell>
        </row>
        <row r="91">
          <cell r="A91" t="str">
            <v>agricola</v>
          </cell>
          <cell r="B91" t="str">
            <v>mango_keitt</v>
          </cell>
          <cell r="C91" t="str">
            <v>mango keitt</v>
          </cell>
        </row>
        <row r="92">
          <cell r="A92" t="str">
            <v>agricola</v>
          </cell>
          <cell r="B92" t="str">
            <v>mango_tommy</v>
          </cell>
          <cell r="C92" t="str">
            <v>mango tommy</v>
          </cell>
        </row>
        <row r="93">
          <cell r="A93" t="str">
            <v>agricola</v>
          </cell>
          <cell r="B93" t="str">
            <v>maracuya</v>
          </cell>
          <cell r="C93" t="str">
            <v>maracuyá</v>
          </cell>
        </row>
        <row r="94">
          <cell r="A94" t="str">
            <v>agricola</v>
          </cell>
          <cell r="B94" t="str">
            <v>melon</v>
          </cell>
          <cell r="C94" t="str">
            <v xml:space="preserve">melón </v>
          </cell>
        </row>
        <row r="95">
          <cell r="A95" t="str">
            <v>agricola</v>
          </cell>
          <cell r="B95" t="str">
            <v>mora</v>
          </cell>
          <cell r="C95" t="str">
            <v>mora</v>
          </cell>
        </row>
        <row r="96">
          <cell r="A96" t="str">
            <v>agricola</v>
          </cell>
          <cell r="B96" t="str">
            <v>name</v>
          </cell>
          <cell r="C96" t="str">
            <v>ñame</v>
          </cell>
        </row>
        <row r="97">
          <cell r="A97" t="str">
            <v>agricola</v>
          </cell>
          <cell r="B97" t="str">
            <v>name_diamante</v>
          </cell>
          <cell r="C97" t="str">
            <v>ñame diamante</v>
          </cell>
        </row>
        <row r="98">
          <cell r="A98" t="str">
            <v>agricola</v>
          </cell>
          <cell r="B98" t="str">
            <v>name_espino</v>
          </cell>
          <cell r="C98" t="str">
            <v>ñame espino</v>
          </cell>
        </row>
        <row r="99">
          <cell r="A99" t="str">
            <v>agricola</v>
          </cell>
          <cell r="B99" t="str">
            <v>naranja</v>
          </cell>
          <cell r="C99" t="str">
            <v>naranja</v>
          </cell>
        </row>
        <row r="100">
          <cell r="A100" t="str">
            <v>agricola</v>
          </cell>
          <cell r="B100" t="str">
            <v>naranja_valencia</v>
          </cell>
          <cell r="C100" t="str">
            <v>naranja valencia</v>
          </cell>
        </row>
        <row r="101">
          <cell r="A101" t="str">
            <v>pecuaria</v>
          </cell>
          <cell r="B101" t="str">
            <v>ovinos</v>
          </cell>
          <cell r="C101" t="str">
            <v>ovinos</v>
          </cell>
        </row>
        <row r="102">
          <cell r="A102" t="str">
            <v>agricola</v>
          </cell>
          <cell r="B102" t="str">
            <v>palma_aceite</v>
          </cell>
          <cell r="C102" t="str">
            <v>palma de aceite</v>
          </cell>
        </row>
        <row r="103">
          <cell r="A103" t="str">
            <v>agricola</v>
          </cell>
          <cell r="B103" t="str">
            <v>papa</v>
          </cell>
          <cell r="C103" t="str">
            <v>papa</v>
          </cell>
        </row>
        <row r="104">
          <cell r="A104" t="str">
            <v>agricola</v>
          </cell>
          <cell r="B104" t="str">
            <v>papa_criolla</v>
          </cell>
          <cell r="C104" t="str">
            <v>papa criolla</v>
          </cell>
        </row>
        <row r="105">
          <cell r="A105" t="str">
            <v>agricola</v>
          </cell>
          <cell r="B105" t="str">
            <v>papaya</v>
          </cell>
          <cell r="C105" t="str">
            <v>papaya</v>
          </cell>
        </row>
        <row r="106">
          <cell r="A106" t="str">
            <v>agricola</v>
          </cell>
          <cell r="B106" t="str">
            <v>patilla</v>
          </cell>
          <cell r="C106" t="str">
            <v>patilla</v>
          </cell>
        </row>
        <row r="107">
          <cell r="A107" t="str">
            <v>agricola</v>
          </cell>
          <cell r="B107" t="str">
            <v>pepino_guiso</v>
          </cell>
          <cell r="C107" t="str">
            <v>pepino guiso</v>
          </cell>
        </row>
        <row r="108">
          <cell r="A108" t="str">
            <v>pecuaria</v>
          </cell>
          <cell r="B108" t="str">
            <v>piangua</v>
          </cell>
          <cell r="C108" t="str">
            <v>piangua</v>
          </cell>
        </row>
        <row r="109">
          <cell r="A109" t="str">
            <v>agricola</v>
          </cell>
          <cell r="B109" t="str">
            <v>pimienta</v>
          </cell>
          <cell r="C109" t="str">
            <v>pimienta</v>
          </cell>
        </row>
        <row r="110">
          <cell r="A110" t="str">
            <v>agricola</v>
          </cell>
          <cell r="B110" t="str">
            <v>pimenton</v>
          </cell>
          <cell r="C110" t="str">
            <v>pimentón</v>
          </cell>
        </row>
        <row r="111">
          <cell r="A111" t="str">
            <v>agricola</v>
          </cell>
          <cell r="B111" t="str">
            <v>pimientos</v>
          </cell>
          <cell r="C111" t="str">
            <v>pimientos</v>
          </cell>
        </row>
        <row r="112">
          <cell r="A112" t="str">
            <v>agricola</v>
          </cell>
          <cell r="B112" t="str">
            <v>piña</v>
          </cell>
          <cell r="C112" t="str">
            <v>piña</v>
          </cell>
        </row>
        <row r="113">
          <cell r="A113" t="str">
            <v>pecuaria</v>
          </cell>
          <cell r="B113" t="str">
            <v>piscicultura_bocachico</v>
          </cell>
          <cell r="C113" t="str">
            <v>piscicultura</v>
          </cell>
        </row>
        <row r="114">
          <cell r="A114" t="str">
            <v>pecuaria</v>
          </cell>
          <cell r="B114" t="str">
            <v>piscicultura_cachama</v>
          </cell>
          <cell r="C114" t="str">
            <v>piscicultura cachama</v>
          </cell>
        </row>
        <row r="115">
          <cell r="A115" t="str">
            <v>pecuaria</v>
          </cell>
          <cell r="B115" t="str">
            <v>piscicultura_cachama_bocachico</v>
          </cell>
          <cell r="C115" t="str">
            <v>piscicultura cachama bocachico</v>
          </cell>
        </row>
        <row r="116">
          <cell r="A116" t="str">
            <v>pecuaria</v>
          </cell>
          <cell r="B116" t="str">
            <v>piscicultura_tilapia</v>
          </cell>
          <cell r="C116" t="str">
            <v>piscicultura tilapia</v>
          </cell>
        </row>
        <row r="117">
          <cell r="A117" t="str">
            <v>pecuaria</v>
          </cell>
          <cell r="B117" t="str">
            <v>piscicultura_tilapia_bocachico</v>
          </cell>
          <cell r="C117" t="str">
            <v>piscicultura tilapia y bocachico</v>
          </cell>
        </row>
        <row r="118">
          <cell r="A118" t="str">
            <v>pecuaria</v>
          </cell>
          <cell r="B118" t="str">
            <v>piscicultura_tilapia_cachama</v>
          </cell>
          <cell r="C118" t="str">
            <v>piscicultura tilapia y cachama</v>
          </cell>
        </row>
        <row r="119">
          <cell r="A119" t="str">
            <v>pecuaria</v>
          </cell>
          <cell r="B119" t="str">
            <v>piscicultura_trucha</v>
          </cell>
          <cell r="C119" t="str">
            <v>piscicultura trucha</v>
          </cell>
        </row>
        <row r="120">
          <cell r="A120" t="str">
            <v>agricola</v>
          </cell>
          <cell r="B120" t="str">
            <v>platano</v>
          </cell>
          <cell r="C120" t="str">
            <v>plátano</v>
          </cell>
        </row>
        <row r="121">
          <cell r="A121" t="str">
            <v>agricola</v>
          </cell>
          <cell r="B121" t="str">
            <v>platano_harton</v>
          </cell>
          <cell r="C121" t="str">
            <v>plátano hartón</v>
          </cell>
        </row>
        <row r="122">
          <cell r="A122" t="str">
            <v>pecuaria</v>
          </cell>
          <cell r="B122" t="str">
            <v>porcicultura_ceba</v>
          </cell>
          <cell r="C122" t="str">
            <v>porcicultura de ceba</v>
          </cell>
        </row>
        <row r="123">
          <cell r="A123" t="str">
            <v>pecuaria</v>
          </cell>
          <cell r="B123" t="str">
            <v>porcicultura_ciclo_completo</v>
          </cell>
          <cell r="C123" t="str">
            <v>porcicultura de ciclo completo</v>
          </cell>
        </row>
        <row r="124">
          <cell r="A124" t="str">
            <v>pecuaria</v>
          </cell>
          <cell r="B124" t="str">
            <v>porcicultura_cria</v>
          </cell>
          <cell r="C124" t="str">
            <v>porcicultura de cría</v>
          </cell>
        </row>
        <row r="125">
          <cell r="A125" t="str">
            <v>pecuaria</v>
          </cell>
          <cell r="B125" t="str">
            <v>porcicultura_cria_levante</v>
          </cell>
          <cell r="C125" t="str">
            <v>porcicultura de cría y levante</v>
          </cell>
        </row>
        <row r="126">
          <cell r="A126" t="str">
            <v>agricola</v>
          </cell>
          <cell r="B126" t="str">
            <v>remolacha</v>
          </cell>
          <cell r="C126" t="str">
            <v>remolacha</v>
          </cell>
        </row>
        <row r="127">
          <cell r="A127" t="str">
            <v>agricola</v>
          </cell>
          <cell r="B127" t="str">
            <v>sacha_inchi</v>
          </cell>
          <cell r="C127" t="str">
            <v>sacha inchi</v>
          </cell>
        </row>
        <row r="128">
          <cell r="A128" t="str">
            <v>agricola</v>
          </cell>
          <cell r="B128" t="str">
            <v>sorgo</v>
          </cell>
          <cell r="C128" t="str">
            <v>sorgo</v>
          </cell>
        </row>
        <row r="129">
          <cell r="A129" t="str">
            <v>agricola</v>
          </cell>
          <cell r="B129" t="str">
            <v>stevia</v>
          </cell>
          <cell r="C129" t="str">
            <v>stevia</v>
          </cell>
        </row>
        <row r="130">
          <cell r="A130" t="str">
            <v>agricola</v>
          </cell>
          <cell r="B130" t="str">
            <v>tomate_arbol</v>
          </cell>
          <cell r="C130" t="str">
            <v>tomate de árbol</v>
          </cell>
        </row>
        <row r="131">
          <cell r="A131" t="str">
            <v>agricola</v>
          </cell>
          <cell r="B131" t="str">
            <v>tomate_cherry</v>
          </cell>
          <cell r="C131" t="str">
            <v>tomate cherry</v>
          </cell>
        </row>
        <row r="132">
          <cell r="A132" t="str">
            <v>agricola</v>
          </cell>
          <cell r="B132" t="str">
            <v>tomate_mesa</v>
          </cell>
          <cell r="C132" t="str">
            <v>tomate de mesa</v>
          </cell>
        </row>
        <row r="133">
          <cell r="A133" t="str">
            <v>agricola</v>
          </cell>
          <cell r="B133" t="str">
            <v>uchuva</v>
          </cell>
          <cell r="C133" t="str">
            <v>uchuva</v>
          </cell>
        </row>
        <row r="134">
          <cell r="A134" t="str">
            <v>agricola</v>
          </cell>
          <cell r="B134" t="str">
            <v>yuca</v>
          </cell>
          <cell r="C134" t="str">
            <v>yuca</v>
          </cell>
        </row>
        <row r="135">
          <cell r="A135" t="str">
            <v>agricola</v>
          </cell>
          <cell r="B135" t="str">
            <v>yuca_industrial</v>
          </cell>
          <cell r="C135" t="str">
            <v>yuca para uso industrial</v>
          </cell>
        </row>
        <row r="136">
          <cell r="A136" t="str">
            <v>agricola</v>
          </cell>
          <cell r="B136" t="str">
            <v>yuca_maiz</v>
          </cell>
          <cell r="C136" t="str">
            <v>yuca en asocio con maíz</v>
          </cell>
        </row>
        <row r="137">
          <cell r="A137" t="str">
            <v>agricola</v>
          </cell>
          <cell r="B137" t="str">
            <v>yuca_maiz_ahuyama</v>
          </cell>
          <cell r="C137" t="str">
            <v>yuca en asocio con maíz y ahuyama</v>
          </cell>
        </row>
        <row r="138">
          <cell r="A138" t="str">
            <v>agricola</v>
          </cell>
          <cell r="B138" t="str">
            <v>yuca_maiz_name</v>
          </cell>
          <cell r="C138" t="str">
            <v>yuca en asocio con maíz y ñame</v>
          </cell>
        </row>
        <row r="139">
          <cell r="A139" t="str">
            <v>agricola</v>
          </cell>
          <cell r="B139" t="str">
            <v>yuca_maiz_name_patilla</v>
          </cell>
          <cell r="C139" t="str">
            <v>Yuca en asocio con maíz, ñame y patilla</v>
          </cell>
        </row>
        <row r="140">
          <cell r="A140" t="str">
            <v>agricola</v>
          </cell>
          <cell r="B140" t="str">
            <v>yuca_maiz_patilla</v>
          </cell>
          <cell r="C140" t="str">
            <v>yuca en asocio con maíz y patilla</v>
          </cell>
        </row>
        <row r="141">
          <cell r="A141" t="str">
            <v>agricola</v>
          </cell>
          <cell r="B141" t="str">
            <v>zanahoria</v>
          </cell>
          <cell r="C141" t="str">
            <v>zanahoria</v>
          </cell>
        </row>
        <row r="142">
          <cell r="A142" t="str">
            <v>agricola</v>
          </cell>
          <cell r="B142" t="str">
            <v>patilla_melon</v>
          </cell>
          <cell r="C142" t="str">
            <v>patilla en asocio con melón</v>
          </cell>
        </row>
        <row r="143">
          <cell r="A143" t="str">
            <v>agricola</v>
          </cell>
          <cell r="B143" t="str">
            <v>tabaco</v>
          </cell>
          <cell r="C143" t="str">
            <v>tabaco</v>
          </cell>
        </row>
        <row r="144">
          <cell r="A144" t="str">
            <v>agricola</v>
          </cell>
          <cell r="B144" t="str">
            <v>ajonjoli</v>
          </cell>
          <cell r="C144" t="str">
            <v>ajonjolí</v>
          </cell>
        </row>
        <row r="145">
          <cell r="A145" t="str">
            <v>agricola</v>
          </cell>
          <cell r="B145" t="str">
            <v>mamoncillo</v>
          </cell>
          <cell r="C145" t="str">
            <v>mamoncillo</v>
          </cell>
        </row>
        <row r="146">
          <cell r="A146" t="str">
            <v>agricola</v>
          </cell>
          <cell r="B146" t="str">
            <v>yuca_name</v>
          </cell>
          <cell r="C146" t="str">
            <v>yuca en asocio con ñame</v>
          </cell>
        </row>
        <row r="147">
          <cell r="A147" t="str">
            <v>agricola</v>
          </cell>
          <cell r="B147" t="str">
            <v>hierbabuena</v>
          </cell>
          <cell r="C147" t="str">
            <v>hierbabuena</v>
          </cell>
        </row>
        <row r="148">
          <cell r="A148" t="str">
            <v>agricola</v>
          </cell>
          <cell r="B148" t="str">
            <v>frijol_zaragoza</v>
          </cell>
          <cell r="C148" t="str">
            <v>frijol zaragoza</v>
          </cell>
        </row>
        <row r="149">
          <cell r="A149" t="str">
            <v>agricola</v>
          </cell>
          <cell r="B149" t="str">
            <v>soya</v>
          </cell>
          <cell r="C149" t="str">
            <v>soya</v>
          </cell>
        </row>
        <row r="150">
          <cell r="A150" t="str">
            <v>agricola</v>
          </cell>
          <cell r="B150" t="str">
            <v>uva</v>
          </cell>
          <cell r="C150" t="str">
            <v>uva</v>
          </cell>
        </row>
        <row r="151">
          <cell r="A151" t="str">
            <v>agricola</v>
          </cell>
          <cell r="B151" t="str">
            <v>repollo</v>
          </cell>
          <cell r="C151" t="str">
            <v>repollo</v>
          </cell>
        </row>
        <row r="152">
          <cell r="A152" t="str">
            <v>agricola</v>
          </cell>
          <cell r="B152" t="str">
            <v>cilantro_repollo</v>
          </cell>
          <cell r="C152" t="str">
            <v>cilantro_repollo</v>
          </cell>
        </row>
        <row r="153">
          <cell r="A153" t="str">
            <v>agricola</v>
          </cell>
          <cell r="B153" t="str">
            <v>banano</v>
          </cell>
          <cell r="C153" t="str">
            <v>banano</v>
          </cell>
        </row>
        <row r="154">
          <cell r="A154" t="str">
            <v>agricola</v>
          </cell>
          <cell r="B154" t="str">
            <v>maiz puya</v>
          </cell>
          <cell r="C154" t="str">
            <v>maíz puya</v>
          </cell>
        </row>
        <row r="155">
          <cell r="A155" t="str">
            <v>agricola</v>
          </cell>
          <cell r="B155" t="str">
            <v>maiz amarillo</v>
          </cell>
          <cell r="C155" t="str">
            <v>maíz amarillo</v>
          </cell>
        </row>
        <row r="156">
          <cell r="A156" t="str">
            <v>agricola</v>
          </cell>
          <cell r="B156" t="str">
            <v>mandarina</v>
          </cell>
          <cell r="C156" t="str">
            <v>mandarina</v>
          </cell>
        </row>
        <row r="157">
          <cell r="A157" t="str">
            <v>agricola</v>
          </cell>
          <cell r="B157" t="str">
            <v>cacao_platano_limon</v>
          </cell>
          <cell r="C157" t="str">
            <v>cacao_plátano_limón</v>
          </cell>
        </row>
        <row r="158">
          <cell r="A158" t="str">
            <v>agricola</v>
          </cell>
          <cell r="B158" t="str">
            <v>limon_mandarina</v>
          </cell>
          <cell r="C158" t="str">
            <v xml:space="preserve">limón_mandarina </v>
          </cell>
        </row>
        <row r="159">
          <cell r="A159" t="str">
            <v>agricola</v>
          </cell>
          <cell r="B159"/>
        </row>
        <row r="160">
          <cell r="A160" t="str">
            <v>agricola</v>
          </cell>
          <cell r="B160"/>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109"/>
  <sheetViews>
    <sheetView zoomScale="70" zoomScaleNormal="70" workbookViewId="0">
      <pane ySplit="1" topLeftCell="A2" activePane="bottomLeft" state="frozen"/>
      <selection pane="bottomLeft" activeCell="H20" sqref="H20"/>
    </sheetView>
  </sheetViews>
  <sheetFormatPr defaultColWidth="11.42578125" defaultRowHeight="15"/>
  <cols>
    <col min="1" max="1" width="16.42578125" style="1" customWidth="1"/>
    <col min="2" max="2" width="11.42578125" style="1"/>
    <col min="3" max="3" width="30.5703125" style="1" bestFit="1" customWidth="1"/>
    <col min="4" max="4" width="24" style="1" bestFit="1" customWidth="1"/>
    <col min="5" max="5" width="33.85546875" style="1" bestFit="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13"/>
      <c r="H1" s="13"/>
      <c r="I1" s="13"/>
      <c r="J1" s="13"/>
      <c r="K1" s="13"/>
    </row>
    <row r="2" spans="1:11">
      <c r="A2" s="77" t="s">
        <v>5</v>
      </c>
      <c r="B2" s="24" t="s">
        <v>6</v>
      </c>
      <c r="C2" s="25">
        <v>55.528668701467403</v>
      </c>
      <c r="D2" s="25">
        <v>55.528668271169195</v>
      </c>
      <c r="E2" s="25">
        <v>55.528668753509898</v>
      </c>
      <c r="F2" s="25">
        <v>55.528669321727207</v>
      </c>
      <c r="G2" s="69"/>
      <c r="H2" s="69"/>
      <c r="I2" s="69"/>
      <c r="J2" s="69"/>
      <c r="K2" s="69"/>
    </row>
    <row r="3" spans="1:11">
      <c r="A3" s="78"/>
      <c r="B3" s="24" t="s">
        <v>7</v>
      </c>
      <c r="C3" s="25">
        <v>55.528668701467403</v>
      </c>
      <c r="D3" s="25">
        <v>38.840096719978</v>
      </c>
      <c r="E3" s="25">
        <v>55.528668753509898</v>
      </c>
      <c r="F3" s="25">
        <v>39.972625781039604</v>
      </c>
      <c r="G3" s="69"/>
      <c r="H3" s="69"/>
      <c r="I3" s="69"/>
      <c r="J3" s="69"/>
      <c r="K3" s="69"/>
    </row>
    <row r="4" spans="1:11">
      <c r="A4" s="78"/>
      <c r="B4" s="24" t="s">
        <v>8</v>
      </c>
      <c r="C4" s="25">
        <v>0</v>
      </c>
      <c r="D4" s="25">
        <v>16.688571551191199</v>
      </c>
      <c r="E4" s="25">
        <v>0</v>
      </c>
      <c r="F4" s="25">
        <v>15.5560435406876</v>
      </c>
      <c r="G4" s="69"/>
      <c r="H4" s="69"/>
      <c r="I4" s="69"/>
      <c r="J4" s="69"/>
      <c r="K4" s="69"/>
    </row>
    <row r="5" spans="1:11">
      <c r="A5" s="81"/>
      <c r="B5" s="26" t="s">
        <v>9</v>
      </c>
      <c r="C5" s="27">
        <f>C3/C2</f>
        <v>1</v>
      </c>
      <c r="D5" s="27">
        <f t="shared" ref="D5:F5" si="0">D3/D2</f>
        <v>0.69946025952407009</v>
      </c>
      <c r="E5" s="27">
        <f t="shared" si="0"/>
        <v>1</v>
      </c>
      <c r="F5" s="27">
        <f t="shared" si="0"/>
        <v>0.71985563978568368</v>
      </c>
      <c r="G5" s="70"/>
      <c r="H5" s="70"/>
      <c r="I5" s="70"/>
      <c r="J5" s="70"/>
      <c r="K5" s="70"/>
    </row>
    <row r="6" spans="1:11">
      <c r="A6" s="80" t="s">
        <v>10</v>
      </c>
      <c r="B6" s="24" t="s">
        <v>6</v>
      </c>
      <c r="C6" s="25">
        <v>6022.9990144358599</v>
      </c>
      <c r="D6" s="25">
        <v>6022.9990139094498</v>
      </c>
      <c r="E6" s="25">
        <v>6022.9990231923493</v>
      </c>
      <c r="F6" s="25">
        <v>6022.9990218460498</v>
      </c>
      <c r="G6" s="69"/>
      <c r="H6" s="69"/>
      <c r="I6" s="69"/>
      <c r="J6" s="69"/>
      <c r="K6" s="69"/>
    </row>
    <row r="7" spans="1:11">
      <c r="A7" s="78"/>
      <c r="B7" s="24" t="s">
        <v>7</v>
      </c>
      <c r="C7" s="25">
        <v>3727.65599170215</v>
      </c>
      <c r="D7" s="25">
        <v>4419.9579053908901</v>
      </c>
      <c r="E7" s="25">
        <v>4123.7164775807096</v>
      </c>
      <c r="F7" s="25">
        <v>3892.3900200979401</v>
      </c>
      <c r="G7" s="69"/>
      <c r="H7" s="69"/>
      <c r="I7" s="69"/>
      <c r="J7" s="69"/>
      <c r="K7" s="69"/>
    </row>
    <row r="8" spans="1:11">
      <c r="A8" s="78"/>
      <c r="B8" s="24" t="s">
        <v>8</v>
      </c>
      <c r="C8" s="25">
        <v>2295.3430227337099</v>
      </c>
      <c r="D8" s="25">
        <v>1603.0411085185599</v>
      </c>
      <c r="E8" s="25">
        <v>1899.28254561164</v>
      </c>
      <c r="F8" s="25">
        <v>2130.6090017481101</v>
      </c>
      <c r="G8" s="69"/>
      <c r="H8" s="69"/>
      <c r="I8" s="69"/>
      <c r="J8" s="69"/>
      <c r="K8" s="69"/>
    </row>
    <row r="9" spans="1:11">
      <c r="A9" s="81"/>
      <c r="B9" s="26" t="s">
        <v>9</v>
      </c>
      <c r="C9" s="27">
        <f>C7/C6</f>
        <v>0.61890363633926282</v>
      </c>
      <c r="D9" s="27">
        <f t="shared" ref="D9:F9" si="1">D7/D6</f>
        <v>0.73384669251704782</v>
      </c>
      <c r="E9" s="27">
        <f t="shared" si="1"/>
        <v>0.68466165471749163</v>
      </c>
      <c r="F9" s="27">
        <f t="shared" si="1"/>
        <v>0.64625446658381192</v>
      </c>
      <c r="G9" s="70"/>
      <c r="H9" s="70"/>
      <c r="I9" s="70"/>
      <c r="J9" s="70"/>
      <c r="K9" s="70"/>
    </row>
    <row r="10" spans="1:11">
      <c r="A10" s="80" t="s">
        <v>11</v>
      </c>
      <c r="B10" s="24" t="s">
        <v>6</v>
      </c>
      <c r="C10" s="25">
        <v>3962.8603289435773</v>
      </c>
      <c r="D10" s="25">
        <v>3962.8603248747968</v>
      </c>
      <c r="E10" s="25">
        <v>3962.8603365204749</v>
      </c>
      <c r="F10" s="25">
        <v>3962.8603340917248</v>
      </c>
      <c r="G10" s="69"/>
      <c r="H10" s="69"/>
      <c r="I10" s="69"/>
      <c r="J10" s="69"/>
      <c r="K10" s="69"/>
    </row>
    <row r="11" spans="1:11">
      <c r="A11" s="78"/>
      <c r="B11" s="24" t="s">
        <v>7</v>
      </c>
      <c r="C11" s="25">
        <v>3317.7731615930302</v>
      </c>
      <c r="D11" s="25">
        <v>3034.36303254516</v>
      </c>
      <c r="E11" s="25">
        <v>3569.8785512357299</v>
      </c>
      <c r="F11" s="25">
        <v>3157.9157585173598</v>
      </c>
      <c r="G11" s="69"/>
      <c r="H11" s="69"/>
      <c r="I11" s="69"/>
      <c r="J11" s="69"/>
      <c r="K11" s="69"/>
    </row>
    <row r="12" spans="1:11">
      <c r="A12" s="78"/>
      <c r="B12" s="24" t="s">
        <v>8</v>
      </c>
      <c r="C12" s="25">
        <v>645.08716735054702</v>
      </c>
      <c r="D12" s="25">
        <v>928.49729232963705</v>
      </c>
      <c r="E12" s="25">
        <v>392.981785284745</v>
      </c>
      <c r="F12" s="25">
        <v>804.94457557436499</v>
      </c>
      <c r="G12" s="69"/>
      <c r="H12" s="69"/>
      <c r="I12" s="69"/>
      <c r="J12" s="69"/>
      <c r="K12" s="69"/>
    </row>
    <row r="13" spans="1:11">
      <c r="A13" s="81"/>
      <c r="B13" s="26" t="s">
        <v>9</v>
      </c>
      <c r="C13" s="27">
        <f>C11/C10</f>
        <v>0.83721677934520722</v>
      </c>
      <c r="D13" s="27">
        <f t="shared" ref="D13:F13" si="2">D11/D10</f>
        <v>0.76570022251314851</v>
      </c>
      <c r="E13" s="27">
        <f t="shared" si="2"/>
        <v>0.9008338038908037</v>
      </c>
      <c r="F13" s="27">
        <f t="shared" si="2"/>
        <v>0.79687788422680916</v>
      </c>
      <c r="G13" s="70"/>
      <c r="H13" s="70"/>
      <c r="I13" s="70"/>
      <c r="J13" s="70"/>
      <c r="K13" s="70"/>
    </row>
    <row r="14" spans="1:11">
      <c r="A14" s="80" t="s">
        <v>12</v>
      </c>
      <c r="B14" s="24" t="s">
        <v>6</v>
      </c>
      <c r="C14" s="25">
        <v>128.28903856912345</v>
      </c>
      <c r="D14" s="25">
        <v>128.28903829039839</v>
      </c>
      <c r="E14" s="25">
        <v>128.28903838542701</v>
      </c>
      <c r="F14" s="25">
        <v>128.28903811351691</v>
      </c>
      <c r="G14" s="69"/>
      <c r="H14" s="69"/>
      <c r="I14" s="69"/>
      <c r="J14" s="69"/>
      <c r="K14" s="69"/>
    </row>
    <row r="15" spans="1:11">
      <c r="A15" s="78"/>
      <c r="B15" s="24" t="s">
        <v>7</v>
      </c>
      <c r="C15" s="25">
        <v>121.053259975779</v>
      </c>
      <c r="D15" s="25">
        <v>105.371502873975</v>
      </c>
      <c r="E15" s="25">
        <v>125.149539346373</v>
      </c>
      <c r="F15" s="25">
        <v>110.30253236477</v>
      </c>
      <c r="G15" s="69"/>
      <c r="H15" s="69"/>
      <c r="I15" s="69"/>
      <c r="J15" s="69"/>
      <c r="K15" s="69"/>
    </row>
    <row r="16" spans="1:11">
      <c r="A16" s="78"/>
      <c r="B16" s="24" t="s">
        <v>8</v>
      </c>
      <c r="C16" s="25">
        <v>7.2357785933444596</v>
      </c>
      <c r="D16" s="25">
        <v>22.917535416423402</v>
      </c>
      <c r="E16" s="25">
        <v>3.1394990390539901</v>
      </c>
      <c r="F16" s="25">
        <v>17.9865057487469</v>
      </c>
      <c r="G16" s="69"/>
      <c r="H16" s="69"/>
      <c r="I16" s="69"/>
      <c r="J16" s="69"/>
      <c r="K16" s="69"/>
    </row>
    <row r="17" spans="1:11">
      <c r="A17" s="81"/>
      <c r="B17" s="26" t="s">
        <v>9</v>
      </c>
      <c r="C17" s="27">
        <f>C15/C14</f>
        <v>0.94359784223150334</v>
      </c>
      <c r="D17" s="27">
        <f t="shared" ref="D17:F17" si="3">D15/D14</f>
        <v>0.82136014329964291</v>
      </c>
      <c r="E17" s="27">
        <f t="shared" si="3"/>
        <v>0.97552792445429515</v>
      </c>
      <c r="F17" s="27">
        <f t="shared" si="3"/>
        <v>0.85979701763114402</v>
      </c>
      <c r="G17" s="70"/>
      <c r="H17" s="70"/>
      <c r="I17" s="70"/>
      <c r="J17" s="70"/>
      <c r="K17" s="70"/>
    </row>
    <row r="18" spans="1:11">
      <c r="A18" s="80" t="s">
        <v>13</v>
      </c>
      <c r="B18" s="24" t="s">
        <v>6</v>
      </c>
      <c r="C18" s="25">
        <v>2587.9369496853451</v>
      </c>
      <c r="D18" s="25">
        <v>2587.9369486953742</v>
      </c>
      <c r="E18" s="25">
        <v>2587.9369490959289</v>
      </c>
      <c r="F18" s="25">
        <v>2587.9369499946101</v>
      </c>
      <c r="G18" s="69"/>
      <c r="H18" s="69"/>
      <c r="I18" s="69"/>
      <c r="J18" s="69"/>
      <c r="K18" s="69"/>
    </row>
    <row r="19" spans="1:11">
      <c r="A19" s="78"/>
      <c r="B19" s="24" t="s">
        <v>7</v>
      </c>
      <c r="C19" s="25">
        <v>2243.9701513782002</v>
      </c>
      <c r="D19" s="25">
        <v>2132.0188773128302</v>
      </c>
      <c r="E19" s="25">
        <v>2222.9490750384798</v>
      </c>
      <c r="F19" s="25">
        <v>55.346523148890498</v>
      </c>
      <c r="G19" s="69"/>
      <c r="H19" s="69"/>
      <c r="I19" s="69"/>
      <c r="J19" s="69"/>
      <c r="K19" s="69"/>
    </row>
    <row r="20" spans="1:11">
      <c r="A20" s="78"/>
      <c r="B20" s="24" t="s">
        <v>8</v>
      </c>
      <c r="C20" s="25">
        <v>343.96679830714498</v>
      </c>
      <c r="D20" s="25">
        <v>455.91807138254399</v>
      </c>
      <c r="E20" s="25">
        <v>364.98787405744901</v>
      </c>
      <c r="F20" s="25">
        <v>2532.5904268457198</v>
      </c>
      <c r="G20" s="69"/>
      <c r="H20" s="69"/>
      <c r="I20" s="69"/>
      <c r="J20" s="69"/>
      <c r="K20" s="69"/>
    </row>
    <row r="21" spans="1:11">
      <c r="A21" s="81"/>
      <c r="B21" s="26" t="s">
        <v>9</v>
      </c>
      <c r="C21" s="27">
        <f>C19/C18</f>
        <v>0.86708841637391276</v>
      </c>
      <c r="D21" s="27">
        <f t="shared" ref="D21:F21" si="4">D19/D18</f>
        <v>0.82382952891785843</v>
      </c>
      <c r="E21" s="27">
        <f t="shared" si="4"/>
        <v>0.85896570077375567</v>
      </c>
      <c r="F21" s="27">
        <f t="shared" si="4"/>
        <v>2.1386349133817099E-2</v>
      </c>
      <c r="G21" s="70"/>
      <c r="H21" s="70"/>
      <c r="I21" s="70"/>
      <c r="J21" s="70"/>
      <c r="K21" s="70"/>
    </row>
    <row r="22" spans="1:11">
      <c r="A22" s="80" t="s">
        <v>14</v>
      </c>
      <c r="B22" s="24" t="s">
        <v>6</v>
      </c>
      <c r="C22" s="25">
        <v>42.78283558368036</v>
      </c>
      <c r="D22" s="25">
        <v>42.782835382050799</v>
      </c>
      <c r="E22" s="25">
        <v>42.782834771131597</v>
      </c>
      <c r="F22" s="25">
        <v>42.782835099591097</v>
      </c>
      <c r="G22" s="69"/>
      <c r="H22" s="69"/>
      <c r="I22" s="69"/>
      <c r="J22" s="69"/>
      <c r="K22" s="69"/>
    </row>
    <row r="23" spans="1:11">
      <c r="A23" s="78"/>
      <c r="B23" s="24" t="s">
        <v>7</v>
      </c>
      <c r="C23" s="25">
        <v>36.557627930649502</v>
      </c>
      <c r="D23" s="25">
        <v>10.3464724125266</v>
      </c>
      <c r="E23" s="25">
        <v>12.5209704982316</v>
      </c>
      <c r="F23" s="25">
        <v>21.369754737441902</v>
      </c>
      <c r="G23" s="69"/>
      <c r="H23" s="69"/>
      <c r="I23" s="69"/>
      <c r="J23" s="69"/>
      <c r="K23" s="69"/>
    </row>
    <row r="24" spans="1:11">
      <c r="A24" s="78"/>
      <c r="B24" s="24" t="s">
        <v>8</v>
      </c>
      <c r="C24" s="25">
        <v>6.2252076530308598</v>
      </c>
      <c r="D24" s="25">
        <v>32.436362969524197</v>
      </c>
      <c r="E24" s="25">
        <v>30.261864272899999</v>
      </c>
      <c r="F24" s="25">
        <v>21.413080362149199</v>
      </c>
      <c r="G24" s="69"/>
      <c r="H24" s="69"/>
      <c r="I24" s="69"/>
      <c r="J24" s="69"/>
      <c r="K24" s="69"/>
    </row>
    <row r="25" spans="1:11">
      <c r="A25" s="81"/>
      <c r="B25" s="28" t="s">
        <v>9</v>
      </c>
      <c r="C25" s="27">
        <f>C23/C22</f>
        <v>0.85449286920557732</v>
      </c>
      <c r="D25" s="27">
        <f t="shared" ref="D25:F25" si="5">D23/D22</f>
        <v>0.24183699654622193</v>
      </c>
      <c r="E25" s="27">
        <f t="shared" si="5"/>
        <v>0.29266341431588178</v>
      </c>
      <c r="F25" s="27">
        <f t="shared" si="5"/>
        <v>0.49949365645583749</v>
      </c>
      <c r="G25" s="70"/>
      <c r="H25" s="70"/>
      <c r="I25" s="70"/>
      <c r="J25" s="70"/>
      <c r="K25" s="70"/>
    </row>
    <row r="26" spans="1:11">
      <c r="A26" s="80" t="s">
        <v>15</v>
      </c>
      <c r="B26" s="24" t="s">
        <v>6</v>
      </c>
      <c r="C26" s="25">
        <v>1469.6993670802274</v>
      </c>
      <c r="D26" s="25">
        <v>1469.6993642030791</v>
      </c>
      <c r="E26" s="25">
        <v>1469.6993645115017</v>
      </c>
      <c r="F26" s="25">
        <v>1469.699365421714</v>
      </c>
      <c r="G26" s="69"/>
      <c r="H26" s="69"/>
      <c r="I26" s="69"/>
      <c r="J26" s="69"/>
      <c r="K26" s="69"/>
    </row>
    <row r="27" spans="1:11">
      <c r="A27" s="78"/>
      <c r="B27" s="24" t="s">
        <v>7</v>
      </c>
      <c r="C27" s="25">
        <v>1372.71536311964</v>
      </c>
      <c r="D27" s="25">
        <v>1330.11333206317</v>
      </c>
      <c r="E27" s="25">
        <v>1427.40121857994</v>
      </c>
      <c r="F27" s="25">
        <v>1301.07780453027</v>
      </c>
      <c r="G27" s="69"/>
      <c r="H27" s="69"/>
      <c r="I27" s="69"/>
      <c r="J27" s="69"/>
      <c r="K27" s="69"/>
    </row>
    <row r="28" spans="1:11">
      <c r="A28" s="78"/>
      <c r="B28" s="24" t="s">
        <v>8</v>
      </c>
      <c r="C28" s="25">
        <v>96.984003960587401</v>
      </c>
      <c r="D28" s="25">
        <v>139.58603213990901</v>
      </c>
      <c r="E28" s="25">
        <v>42.298145931561798</v>
      </c>
      <c r="F28" s="25">
        <v>168.62156089144401</v>
      </c>
      <c r="G28" s="69"/>
      <c r="H28" s="69"/>
      <c r="I28" s="69"/>
      <c r="J28" s="69"/>
      <c r="K28" s="69"/>
    </row>
    <row r="29" spans="1:11">
      <c r="A29" s="81"/>
      <c r="B29" s="26" t="s">
        <v>9</v>
      </c>
      <c r="C29" s="27">
        <f>C27/C26</f>
        <v>0.9340109915449849</v>
      </c>
      <c r="D29" s="27">
        <f t="shared" ref="D29:F29" si="6">D27/D26</f>
        <v>0.90502409163414355</v>
      </c>
      <c r="E29" s="27">
        <f t="shared" si="6"/>
        <v>0.97121986512825309</v>
      </c>
      <c r="F29" s="27">
        <f t="shared" si="6"/>
        <v>0.88526799095197273</v>
      </c>
      <c r="G29" s="70"/>
      <c r="H29" s="70"/>
      <c r="I29" s="70"/>
      <c r="J29" s="70"/>
      <c r="K29" s="70"/>
    </row>
    <row r="30" spans="1:11">
      <c r="A30" s="80" t="s">
        <v>16</v>
      </c>
      <c r="B30" s="24" t="s">
        <v>6</v>
      </c>
      <c r="C30" s="25">
        <v>1034.6803007659539</v>
      </c>
      <c r="D30" s="25">
        <v>1034.680308277326</v>
      </c>
      <c r="E30" s="25">
        <v>1034.6802890473869</v>
      </c>
      <c r="F30" s="25">
        <v>1034.6802796817981</v>
      </c>
      <c r="G30" s="69"/>
      <c r="H30" s="69"/>
      <c r="I30" s="69"/>
      <c r="J30" s="69"/>
      <c r="K30" s="69"/>
    </row>
    <row r="31" spans="1:11">
      <c r="A31" s="78"/>
      <c r="B31" s="24" t="s">
        <v>7</v>
      </c>
      <c r="C31" s="25">
        <v>582.48620813949196</v>
      </c>
      <c r="D31" s="25">
        <v>726.56566202135502</v>
      </c>
      <c r="E31" s="25">
        <v>728.36233716827496</v>
      </c>
      <c r="F31" s="25">
        <v>606.24644271039301</v>
      </c>
      <c r="G31" s="69"/>
      <c r="H31" s="69"/>
      <c r="I31" s="69"/>
      <c r="J31" s="69"/>
      <c r="K31" s="69"/>
    </row>
    <row r="32" spans="1:11">
      <c r="A32" s="78"/>
      <c r="B32" s="24" t="s">
        <v>8</v>
      </c>
      <c r="C32" s="25">
        <v>452.19409262646201</v>
      </c>
      <c r="D32" s="25">
        <v>308.11464625597102</v>
      </c>
      <c r="E32" s="25">
        <v>306.317951879112</v>
      </c>
      <c r="F32" s="25">
        <v>428.43383697140501</v>
      </c>
      <c r="G32" s="69"/>
      <c r="H32" s="69"/>
      <c r="I32" s="69"/>
      <c r="J32" s="69"/>
      <c r="K32" s="69"/>
    </row>
    <row r="33" spans="1:11">
      <c r="A33" s="81"/>
      <c r="B33" s="26" t="s">
        <v>9</v>
      </c>
      <c r="C33" s="27">
        <f>C31/C30</f>
        <v>0.56296249934234621</v>
      </c>
      <c r="D33" s="27">
        <f t="shared" ref="D33:F33" si="7">D31/D30</f>
        <v>0.70221270880378361</v>
      </c>
      <c r="E33" s="27">
        <f t="shared" si="7"/>
        <v>0.70394917626087783</v>
      </c>
      <c r="F33" s="27">
        <f t="shared" si="7"/>
        <v>0.58592635291825212</v>
      </c>
      <c r="G33" s="70"/>
      <c r="H33" s="70"/>
      <c r="I33" s="70"/>
      <c r="J33" s="70"/>
      <c r="K33" s="70"/>
    </row>
    <row r="34" spans="1:11">
      <c r="A34" s="80" t="s">
        <v>17</v>
      </c>
      <c r="B34" s="24" t="s">
        <v>6</v>
      </c>
      <c r="C34" s="25">
        <v>2497.8043053313409</v>
      </c>
      <c r="D34" s="25">
        <v>2497.8043002278141</v>
      </c>
      <c r="E34" s="25">
        <v>2497.80430121871</v>
      </c>
      <c r="F34" s="25">
        <v>2497.8042921568112</v>
      </c>
      <c r="G34" s="69"/>
      <c r="H34" s="69"/>
      <c r="I34" s="69"/>
      <c r="J34" s="69"/>
      <c r="K34" s="69"/>
    </row>
    <row r="35" spans="1:11">
      <c r="A35" s="78"/>
      <c r="B35" s="24" t="s">
        <v>7</v>
      </c>
      <c r="C35" s="25">
        <v>2160.9819992236298</v>
      </c>
      <c r="D35" s="25">
        <v>2010.90692120223</v>
      </c>
      <c r="E35" s="25">
        <v>1972.6296683646899</v>
      </c>
      <c r="F35" s="25">
        <v>239.22687982625101</v>
      </c>
      <c r="G35" s="69"/>
      <c r="H35" s="69"/>
      <c r="I35" s="69"/>
      <c r="J35" s="69"/>
      <c r="K35" s="69"/>
    </row>
    <row r="36" spans="1:11">
      <c r="A36" s="78"/>
      <c r="B36" s="24" t="s">
        <v>8</v>
      </c>
      <c r="C36" s="25">
        <v>336.82230610771097</v>
      </c>
      <c r="D36" s="25">
        <v>486.89737902558397</v>
      </c>
      <c r="E36" s="25">
        <v>525.17463285402005</v>
      </c>
      <c r="F36" s="25">
        <v>2258.57741233056</v>
      </c>
      <c r="G36" s="69"/>
      <c r="H36" s="69"/>
      <c r="I36" s="69"/>
      <c r="J36" s="69"/>
      <c r="K36" s="69"/>
    </row>
    <row r="37" spans="1:11">
      <c r="A37" s="81"/>
      <c r="B37" s="26" t="s">
        <v>9</v>
      </c>
      <c r="C37" s="27">
        <f>C35/C34</f>
        <v>0.86515264410875026</v>
      </c>
      <c r="D37" s="27">
        <f t="shared" ref="D37:F37" si="8">D35/D34</f>
        <v>0.80506984515112878</v>
      </c>
      <c r="E37" s="27">
        <f t="shared" si="8"/>
        <v>0.78974548462512428</v>
      </c>
      <c r="F37" s="27">
        <f t="shared" si="8"/>
        <v>9.5774869383254482E-2</v>
      </c>
      <c r="G37" s="70"/>
      <c r="H37" s="70"/>
      <c r="I37" s="70"/>
      <c r="J37" s="70"/>
      <c r="K37" s="70"/>
    </row>
    <row r="38" spans="1:11">
      <c r="A38" s="80" t="s">
        <v>18</v>
      </c>
      <c r="B38" s="24" t="s">
        <v>6</v>
      </c>
      <c r="C38" s="25">
        <v>13237.154647042171</v>
      </c>
      <c r="D38" s="25">
        <v>13237.154637195879</v>
      </c>
      <c r="E38" s="25">
        <v>13237.154674439371</v>
      </c>
      <c r="F38" s="25">
        <v>13237.154657411669</v>
      </c>
      <c r="G38" s="69"/>
      <c r="H38" s="69"/>
      <c r="I38" s="69"/>
      <c r="J38" s="69"/>
      <c r="K38" s="69"/>
    </row>
    <row r="39" spans="1:11">
      <c r="A39" s="78"/>
      <c r="B39" s="24" t="s">
        <v>7</v>
      </c>
      <c r="C39" s="25">
        <v>8568.9857116742296</v>
      </c>
      <c r="D39" s="25">
        <v>8003.5219983187599</v>
      </c>
      <c r="E39" s="25">
        <v>8621.7600564027398</v>
      </c>
      <c r="F39" s="25">
        <v>7833.5134398587597</v>
      </c>
      <c r="G39" s="69"/>
      <c r="H39" s="69"/>
      <c r="I39" s="69"/>
      <c r="J39" s="69"/>
      <c r="K39" s="69"/>
    </row>
    <row r="40" spans="1:11">
      <c r="A40" s="78"/>
      <c r="B40" s="24" t="s">
        <v>8</v>
      </c>
      <c r="C40" s="25">
        <v>4668.1689353679403</v>
      </c>
      <c r="D40" s="25">
        <v>5233.6326388771204</v>
      </c>
      <c r="E40" s="25">
        <v>4615.3946180366302</v>
      </c>
      <c r="F40" s="25">
        <v>5403.6412175529103</v>
      </c>
      <c r="G40" s="69"/>
      <c r="H40" s="69"/>
      <c r="I40" s="69"/>
      <c r="J40" s="69"/>
      <c r="K40" s="69"/>
    </row>
    <row r="41" spans="1:11">
      <c r="A41" s="79"/>
      <c r="B41" s="26" t="s">
        <v>9</v>
      </c>
      <c r="C41" s="27">
        <f>C39/C38</f>
        <v>0.64734347676363824</v>
      </c>
      <c r="D41" s="27">
        <f t="shared" ref="D41:F41" si="9">D39/D38</f>
        <v>0.60462555720465638</v>
      </c>
      <c r="E41" s="27">
        <f t="shared" si="9"/>
        <v>0.651330309908001</v>
      </c>
      <c r="F41" s="27">
        <f t="shared" si="9"/>
        <v>0.59178227063114841</v>
      </c>
      <c r="G41" s="70"/>
      <c r="H41" s="70"/>
      <c r="I41" s="70"/>
      <c r="J41" s="70"/>
      <c r="K41" s="70"/>
    </row>
    <row r="42" spans="1:11">
      <c r="A42" s="77" t="s">
        <v>19</v>
      </c>
      <c r="B42" s="24" t="s">
        <v>6</v>
      </c>
      <c r="C42" s="25">
        <v>15376.099758528599</v>
      </c>
      <c r="D42" s="25">
        <v>15376.099772595899</v>
      </c>
      <c r="E42" s="25">
        <v>15376.099755911651</v>
      </c>
      <c r="F42" s="25">
        <v>15376.099756631471</v>
      </c>
      <c r="G42" s="69"/>
      <c r="H42" s="69"/>
      <c r="I42" s="69"/>
      <c r="J42" s="69"/>
      <c r="K42" s="69"/>
    </row>
    <row r="43" spans="1:11">
      <c r="A43" s="78"/>
      <c r="B43" s="24" t="s">
        <v>7</v>
      </c>
      <c r="C43" s="25">
        <v>7260.7117329414696</v>
      </c>
      <c r="D43" s="25">
        <v>11192.2608647325</v>
      </c>
      <c r="E43" s="25">
        <v>8761.1006620826101</v>
      </c>
      <c r="F43" s="25">
        <v>67.794202124370699</v>
      </c>
      <c r="G43" s="69"/>
      <c r="H43" s="69"/>
      <c r="I43" s="69"/>
      <c r="J43" s="69"/>
      <c r="K43" s="69"/>
    </row>
    <row r="44" spans="1:11">
      <c r="A44" s="78"/>
      <c r="B44" s="24" t="s">
        <v>8</v>
      </c>
      <c r="C44" s="25">
        <v>8115.38802558713</v>
      </c>
      <c r="D44" s="25">
        <v>4183.8389078634</v>
      </c>
      <c r="E44" s="25">
        <v>6614.9990938290402</v>
      </c>
      <c r="F44" s="25">
        <v>15308.3055545071</v>
      </c>
      <c r="G44" s="69"/>
      <c r="H44" s="69"/>
      <c r="I44" s="69"/>
      <c r="J44" s="69"/>
      <c r="K44" s="69"/>
    </row>
    <row r="45" spans="1:11">
      <c r="A45" s="79"/>
      <c r="B45" s="26" t="s">
        <v>9</v>
      </c>
      <c r="C45" s="27">
        <f>C43/C42</f>
        <v>0.47220763697986545</v>
      </c>
      <c r="D45" s="27">
        <f t="shared" ref="D45:F45" si="10">D43/D42</f>
        <v>0.72789985953914926</v>
      </c>
      <c r="E45" s="27">
        <f t="shared" si="10"/>
        <v>0.5697869291407418</v>
      </c>
      <c r="F45" s="27">
        <f t="shared" si="10"/>
        <v>4.4090636245470586E-3</v>
      </c>
      <c r="G45" s="70"/>
      <c r="H45" s="70"/>
      <c r="I45" s="70"/>
      <c r="J45" s="70"/>
      <c r="K45" s="70"/>
    </row>
    <row r="46" spans="1:11">
      <c r="A46" s="77" t="s">
        <v>20</v>
      </c>
      <c r="B46" s="24" t="s">
        <v>6</v>
      </c>
      <c r="C46" s="25">
        <v>90.644403386476796</v>
      </c>
      <c r="D46" s="25">
        <v>90.644404177591412</v>
      </c>
      <c r="E46" s="25">
        <v>90.644403318348907</v>
      </c>
      <c r="F46" s="25">
        <v>90.644403470019299</v>
      </c>
      <c r="G46" s="69"/>
      <c r="H46" s="69"/>
      <c r="I46" s="69"/>
      <c r="J46" s="69"/>
      <c r="K46" s="69"/>
    </row>
    <row r="47" spans="1:11">
      <c r="A47" s="78"/>
      <c r="B47" s="24" t="s">
        <v>7</v>
      </c>
      <c r="C47" s="25">
        <v>39.138889478222701</v>
      </c>
      <c r="D47" s="25">
        <v>24.922857113583198</v>
      </c>
      <c r="E47" s="25">
        <v>50.156266557407299</v>
      </c>
      <c r="F47" s="25">
        <v>0</v>
      </c>
      <c r="G47" s="69"/>
      <c r="H47" s="69"/>
      <c r="I47" s="69"/>
      <c r="J47" s="69"/>
      <c r="K47" s="69"/>
    </row>
    <row r="48" spans="1:11">
      <c r="A48" s="78"/>
      <c r="B48" s="24" t="s">
        <v>8</v>
      </c>
      <c r="C48" s="25">
        <v>51.505513908254102</v>
      </c>
      <c r="D48" s="25">
        <v>65.721547064008206</v>
      </c>
      <c r="E48" s="25">
        <v>40.4881367609416</v>
      </c>
      <c r="F48" s="25">
        <v>90.644403470019299</v>
      </c>
      <c r="G48" s="69"/>
      <c r="H48" s="69"/>
      <c r="I48" s="69"/>
      <c r="J48" s="69"/>
      <c r="K48" s="69"/>
    </row>
    <row r="49" spans="1:11">
      <c r="A49" s="79"/>
      <c r="B49" s="26" t="s">
        <v>9</v>
      </c>
      <c r="C49" s="27">
        <f>C47/C46</f>
        <v>0.43178495324579319</v>
      </c>
      <c r="D49" s="27">
        <f t="shared" ref="D49:F49" si="11">D47/D46</f>
        <v>0.27495196575790926</v>
      </c>
      <c r="E49" s="27">
        <f t="shared" si="11"/>
        <v>0.55332998752559825</v>
      </c>
      <c r="F49" s="27">
        <f t="shared" si="11"/>
        <v>0</v>
      </c>
      <c r="G49" s="70"/>
      <c r="H49" s="70"/>
      <c r="I49" s="70"/>
      <c r="J49" s="70"/>
      <c r="K49" s="70"/>
    </row>
    <row r="50" spans="1:11">
      <c r="A50" s="77" t="s">
        <v>21</v>
      </c>
      <c r="B50" s="24" t="s">
        <v>6</v>
      </c>
      <c r="C50" s="25">
        <v>25.267452181465142</v>
      </c>
      <c r="D50" s="25">
        <v>25.2674519170358</v>
      </c>
      <c r="E50" s="25">
        <v>25.267451902543652</v>
      </c>
      <c r="F50" s="25">
        <v>25.267449833145498</v>
      </c>
      <c r="G50" s="69"/>
      <c r="H50" s="69"/>
      <c r="I50" s="69"/>
      <c r="J50" s="69"/>
      <c r="K50" s="69"/>
    </row>
    <row r="51" spans="1:11">
      <c r="A51" s="78"/>
      <c r="B51" s="24" t="s">
        <v>7</v>
      </c>
      <c r="C51" s="25">
        <v>5.66737104242464</v>
      </c>
      <c r="D51" s="25">
        <v>4.3122917648405998</v>
      </c>
      <c r="E51" s="25">
        <v>8.7448744818081501</v>
      </c>
      <c r="F51" s="25">
        <v>1.1204685329840001</v>
      </c>
      <c r="G51" s="69"/>
      <c r="H51" s="69"/>
      <c r="I51" s="69"/>
      <c r="J51" s="69"/>
      <c r="K51" s="69"/>
    </row>
    <row r="52" spans="1:11">
      <c r="A52" s="78"/>
      <c r="B52" s="24" t="s">
        <v>8</v>
      </c>
      <c r="C52" s="25">
        <v>19.600081139040501</v>
      </c>
      <c r="D52" s="25">
        <v>20.955160152195202</v>
      </c>
      <c r="E52" s="25">
        <v>16.522577420735502</v>
      </c>
      <c r="F52" s="25">
        <v>24.146981300161499</v>
      </c>
      <c r="G52" s="69"/>
      <c r="H52" s="69"/>
      <c r="I52" s="69"/>
      <c r="J52" s="69"/>
      <c r="K52" s="69"/>
    </row>
    <row r="53" spans="1:11">
      <c r="A53" s="79"/>
      <c r="B53" s="26" t="s">
        <v>9</v>
      </c>
      <c r="C53" s="27">
        <f>C51/C50</f>
        <v>0.22429531088939478</v>
      </c>
      <c r="D53" s="27">
        <f t="shared" ref="D53:F53" si="12">D51/D50</f>
        <v>0.17066587398680949</v>
      </c>
      <c r="E53" s="27">
        <f t="shared" si="12"/>
        <v>0.34609245584149351</v>
      </c>
      <c r="F53" s="27">
        <f t="shared" si="12"/>
        <v>4.4344345803911903E-2</v>
      </c>
      <c r="G53" s="70"/>
      <c r="H53" s="70"/>
      <c r="I53" s="70"/>
      <c r="J53" s="70"/>
      <c r="K53" s="70"/>
    </row>
    <row r="54" spans="1:11">
      <c r="A54" s="77" t="s">
        <v>22</v>
      </c>
      <c r="B54" s="24" t="s">
        <v>6</v>
      </c>
      <c r="C54" s="25">
        <v>29554.871017853198</v>
      </c>
      <c r="D54" s="25">
        <v>29554.871080235702</v>
      </c>
      <c r="E54" s="25">
        <v>29554.871171742569</v>
      </c>
      <c r="F54" s="25">
        <v>29554.871087649401</v>
      </c>
      <c r="G54" s="69"/>
      <c r="H54" s="69"/>
      <c r="I54" s="69"/>
      <c r="J54" s="69"/>
      <c r="K54" s="69"/>
    </row>
    <row r="55" spans="1:11">
      <c r="A55" s="78"/>
      <c r="B55" s="24" t="s">
        <v>7</v>
      </c>
      <c r="C55" s="25">
        <v>18345.861110759899</v>
      </c>
      <c r="D55" s="25">
        <v>16381.671909778999</v>
      </c>
      <c r="E55" s="25">
        <v>22962.9524951801</v>
      </c>
      <c r="F55" s="25">
        <v>16508.522184767698</v>
      </c>
      <c r="G55" s="69"/>
      <c r="H55" s="69"/>
      <c r="I55" s="69"/>
      <c r="J55" s="69"/>
      <c r="K55" s="69"/>
    </row>
    <row r="56" spans="1:11">
      <c r="A56" s="78"/>
      <c r="B56" s="24" t="s">
        <v>8</v>
      </c>
      <c r="C56" s="25">
        <v>11209.009907093299</v>
      </c>
      <c r="D56" s="25">
        <v>13173.199170456701</v>
      </c>
      <c r="E56" s="25">
        <v>6591.91867656247</v>
      </c>
      <c r="F56" s="25">
        <v>13046.3489028817</v>
      </c>
      <c r="G56" s="69"/>
      <c r="H56" s="69"/>
      <c r="I56" s="69"/>
      <c r="J56" s="69"/>
      <c r="K56" s="69"/>
    </row>
    <row r="57" spans="1:11">
      <c r="A57" s="79"/>
      <c r="B57" s="26" t="s">
        <v>9</v>
      </c>
      <c r="C57" s="27">
        <f>C55/C54</f>
        <v>0.62073900101535628</v>
      </c>
      <c r="D57" s="27">
        <f t="shared" ref="D57:F57" si="13">D55/D54</f>
        <v>0.55427993122710495</v>
      </c>
      <c r="E57" s="27">
        <f t="shared" si="13"/>
        <v>0.77695999288046269</v>
      </c>
      <c r="F57" s="27">
        <f t="shared" si="13"/>
        <v>0.5585719570831218</v>
      </c>
      <c r="G57" s="70"/>
      <c r="H57" s="70"/>
      <c r="I57" s="70"/>
      <c r="J57" s="70"/>
      <c r="K57" s="70"/>
    </row>
    <row r="58" spans="1:11">
      <c r="A58" s="77" t="s">
        <v>23</v>
      </c>
      <c r="B58" s="24" t="s">
        <v>6</v>
      </c>
      <c r="C58" s="25">
        <v>25.583297117512501</v>
      </c>
      <c r="D58" s="25">
        <v>25.583297117512501</v>
      </c>
      <c r="E58" s="25">
        <v>25.583298702166211</v>
      </c>
      <c r="F58" s="25">
        <v>25.583297200747783</v>
      </c>
      <c r="G58" s="69"/>
      <c r="H58" s="69"/>
      <c r="I58" s="69"/>
      <c r="J58" s="69"/>
      <c r="K58" s="69"/>
    </row>
    <row r="59" spans="1:11">
      <c r="A59" s="78"/>
      <c r="B59" s="24" t="s">
        <v>7</v>
      </c>
      <c r="C59" s="25">
        <v>0</v>
      </c>
      <c r="D59" s="25">
        <v>0</v>
      </c>
      <c r="E59" s="25">
        <v>9.2302038628424103</v>
      </c>
      <c r="F59" s="25">
        <v>3.22983955911849E-2</v>
      </c>
      <c r="G59" s="69"/>
      <c r="H59" s="69"/>
      <c r="I59" s="69"/>
      <c r="J59" s="69"/>
      <c r="K59" s="69"/>
    </row>
    <row r="60" spans="1:11">
      <c r="A60" s="78"/>
      <c r="B60" s="24" t="s">
        <v>8</v>
      </c>
      <c r="C60" s="25">
        <v>25.583297117512501</v>
      </c>
      <c r="D60" s="25">
        <v>25.583297117512501</v>
      </c>
      <c r="E60" s="25">
        <v>16.353094839323798</v>
      </c>
      <c r="F60" s="25">
        <v>25.550998805156599</v>
      </c>
      <c r="G60" s="69"/>
      <c r="H60" s="69"/>
      <c r="I60" s="69"/>
      <c r="J60" s="69"/>
      <c r="K60" s="69"/>
    </row>
    <row r="61" spans="1:11">
      <c r="A61" s="79"/>
      <c r="B61" s="26" t="s">
        <v>9</v>
      </c>
      <c r="C61" s="27">
        <f>C59/C58</f>
        <v>0</v>
      </c>
      <c r="D61" s="27">
        <f t="shared" ref="D61:F61" si="14">D59/D58</f>
        <v>0</v>
      </c>
      <c r="E61" s="27">
        <f t="shared" si="14"/>
        <v>0.36079021592555077</v>
      </c>
      <c r="F61" s="27">
        <f t="shared" si="14"/>
        <v>1.2624797866258161E-3</v>
      </c>
      <c r="G61" s="70"/>
      <c r="H61" s="70"/>
      <c r="I61" s="70"/>
      <c r="J61" s="70"/>
      <c r="K61" s="70"/>
    </row>
    <row r="62" spans="1:11">
      <c r="A62" s="77" t="s">
        <v>24</v>
      </c>
      <c r="B62" s="24" t="s">
        <v>6</v>
      </c>
      <c r="C62" s="25">
        <v>57.936730883402802</v>
      </c>
      <c r="D62" s="25">
        <v>57.936729404741619</v>
      </c>
      <c r="E62" s="25">
        <v>57.936730825263396</v>
      </c>
      <c r="F62" s="25">
        <v>57.936730093403845</v>
      </c>
      <c r="G62" s="69"/>
      <c r="H62" s="69"/>
      <c r="I62" s="69"/>
      <c r="J62" s="69"/>
      <c r="K62" s="69"/>
    </row>
    <row r="63" spans="1:11">
      <c r="A63" s="78"/>
      <c r="B63" s="24" t="s">
        <v>7</v>
      </c>
      <c r="C63" s="25">
        <v>0</v>
      </c>
      <c r="D63" s="25">
        <v>1.35603356477492</v>
      </c>
      <c r="E63" s="25">
        <v>13.113633369813799</v>
      </c>
      <c r="F63" s="25">
        <v>0.102317152688241</v>
      </c>
      <c r="G63" s="69"/>
      <c r="H63" s="69"/>
      <c r="I63" s="69"/>
      <c r="J63" s="69"/>
      <c r="K63" s="69"/>
    </row>
    <row r="64" spans="1:11">
      <c r="A64" s="78"/>
      <c r="B64" s="24" t="s">
        <v>8</v>
      </c>
      <c r="C64" s="25">
        <v>57.936730883402802</v>
      </c>
      <c r="D64" s="25">
        <v>56.580695839966701</v>
      </c>
      <c r="E64" s="25">
        <v>44.823097455449599</v>
      </c>
      <c r="F64" s="25">
        <v>57.834412940715602</v>
      </c>
      <c r="G64" s="69"/>
      <c r="H64" s="69"/>
      <c r="I64" s="69"/>
      <c r="J64" s="69"/>
      <c r="K64" s="69"/>
    </row>
    <row r="65" spans="1:11">
      <c r="A65" s="79"/>
      <c r="B65" s="26" t="s">
        <v>9</v>
      </c>
      <c r="C65" s="27">
        <f>C63/C62</f>
        <v>0</v>
      </c>
      <c r="D65" s="27">
        <f t="shared" ref="D65:F65" si="15">D63/D62</f>
        <v>2.3405421374440589E-2</v>
      </c>
      <c r="E65" s="27">
        <f t="shared" si="15"/>
        <v>0.22634403396636907</v>
      </c>
      <c r="F65" s="27">
        <f t="shared" si="15"/>
        <v>1.766015315729562E-3</v>
      </c>
      <c r="G65" s="70"/>
      <c r="H65" s="70"/>
      <c r="I65" s="70"/>
      <c r="J65" s="70"/>
      <c r="K65" s="70"/>
    </row>
    <row r="66" spans="1:11">
      <c r="A66" s="77" t="s">
        <v>25</v>
      </c>
      <c r="B66" s="24" t="s">
        <v>6</v>
      </c>
      <c r="C66" s="25">
        <v>683.30686783807391</v>
      </c>
      <c r="D66" s="25">
        <v>683.30686787015395</v>
      </c>
      <c r="E66" s="25">
        <v>683.3068685450778</v>
      </c>
      <c r="F66" s="25">
        <v>683.30686780234316</v>
      </c>
      <c r="G66" s="69"/>
      <c r="H66" s="69"/>
      <c r="I66" s="69"/>
      <c r="J66" s="69"/>
      <c r="K66" s="69"/>
    </row>
    <row r="67" spans="1:11">
      <c r="A67" s="78"/>
      <c r="B67" s="24" t="s">
        <v>7</v>
      </c>
      <c r="C67" s="25">
        <v>341.63614674408598</v>
      </c>
      <c r="D67" s="25">
        <v>11.972269375362</v>
      </c>
      <c r="E67" s="25">
        <v>590.35432211598595</v>
      </c>
      <c r="F67" s="25">
        <v>10.8087429595572</v>
      </c>
      <c r="G67" s="69"/>
      <c r="H67" s="69"/>
      <c r="I67" s="69"/>
      <c r="J67" s="69"/>
      <c r="K67" s="69"/>
    </row>
    <row r="68" spans="1:11">
      <c r="A68" s="78"/>
      <c r="B68" s="24" t="s">
        <v>8</v>
      </c>
      <c r="C68" s="25">
        <v>341.67072109398799</v>
      </c>
      <c r="D68" s="25">
        <v>671.33459849479198</v>
      </c>
      <c r="E68" s="25">
        <v>92.952546429091797</v>
      </c>
      <c r="F68" s="25">
        <v>672.49812484278596</v>
      </c>
      <c r="G68" s="69"/>
      <c r="H68" s="69"/>
      <c r="I68" s="69"/>
      <c r="J68" s="69"/>
      <c r="K68" s="69"/>
    </row>
    <row r="69" spans="1:11">
      <c r="A69" s="79"/>
      <c r="B69" s="26" t="s">
        <v>9</v>
      </c>
      <c r="C69" s="27">
        <f>C67/C66</f>
        <v>0.49997470071535255</v>
      </c>
      <c r="D69" s="27">
        <f t="shared" ref="D69:F69" si="16">D67/D66</f>
        <v>1.7521072798052196E-2</v>
      </c>
      <c r="E69" s="27">
        <f t="shared" si="16"/>
        <v>0.86396661484318193</v>
      </c>
      <c r="F69" s="27">
        <f t="shared" si="16"/>
        <v>1.5818285266648004E-2</v>
      </c>
      <c r="G69" s="70"/>
      <c r="H69" s="70"/>
      <c r="I69" s="70"/>
      <c r="J69" s="70"/>
      <c r="K69" s="70"/>
    </row>
    <row r="70" spans="1:11">
      <c r="A70" s="77" t="s">
        <v>26</v>
      </c>
      <c r="B70" s="24" t="s">
        <v>6</v>
      </c>
      <c r="C70" s="25">
        <v>4505.0996407217544</v>
      </c>
      <c r="D70" s="25">
        <v>4505.0996466327097</v>
      </c>
      <c r="E70" s="25">
        <v>4505.0996428435601</v>
      </c>
      <c r="F70" s="25">
        <v>4505.0996469250495</v>
      </c>
      <c r="G70" s="69"/>
      <c r="H70" s="69"/>
      <c r="I70" s="69"/>
      <c r="J70" s="69"/>
      <c r="K70" s="69"/>
    </row>
    <row r="71" spans="1:11">
      <c r="A71" s="78"/>
      <c r="B71" s="24" t="s">
        <v>7</v>
      </c>
      <c r="C71" s="25">
        <v>3729.1474493383698</v>
      </c>
      <c r="D71" s="25">
        <v>2173.8323835709998</v>
      </c>
      <c r="E71" s="25">
        <v>3450.6724641505498</v>
      </c>
      <c r="F71" s="25">
        <v>2208.5461213096901</v>
      </c>
      <c r="G71" s="69"/>
      <c r="H71" s="69"/>
      <c r="I71" s="69"/>
      <c r="J71" s="69"/>
      <c r="K71" s="69"/>
    </row>
    <row r="72" spans="1:11">
      <c r="A72" s="78"/>
      <c r="B72" s="24" t="s">
        <v>8</v>
      </c>
      <c r="C72" s="25">
        <v>775.95219138338496</v>
      </c>
      <c r="D72" s="25">
        <v>2331.2672630617099</v>
      </c>
      <c r="E72" s="25">
        <v>1054.4271786930101</v>
      </c>
      <c r="F72" s="25">
        <v>2296.5535256153598</v>
      </c>
      <c r="G72" s="69"/>
      <c r="H72" s="69"/>
      <c r="I72" s="69"/>
      <c r="J72" s="69"/>
      <c r="K72" s="69"/>
    </row>
    <row r="73" spans="1:11">
      <c r="A73" s="79"/>
      <c r="B73" s="26" t="s">
        <v>9</v>
      </c>
      <c r="C73" s="27">
        <f>C71/C70</f>
        <v>0.82776136972209768</v>
      </c>
      <c r="D73" s="27">
        <f t="shared" ref="D73:F73" si="17">D71/D70</f>
        <v>0.48252703693153787</v>
      </c>
      <c r="E73" s="27">
        <f t="shared" si="17"/>
        <v>0.76594808943504977</v>
      </c>
      <c r="F73" s="27">
        <f t="shared" si="17"/>
        <v>0.49023246862411374</v>
      </c>
      <c r="G73" s="70"/>
      <c r="H73" s="70"/>
      <c r="I73" s="70"/>
      <c r="J73" s="70"/>
      <c r="K73" s="70"/>
    </row>
    <row r="74" spans="1:11">
      <c r="A74" s="77" t="s">
        <v>27</v>
      </c>
      <c r="B74" s="24" t="s">
        <v>6</v>
      </c>
      <c r="C74" s="25">
        <v>2770.4695910709011</v>
      </c>
      <c r="D74" s="25">
        <v>2770.4695922825499</v>
      </c>
      <c r="E74" s="25">
        <v>2770.469599721242</v>
      </c>
      <c r="F74" s="25">
        <v>2770.4695920864397</v>
      </c>
      <c r="G74" s="69"/>
      <c r="H74" s="69"/>
      <c r="I74" s="69"/>
      <c r="J74" s="69"/>
      <c r="K74" s="69"/>
    </row>
    <row r="75" spans="1:11">
      <c r="A75" s="78"/>
      <c r="B75" s="24" t="s">
        <v>7</v>
      </c>
      <c r="C75" s="25">
        <v>2055.58492541846</v>
      </c>
      <c r="D75" s="25">
        <v>1414.86778192159</v>
      </c>
      <c r="E75" s="25">
        <v>2453.6007926388202</v>
      </c>
      <c r="F75" s="25">
        <v>1234.20278420764</v>
      </c>
      <c r="G75" s="69"/>
      <c r="H75" s="69"/>
      <c r="I75" s="69"/>
      <c r="J75" s="69"/>
      <c r="K75" s="69"/>
    </row>
    <row r="76" spans="1:11">
      <c r="A76" s="78"/>
      <c r="B76" s="24" t="s">
        <v>8</v>
      </c>
      <c r="C76" s="25">
        <v>714.88466565244096</v>
      </c>
      <c r="D76" s="25">
        <v>1355.6018103609599</v>
      </c>
      <c r="E76" s="25">
        <v>316.86880708242199</v>
      </c>
      <c r="F76" s="25">
        <v>1536.2668078787999</v>
      </c>
      <c r="G76" s="69"/>
      <c r="H76" s="69"/>
      <c r="I76" s="69"/>
      <c r="J76" s="69"/>
      <c r="K76" s="69"/>
    </row>
    <row r="77" spans="1:11">
      <c r="A77" s="79"/>
      <c r="B77" s="26" t="s">
        <v>9</v>
      </c>
      <c r="C77" s="27">
        <f>C75/C74</f>
        <v>0.7419626376855093</v>
      </c>
      <c r="D77" s="27">
        <f t="shared" ref="D77:F77" si="18">D75/D74</f>
        <v>0.51069601552850863</v>
      </c>
      <c r="E77" s="27">
        <f t="shared" si="18"/>
        <v>0.88562631868824537</v>
      </c>
      <c r="F77" s="27">
        <f t="shared" si="18"/>
        <v>0.44548504980275289</v>
      </c>
      <c r="G77" s="70"/>
      <c r="H77" s="70"/>
      <c r="I77" s="70"/>
      <c r="J77" s="70"/>
      <c r="K77" s="70"/>
    </row>
    <row r="78" spans="1:11">
      <c r="A78" s="77" t="s">
        <v>28</v>
      </c>
      <c r="B78" s="24" t="s">
        <v>6</v>
      </c>
      <c r="C78" s="25">
        <v>465.61334468168599</v>
      </c>
      <c r="D78" s="25">
        <v>465.61334374857091</v>
      </c>
      <c r="E78" s="25">
        <v>465.613347722828</v>
      </c>
      <c r="F78" s="25">
        <v>465.61334578014305</v>
      </c>
      <c r="G78" s="69"/>
      <c r="H78" s="69"/>
      <c r="I78" s="69"/>
      <c r="J78" s="69"/>
      <c r="K78" s="69"/>
    </row>
    <row r="79" spans="1:11">
      <c r="A79" s="78"/>
      <c r="B79" s="24" t="s">
        <v>7</v>
      </c>
      <c r="C79" s="25">
        <v>148.82251183614801</v>
      </c>
      <c r="D79" s="25">
        <v>20.748870873060898</v>
      </c>
      <c r="E79" s="25">
        <v>299.72979727043798</v>
      </c>
      <c r="F79" s="25">
        <v>3.5913806666550099</v>
      </c>
      <c r="G79" s="69"/>
      <c r="H79" s="69"/>
      <c r="I79" s="69"/>
      <c r="J79" s="69"/>
      <c r="K79" s="69"/>
    </row>
    <row r="80" spans="1:11">
      <c r="A80" s="78"/>
      <c r="B80" s="24" t="s">
        <v>8</v>
      </c>
      <c r="C80" s="25">
        <v>316.79083284553798</v>
      </c>
      <c r="D80" s="25">
        <v>444.86447287550999</v>
      </c>
      <c r="E80" s="25">
        <v>165.88355045239001</v>
      </c>
      <c r="F80" s="25">
        <v>462.02196511348802</v>
      </c>
      <c r="G80" s="69"/>
      <c r="H80" s="69"/>
      <c r="I80" s="69"/>
      <c r="J80" s="69"/>
      <c r="K80" s="69"/>
    </row>
    <row r="81" spans="1:11">
      <c r="A81" s="79"/>
      <c r="B81" s="26" t="s">
        <v>9</v>
      </c>
      <c r="C81" s="27">
        <f>C79/C78</f>
        <v>0.3196268181228562</v>
      </c>
      <c r="D81" s="27">
        <f t="shared" ref="D81:F81" si="19">D79/D78</f>
        <v>4.4562448975399627E-2</v>
      </c>
      <c r="E81" s="27">
        <f t="shared" si="19"/>
        <v>0.64373111023626028</v>
      </c>
      <c r="F81" s="27">
        <f t="shared" si="19"/>
        <v>7.7132253600626305E-3</v>
      </c>
      <c r="G81" s="70"/>
      <c r="H81" s="70"/>
      <c r="I81" s="70"/>
      <c r="J81" s="70"/>
      <c r="K81" s="70"/>
    </row>
    <row r="82" spans="1:11">
      <c r="A82" s="77" t="s">
        <v>29</v>
      </c>
      <c r="B82" s="24" t="s">
        <v>6</v>
      </c>
      <c r="C82" s="25">
        <v>12730.36985438257</v>
      </c>
      <c r="D82" s="25">
        <v>12730.369858659331</v>
      </c>
      <c r="E82" s="25">
        <v>12730.369861633411</v>
      </c>
      <c r="F82" s="25">
        <v>12730.36984987223</v>
      </c>
      <c r="G82" s="69"/>
      <c r="H82" s="69"/>
      <c r="I82" s="69"/>
      <c r="J82" s="69"/>
      <c r="K82" s="69"/>
    </row>
    <row r="83" spans="1:11">
      <c r="A83" s="78"/>
      <c r="B83" s="24" t="s">
        <v>7</v>
      </c>
      <c r="C83" s="25">
        <v>7305.1319922883904</v>
      </c>
      <c r="D83" s="25">
        <v>141.137473921132</v>
      </c>
      <c r="E83" s="25">
        <v>8457.1354938061104</v>
      </c>
      <c r="F83" s="25">
        <v>5146.1035122371904</v>
      </c>
      <c r="G83" s="69"/>
      <c r="H83" s="69"/>
      <c r="I83" s="69"/>
      <c r="J83" s="69"/>
      <c r="K83" s="69"/>
    </row>
    <row r="84" spans="1:11">
      <c r="A84" s="78"/>
      <c r="B84" s="24" t="s">
        <v>8</v>
      </c>
      <c r="C84" s="25">
        <v>5425.2378620941799</v>
      </c>
      <c r="D84" s="25">
        <v>12589.232384738199</v>
      </c>
      <c r="E84" s="25">
        <v>4273.2343678273</v>
      </c>
      <c r="F84" s="25">
        <v>7584.2663376350401</v>
      </c>
      <c r="G84" s="69"/>
      <c r="H84" s="69"/>
      <c r="I84" s="69"/>
      <c r="J84" s="69"/>
      <c r="K84" s="69"/>
    </row>
    <row r="85" spans="1:11">
      <c r="A85" s="79"/>
      <c r="B85" s="26" t="s">
        <v>9</v>
      </c>
      <c r="C85" s="27">
        <f>C83/C82</f>
        <v>0.57383501625237687</v>
      </c>
      <c r="D85" s="27">
        <f t="shared" ref="D85:F85" si="20">D83/D82</f>
        <v>1.10866750525028E-2</v>
      </c>
      <c r="E85" s="27">
        <f t="shared" si="20"/>
        <v>0.66432755573693836</v>
      </c>
      <c r="F85" s="27">
        <f t="shared" si="20"/>
        <v>0.40423833501497525</v>
      </c>
      <c r="G85" s="70"/>
      <c r="H85" s="70"/>
      <c r="I85" s="70"/>
      <c r="J85" s="70"/>
      <c r="K85" s="70"/>
    </row>
    <row r="86" spans="1:11">
      <c r="A86" s="77" t="s">
        <v>30</v>
      </c>
      <c r="B86" s="24" t="s">
        <v>6</v>
      </c>
      <c r="C86" s="25">
        <v>1852.9023948273534</v>
      </c>
      <c r="D86" s="25">
        <v>1852.9023968899551</v>
      </c>
      <c r="E86" s="25">
        <v>1852.902392570222</v>
      </c>
      <c r="F86" s="25">
        <v>1852.9023981828609</v>
      </c>
      <c r="G86" s="69"/>
      <c r="H86" s="69"/>
      <c r="I86" s="69"/>
      <c r="J86" s="69"/>
      <c r="K86" s="69"/>
    </row>
    <row r="87" spans="1:11">
      <c r="A87" s="78"/>
      <c r="B87" s="24" t="s">
        <v>7</v>
      </c>
      <c r="C87" s="25">
        <v>1766.83326423331</v>
      </c>
      <c r="D87" s="25">
        <v>583.83420459864499</v>
      </c>
      <c r="E87" s="25">
        <v>368.82214440797202</v>
      </c>
      <c r="F87" s="25">
        <v>753.49812431706096</v>
      </c>
      <c r="G87" s="69"/>
      <c r="H87" s="69"/>
      <c r="I87" s="69"/>
      <c r="J87" s="69"/>
      <c r="K87" s="69"/>
    </row>
    <row r="88" spans="1:11">
      <c r="A88" s="78"/>
      <c r="B88" s="24" t="s">
        <v>8</v>
      </c>
      <c r="C88" s="25">
        <v>86.069130594043301</v>
      </c>
      <c r="D88" s="25">
        <v>1269.06819229131</v>
      </c>
      <c r="E88" s="25">
        <v>1484.08024816225</v>
      </c>
      <c r="F88" s="25">
        <v>1099.4042738658</v>
      </c>
      <c r="G88" s="69"/>
      <c r="H88" s="69"/>
      <c r="I88" s="69"/>
      <c r="J88" s="69"/>
      <c r="K88" s="69"/>
    </row>
    <row r="89" spans="1:11">
      <c r="A89" s="79"/>
      <c r="B89" s="26" t="s">
        <v>9</v>
      </c>
      <c r="C89" s="27">
        <f>C87/C86</f>
        <v>0.95354902080416226</v>
      </c>
      <c r="D89" s="27">
        <f t="shared" ref="D89:F89" si="21">D87/D86</f>
        <v>0.31509172073963226</v>
      </c>
      <c r="E89" s="75">
        <f t="shared" si="21"/>
        <v>0.19905103792130499</v>
      </c>
      <c r="F89" s="27">
        <f t="shared" si="21"/>
        <v>0.40665829190788227</v>
      </c>
      <c r="G89" s="76" t="s">
        <v>31</v>
      </c>
      <c r="H89" s="70"/>
      <c r="I89" s="70"/>
      <c r="J89" s="70"/>
      <c r="K89" s="70"/>
    </row>
    <row r="90" spans="1:11">
      <c r="A90" s="77" t="s">
        <v>32</v>
      </c>
      <c r="B90" s="24" t="s">
        <v>6</v>
      </c>
      <c r="C90" s="25">
        <v>41.868467771814402</v>
      </c>
      <c r="D90" s="25">
        <v>41.868467887593681</v>
      </c>
      <c r="E90" s="25">
        <v>41.868467321102898</v>
      </c>
      <c r="F90" s="25">
        <v>41.868467291534337</v>
      </c>
      <c r="G90" s="69"/>
      <c r="H90" s="69"/>
      <c r="I90" s="69"/>
      <c r="J90" s="69"/>
      <c r="K90" s="69"/>
    </row>
    <row r="91" spans="1:11">
      <c r="A91" s="78"/>
      <c r="B91" s="24" t="s">
        <v>7</v>
      </c>
      <c r="C91" s="25">
        <v>0</v>
      </c>
      <c r="D91" s="25">
        <v>5.1961775036484498E-2</v>
      </c>
      <c r="E91" s="25">
        <v>28.076676018721798</v>
      </c>
      <c r="F91" s="25">
        <v>0.17484821626063499</v>
      </c>
      <c r="G91" s="69"/>
      <c r="H91" s="69"/>
      <c r="I91" s="69"/>
      <c r="J91" s="69"/>
      <c r="K91" s="69"/>
    </row>
    <row r="92" spans="1:11">
      <c r="A92" s="78"/>
      <c r="B92" s="24" t="s">
        <v>8</v>
      </c>
      <c r="C92" s="25">
        <v>41.868467771814402</v>
      </c>
      <c r="D92" s="25">
        <v>41.8165061125572</v>
      </c>
      <c r="E92" s="25">
        <v>13.7917913023811</v>
      </c>
      <c r="F92" s="25">
        <v>41.693619075273702</v>
      </c>
      <c r="G92" s="69"/>
      <c r="H92" s="69"/>
      <c r="I92" s="69"/>
      <c r="J92" s="69"/>
      <c r="K92" s="69"/>
    </row>
    <row r="93" spans="1:11">
      <c r="A93" s="79"/>
      <c r="B93" s="26" t="s">
        <v>9</v>
      </c>
      <c r="C93" s="27">
        <f>C91/C90</f>
        <v>0</v>
      </c>
      <c r="D93" s="27">
        <f t="shared" ref="D93:F93" si="22">D91/D90</f>
        <v>1.2410718055408383E-3</v>
      </c>
      <c r="E93" s="27">
        <f t="shared" si="22"/>
        <v>0.67059240080112403</v>
      </c>
      <c r="F93" s="27">
        <f t="shared" si="22"/>
        <v>4.1761312885697328E-3</v>
      </c>
      <c r="G93" s="70"/>
      <c r="H93" s="70"/>
      <c r="I93" s="70"/>
      <c r="J93" s="70"/>
      <c r="K93" s="70"/>
    </row>
    <row r="94" spans="1:11">
      <c r="A94" s="77" t="s">
        <v>33</v>
      </c>
      <c r="B94" s="24" t="s">
        <v>6</v>
      </c>
      <c r="C94" s="25">
        <v>455.79474750279348</v>
      </c>
      <c r="D94" s="25">
        <v>455.79474478925579</v>
      </c>
      <c r="E94" s="25">
        <v>455.79474874891099</v>
      </c>
      <c r="F94" s="25">
        <v>455.79474335836341</v>
      </c>
      <c r="G94" s="69"/>
      <c r="H94" s="69"/>
      <c r="I94" s="69"/>
      <c r="J94" s="69"/>
      <c r="K94" s="69"/>
    </row>
    <row r="95" spans="1:11">
      <c r="A95" s="78"/>
      <c r="B95" s="24" t="s">
        <v>7</v>
      </c>
      <c r="C95" s="25">
        <v>422.27954064817499</v>
      </c>
      <c r="D95" s="25">
        <v>3.4711260253147902</v>
      </c>
      <c r="E95" s="25">
        <v>109.550778791705</v>
      </c>
      <c r="F95" s="25">
        <v>3.9815543532504099</v>
      </c>
      <c r="G95" s="69"/>
      <c r="H95" s="69"/>
      <c r="I95" s="69"/>
      <c r="J95" s="69"/>
      <c r="K95" s="69"/>
    </row>
    <row r="96" spans="1:11">
      <c r="A96" s="78"/>
      <c r="B96" s="24" t="s">
        <v>8</v>
      </c>
      <c r="C96" s="25">
        <v>33.515206854618498</v>
      </c>
      <c r="D96" s="25">
        <v>452.323618763941</v>
      </c>
      <c r="E96" s="25">
        <v>346.24396995720599</v>
      </c>
      <c r="F96" s="25">
        <v>451.81318900511297</v>
      </c>
      <c r="G96" s="69"/>
      <c r="H96" s="69"/>
      <c r="I96" s="69"/>
      <c r="J96" s="69"/>
      <c r="K96" s="69"/>
    </row>
    <row r="97" spans="1:11">
      <c r="A97" s="79"/>
      <c r="B97" s="26" t="s">
        <v>9</v>
      </c>
      <c r="C97" s="27">
        <f>C95/C94</f>
        <v>0.92646864177737576</v>
      </c>
      <c r="D97" s="27">
        <f t="shared" ref="D97:F97" si="23">D95/D94</f>
        <v>7.6155463945064188E-3</v>
      </c>
      <c r="E97" s="27">
        <f t="shared" si="23"/>
        <v>0.24035112096487651</v>
      </c>
      <c r="F97" s="27">
        <f t="shared" si="23"/>
        <v>8.7354108647978816E-3</v>
      </c>
      <c r="G97" s="70"/>
      <c r="H97" s="70"/>
      <c r="I97" s="70"/>
      <c r="J97" s="70"/>
      <c r="K97" s="70"/>
    </row>
    <row r="98" spans="1:11">
      <c r="A98" s="77" t="s">
        <v>34</v>
      </c>
      <c r="B98" s="24" t="s">
        <v>6</v>
      </c>
      <c r="C98" s="25">
        <v>1003.901543155476</v>
      </c>
      <c r="D98" s="25">
        <v>1003.9015467168609</v>
      </c>
      <c r="E98" s="25">
        <v>1003.901542712183</v>
      </c>
      <c r="F98" s="25">
        <v>1003.9015430147469</v>
      </c>
      <c r="G98" s="69"/>
      <c r="H98" s="69"/>
      <c r="I98" s="69"/>
      <c r="J98" s="69"/>
      <c r="K98" s="69"/>
    </row>
    <row r="99" spans="1:11">
      <c r="A99" s="78"/>
      <c r="B99" s="24" t="s">
        <v>7</v>
      </c>
      <c r="C99" s="25">
        <v>438.04555276864897</v>
      </c>
      <c r="D99" s="25">
        <v>8.5938283773559991</v>
      </c>
      <c r="E99" s="25">
        <v>597.24962553265095</v>
      </c>
      <c r="F99" s="25">
        <v>432.42810578622698</v>
      </c>
      <c r="G99" s="69"/>
      <c r="H99" s="69"/>
      <c r="I99" s="69"/>
      <c r="J99" s="69"/>
      <c r="K99" s="69"/>
    </row>
    <row r="100" spans="1:11">
      <c r="A100" s="78"/>
      <c r="B100" s="24" t="s">
        <v>8</v>
      </c>
      <c r="C100" s="25">
        <v>565.85599038682699</v>
      </c>
      <c r="D100" s="25">
        <v>995.30771833950496</v>
      </c>
      <c r="E100" s="25">
        <v>406.65191717953201</v>
      </c>
      <c r="F100" s="25">
        <v>571.47343722851997</v>
      </c>
      <c r="G100" s="69"/>
      <c r="H100" s="69"/>
      <c r="I100" s="69"/>
      <c r="J100" s="69"/>
      <c r="K100" s="69"/>
    </row>
    <row r="101" spans="1:11">
      <c r="A101" s="79"/>
      <c r="B101" s="26" t="s">
        <v>9</v>
      </c>
      <c r="C101" s="27">
        <f>C99/C98</f>
        <v>0.43634314117276746</v>
      </c>
      <c r="D101" s="27">
        <f t="shared" ref="D101:F101" si="24">D99/D98</f>
        <v>8.5604294618940261E-3</v>
      </c>
      <c r="E101" s="27">
        <f t="shared" si="24"/>
        <v>0.59492848663136433</v>
      </c>
      <c r="F101" s="27">
        <f t="shared" si="24"/>
        <v>0.43074752578587755</v>
      </c>
      <c r="G101" s="70"/>
      <c r="H101" s="70"/>
      <c r="I101" s="70"/>
      <c r="J101" s="70"/>
      <c r="K101" s="70"/>
    </row>
    <row r="102" spans="1:11">
      <c r="A102" s="77" t="s">
        <v>35</v>
      </c>
      <c r="B102" s="24" t="s">
        <v>6</v>
      </c>
      <c r="C102" s="25">
        <v>1084.6665536162432</v>
      </c>
      <c r="D102" s="25">
        <v>1084.666551223683</v>
      </c>
      <c r="E102" s="25">
        <v>1084.6665390873591</v>
      </c>
      <c r="F102" s="25">
        <v>1084.666548790824</v>
      </c>
      <c r="G102" s="69"/>
      <c r="H102" s="69"/>
      <c r="I102" s="69"/>
      <c r="J102" s="69"/>
      <c r="K102" s="69"/>
    </row>
    <row r="103" spans="1:11">
      <c r="A103" s="78"/>
      <c r="B103" s="24" t="s">
        <v>7</v>
      </c>
      <c r="C103" s="25">
        <v>540.05382337137905</v>
      </c>
      <c r="D103" s="25">
        <v>638.04742528944598</v>
      </c>
      <c r="E103" s="25">
        <v>909.08056928746998</v>
      </c>
      <c r="F103" s="25">
        <v>632.09349531100202</v>
      </c>
      <c r="G103" s="69"/>
      <c r="H103" s="69"/>
      <c r="I103" s="69"/>
      <c r="J103" s="69"/>
      <c r="K103" s="69"/>
    </row>
    <row r="104" spans="1:11">
      <c r="A104" s="78"/>
      <c r="B104" s="24" t="s">
        <v>8</v>
      </c>
      <c r="C104" s="25">
        <v>544.612730244864</v>
      </c>
      <c r="D104" s="25">
        <v>446.61912593423699</v>
      </c>
      <c r="E104" s="25">
        <v>175.585969799889</v>
      </c>
      <c r="F104" s="25">
        <v>452.57305347982202</v>
      </c>
      <c r="G104" s="69"/>
      <c r="H104" s="69"/>
      <c r="I104" s="69"/>
      <c r="J104" s="69"/>
      <c r="K104" s="69"/>
    </row>
    <row r="105" spans="1:11">
      <c r="A105" s="79"/>
      <c r="B105" s="26" t="s">
        <v>9</v>
      </c>
      <c r="C105" s="27">
        <f>C103/C102</f>
        <v>0.49789847540781734</v>
      </c>
      <c r="D105" s="27">
        <f t="shared" ref="D105:F105" si="25">D103/D102</f>
        <v>0.58824292550519153</v>
      </c>
      <c r="E105" s="27">
        <f t="shared" si="25"/>
        <v>0.83811986129153804</v>
      </c>
      <c r="F105" s="27">
        <f t="shared" si="25"/>
        <v>0.58275374677651293</v>
      </c>
      <c r="G105" s="70"/>
      <c r="H105" s="70"/>
      <c r="I105" s="70"/>
      <c r="J105" s="70"/>
      <c r="K105" s="70"/>
    </row>
    <row r="106" spans="1:11">
      <c r="A106" s="77" t="s">
        <v>36</v>
      </c>
      <c r="B106" s="24" t="s">
        <v>6</v>
      </c>
      <c r="C106" s="25">
        <v>70.0706077781674</v>
      </c>
      <c r="D106" s="25">
        <v>70.070605205669978</v>
      </c>
      <c r="E106" s="25">
        <v>70.070609032365198</v>
      </c>
      <c r="F106" s="25">
        <v>70.070606168160722</v>
      </c>
      <c r="G106" s="69"/>
      <c r="H106" s="69"/>
      <c r="I106" s="69"/>
      <c r="J106" s="69"/>
      <c r="K106" s="69"/>
    </row>
    <row r="107" spans="1:11">
      <c r="A107" s="78"/>
      <c r="B107" s="24" t="s">
        <v>7</v>
      </c>
      <c r="C107" s="25">
        <v>23.863225483981999</v>
      </c>
      <c r="D107" s="25">
        <v>4.76027754278718</v>
      </c>
      <c r="E107" s="25">
        <v>29.509787685711</v>
      </c>
      <c r="F107" s="25">
        <v>1.10554879288952</v>
      </c>
      <c r="G107" s="69"/>
      <c r="H107" s="69"/>
      <c r="I107" s="69"/>
      <c r="J107" s="69"/>
      <c r="K107" s="69"/>
    </row>
    <row r="108" spans="1:11">
      <c r="A108" s="78"/>
      <c r="B108" s="24" t="s">
        <v>8</v>
      </c>
      <c r="C108" s="25">
        <v>46.2073822941854</v>
      </c>
      <c r="D108" s="25">
        <v>65.310327662882798</v>
      </c>
      <c r="E108" s="25">
        <v>40.560821346654201</v>
      </c>
      <c r="F108" s="25">
        <v>68.965057375271201</v>
      </c>
      <c r="G108" s="69"/>
      <c r="H108" s="69"/>
      <c r="I108" s="69"/>
      <c r="J108" s="69"/>
      <c r="K108" s="69"/>
    </row>
    <row r="109" spans="1:11">
      <c r="A109" s="78"/>
      <c r="B109" s="26" t="s">
        <v>9</v>
      </c>
      <c r="C109" s="27">
        <f>C107/C106</f>
        <v>0.34055970457012796</v>
      </c>
      <c r="D109" s="27">
        <f t="shared" ref="D109:F109" si="26">D107/D106</f>
        <v>6.7935442098935761E-2</v>
      </c>
      <c r="E109" s="27">
        <f t="shared" si="26"/>
        <v>0.42114358777844507</v>
      </c>
      <c r="F109" s="27">
        <f t="shared" si="26"/>
        <v>1.5777639917033695E-2</v>
      </c>
      <c r="G109" s="70"/>
      <c r="H109" s="70"/>
      <c r="I109" s="70"/>
      <c r="J109" s="70"/>
      <c r="K109" s="70"/>
    </row>
  </sheetData>
  <autoFilter ref="B1:G109" xr:uid="{0A81C690-5968-40EA-9542-AD00D72632C9}"/>
  <mergeCells count="27">
    <mergeCell ref="A46:A49"/>
    <mergeCell ref="A106:A109"/>
    <mergeCell ref="A102:A105"/>
    <mergeCell ref="A98:A101"/>
    <mergeCell ref="A94:A97"/>
    <mergeCell ref="A90:A93"/>
    <mergeCell ref="A66:A69"/>
    <mergeCell ref="A62:A65"/>
    <mergeCell ref="A58:A61"/>
    <mergeCell ref="A54:A57"/>
    <mergeCell ref="A50:A53"/>
    <mergeCell ref="A86:A89"/>
    <mergeCell ref="A82:A85"/>
    <mergeCell ref="A78:A81"/>
    <mergeCell ref="A74:A77"/>
    <mergeCell ref="A70:A73"/>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A46 A50 A54 A58 A62 A66 A70 A74 A78 A82 A86 A90 A94 A98 A102 A106">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K5 C9:K9 C13:K13 C17:K17 C21:K21 C25:K25 C29:K29 C33:K33 C37:K37 C41:K41 C45:K45 C49:K49 C53:K53 C57:K57 C61:K61 C65:K65 C69:K69 C73:K73 C77:K77 C81:K81 C85:K85 C89:F89 H89:K89 C93:K93 C97:K97 C101:K101 C105:K105 C109:K109">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9" zoomScaleNormal="89" workbookViewId="0">
      <pane xSplit="1" ySplit="1" topLeftCell="B2" activePane="bottomRight" state="frozen"/>
      <selection pane="bottomRight" activeCell="H4" sqref="H4"/>
      <selection pane="bottomLeft" activeCell="A2" sqref="A2"/>
      <selection pane="topRight" activeCell="B1" sqref="B1"/>
    </sheetView>
  </sheetViews>
  <sheetFormatPr defaultColWidth="11.42578125" defaultRowHeight="15" customHeight="1"/>
  <cols>
    <col min="1" max="1" width="24.42578125" style="47" bestFit="1" customWidth="1"/>
    <col min="2" max="3" width="15.42578125" style="35" customWidth="1"/>
    <col min="4" max="4" width="11.28515625" style="35" customWidth="1"/>
    <col min="5" max="6" width="15.42578125" style="35" customWidth="1"/>
    <col min="7" max="10" width="15.85546875" style="35" customWidth="1"/>
    <col min="11" max="11" width="21.7109375" style="35"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c r="A1" s="32" t="s">
        <v>0</v>
      </c>
      <c r="B1" s="33" t="s">
        <v>1</v>
      </c>
      <c r="C1" s="33" t="s">
        <v>2</v>
      </c>
      <c r="D1" s="65" t="s">
        <v>3</v>
      </c>
      <c r="E1" s="33" t="s">
        <v>4</v>
      </c>
      <c r="F1" s="67" t="s">
        <v>37</v>
      </c>
      <c r="G1" s="67" t="s">
        <v>38</v>
      </c>
      <c r="H1" s="67" t="s">
        <v>39</v>
      </c>
      <c r="I1" s="67" t="s">
        <v>40</v>
      </c>
      <c r="J1" s="67" t="s">
        <v>41</v>
      </c>
      <c r="K1" s="68" t="s">
        <v>42</v>
      </c>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43</v>
      </c>
      <c r="AQ1" s="14" t="s">
        <v>44</v>
      </c>
      <c r="AR1" s="48" t="s">
        <v>45</v>
      </c>
      <c r="AS1" s="48" t="s">
        <v>46</v>
      </c>
      <c r="AT1" s="34" t="s">
        <v>47</v>
      </c>
    </row>
    <row r="2" spans="1:46">
      <c r="A2" s="66" t="s">
        <v>5</v>
      </c>
      <c r="B2" s="21">
        <v>1</v>
      </c>
      <c r="C2" s="21">
        <v>1</v>
      </c>
      <c r="D2" s="21">
        <v>1</v>
      </c>
      <c r="E2" s="21">
        <v>1</v>
      </c>
      <c r="F2" s="71">
        <v>1</v>
      </c>
      <c r="G2" s="71">
        <v>1</v>
      </c>
      <c r="H2" s="71">
        <v>1</v>
      </c>
      <c r="I2" s="71">
        <v>1</v>
      </c>
      <c r="J2" s="71">
        <v>1</v>
      </c>
      <c r="K2" s="74">
        <v>1</v>
      </c>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5</v>
      </c>
      <c r="AQ2" s="16">
        <f>SUMIFS(B2:AO2,$B$103:$AO$103,"X")</f>
        <v>9</v>
      </c>
      <c r="AR2" s="49">
        <v>55.528700000000001</v>
      </c>
      <c r="AS2" s="49">
        <f t="shared" ref="AS2:AS33" si="0">IFERROR(AR2/$AR$102,0)*100</f>
        <v>5.4528536760805255E-2</v>
      </c>
      <c r="AT2" s="7" t="s">
        <v>48</v>
      </c>
    </row>
    <row r="3" spans="1:46">
      <c r="A3" s="66" t="s">
        <v>10</v>
      </c>
      <c r="B3" s="21">
        <v>1</v>
      </c>
      <c r="C3" s="21">
        <v>1</v>
      </c>
      <c r="D3" s="21">
        <v>1</v>
      </c>
      <c r="E3" s="21">
        <v>1</v>
      </c>
      <c r="F3" s="71">
        <v>1</v>
      </c>
      <c r="G3" s="71">
        <v>1</v>
      </c>
      <c r="H3" s="71">
        <v>1</v>
      </c>
      <c r="I3" s="71">
        <v>1</v>
      </c>
      <c r="J3" s="71">
        <v>1</v>
      </c>
      <c r="K3" s="74">
        <v>1</v>
      </c>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5</v>
      </c>
      <c r="AQ3" s="16">
        <f t="shared" ref="AQ3:AQ66" si="1">SUMIFS(B3:AO3,$B$103:$AO$103,"X")</f>
        <v>9</v>
      </c>
      <c r="AR3" s="49">
        <v>6022.9989999999998</v>
      </c>
      <c r="AS3" s="49">
        <f t="shared" si="0"/>
        <v>5.9145148793649645</v>
      </c>
      <c r="AT3" s="36" t="s">
        <v>48</v>
      </c>
    </row>
    <row r="4" spans="1:46">
      <c r="A4" s="66" t="s">
        <v>11</v>
      </c>
      <c r="B4" s="21">
        <v>1</v>
      </c>
      <c r="C4" s="21">
        <v>1</v>
      </c>
      <c r="D4" s="21">
        <v>1</v>
      </c>
      <c r="E4" s="21">
        <v>1</v>
      </c>
      <c r="F4" s="71">
        <v>0</v>
      </c>
      <c r="G4" s="71">
        <v>1</v>
      </c>
      <c r="H4" s="71">
        <v>0</v>
      </c>
      <c r="I4" s="71">
        <v>1</v>
      </c>
      <c r="J4" s="71">
        <v>1</v>
      </c>
      <c r="K4" s="74">
        <v>1</v>
      </c>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3</v>
      </c>
      <c r="AQ4" s="16">
        <f t="shared" si="1"/>
        <v>7</v>
      </c>
      <c r="AR4" s="49">
        <v>3962.8602999999998</v>
      </c>
      <c r="AS4" s="49">
        <f t="shared" si="0"/>
        <v>3.8914826665577573</v>
      </c>
      <c r="AT4" s="36" t="s">
        <v>48</v>
      </c>
    </row>
    <row r="5" spans="1:46">
      <c r="A5" s="66" t="s">
        <v>12</v>
      </c>
      <c r="B5" s="21">
        <v>1</v>
      </c>
      <c r="C5" s="21">
        <v>1</v>
      </c>
      <c r="D5" s="21">
        <v>1</v>
      </c>
      <c r="E5" s="21">
        <v>1</v>
      </c>
      <c r="F5" s="71">
        <v>1</v>
      </c>
      <c r="G5" s="71">
        <v>1</v>
      </c>
      <c r="H5" s="71">
        <v>1</v>
      </c>
      <c r="I5" s="71">
        <v>1</v>
      </c>
      <c r="J5" s="71">
        <v>1</v>
      </c>
      <c r="K5" s="74">
        <v>1</v>
      </c>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5</v>
      </c>
      <c r="AQ5" s="16">
        <f t="shared" si="1"/>
        <v>9</v>
      </c>
      <c r="AR5" s="49">
        <v>128.28899999999999</v>
      </c>
      <c r="AS5" s="49">
        <f t="shared" si="0"/>
        <v>0.12597830405730628</v>
      </c>
      <c r="AT5" s="7" t="s">
        <v>48</v>
      </c>
    </row>
    <row r="6" spans="1:46">
      <c r="A6" s="66" t="s">
        <v>13</v>
      </c>
      <c r="B6" s="21">
        <v>1</v>
      </c>
      <c r="C6" s="21">
        <v>1</v>
      </c>
      <c r="D6" s="21">
        <v>1</v>
      </c>
      <c r="E6" s="21">
        <v>0</v>
      </c>
      <c r="F6" s="71">
        <v>1</v>
      </c>
      <c r="G6" s="71">
        <v>1</v>
      </c>
      <c r="H6" s="71">
        <v>1</v>
      </c>
      <c r="I6" s="71">
        <v>1</v>
      </c>
      <c r="J6" s="71">
        <v>0</v>
      </c>
      <c r="K6" s="74">
        <v>1</v>
      </c>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4</v>
      </c>
      <c r="AQ6" s="16">
        <f t="shared" si="1"/>
        <v>8</v>
      </c>
      <c r="AR6" s="49">
        <v>2587.9369000000002</v>
      </c>
      <c r="AS6" s="49">
        <f t="shared" si="0"/>
        <v>2.54132389892604</v>
      </c>
      <c r="AT6" s="36" t="s">
        <v>48</v>
      </c>
    </row>
    <row r="7" spans="1:46">
      <c r="A7" s="66" t="s">
        <v>14</v>
      </c>
      <c r="B7" s="21">
        <v>1</v>
      </c>
      <c r="C7" s="21">
        <v>0</v>
      </c>
      <c r="D7" s="21">
        <v>1</v>
      </c>
      <c r="E7" s="21">
        <v>1</v>
      </c>
      <c r="F7" s="71">
        <v>0</v>
      </c>
      <c r="G7" s="71">
        <v>0</v>
      </c>
      <c r="H7" s="71">
        <v>0</v>
      </c>
      <c r="I7" s="71">
        <v>0</v>
      </c>
      <c r="J7" s="71">
        <v>1</v>
      </c>
      <c r="K7" s="73">
        <v>0</v>
      </c>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1</v>
      </c>
      <c r="AQ7" s="16">
        <f t="shared" si="1"/>
        <v>3</v>
      </c>
      <c r="AR7" s="49">
        <v>42.782800000000002</v>
      </c>
      <c r="AS7" s="49">
        <f t="shared" si="0"/>
        <v>4.2012211388528439E-2</v>
      </c>
      <c r="AT7" s="36"/>
    </row>
    <row r="8" spans="1:46">
      <c r="A8" s="66" t="s">
        <v>15</v>
      </c>
      <c r="B8" s="21">
        <v>1</v>
      </c>
      <c r="C8" s="21">
        <v>1</v>
      </c>
      <c r="D8" s="21">
        <v>1</v>
      </c>
      <c r="E8" s="21">
        <v>1</v>
      </c>
      <c r="F8" s="71">
        <v>1</v>
      </c>
      <c r="G8" s="71">
        <v>1</v>
      </c>
      <c r="H8" s="71">
        <v>1</v>
      </c>
      <c r="I8" s="71">
        <v>1</v>
      </c>
      <c r="J8" s="71">
        <v>1</v>
      </c>
      <c r="K8" s="74">
        <v>1</v>
      </c>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5</v>
      </c>
      <c r="AQ8" s="16">
        <f t="shared" si="1"/>
        <v>9</v>
      </c>
      <c r="AR8" s="49">
        <v>1469.6994</v>
      </c>
      <c r="AS8" s="49">
        <f t="shared" si="0"/>
        <v>1.4432276959524251</v>
      </c>
      <c r="AT8" s="36" t="s">
        <v>48</v>
      </c>
    </row>
    <row r="9" spans="1:46">
      <c r="A9" s="66" t="s">
        <v>16</v>
      </c>
      <c r="B9" s="21">
        <v>1</v>
      </c>
      <c r="C9" s="21">
        <v>1</v>
      </c>
      <c r="D9" s="21">
        <v>1</v>
      </c>
      <c r="E9" s="21">
        <v>1</v>
      </c>
      <c r="F9" s="71">
        <v>1</v>
      </c>
      <c r="G9" s="71">
        <v>1</v>
      </c>
      <c r="H9" s="71">
        <v>1</v>
      </c>
      <c r="I9" s="71">
        <v>1</v>
      </c>
      <c r="J9" s="71">
        <v>1</v>
      </c>
      <c r="K9" s="74">
        <v>1</v>
      </c>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5</v>
      </c>
      <c r="AQ9" s="16">
        <f t="shared" si="1"/>
        <v>9</v>
      </c>
      <c r="AR9" s="49">
        <v>1034.6803</v>
      </c>
      <c r="AS9" s="49">
        <f t="shared" si="0"/>
        <v>1.0160440056084692</v>
      </c>
      <c r="AT9" s="7" t="s">
        <v>48</v>
      </c>
    </row>
    <row r="10" spans="1:46">
      <c r="A10" s="66" t="s">
        <v>17</v>
      </c>
      <c r="B10" s="21">
        <v>1</v>
      </c>
      <c r="C10" s="21">
        <v>1</v>
      </c>
      <c r="D10" s="21">
        <v>1</v>
      </c>
      <c r="E10" s="21">
        <v>0</v>
      </c>
      <c r="F10" s="71">
        <v>1</v>
      </c>
      <c r="G10" s="71">
        <v>1</v>
      </c>
      <c r="H10" s="71">
        <v>1</v>
      </c>
      <c r="I10" s="71">
        <v>1</v>
      </c>
      <c r="J10" s="71">
        <v>0</v>
      </c>
      <c r="K10" s="74">
        <v>1</v>
      </c>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8</v>
      </c>
      <c r="AR10" s="49">
        <v>2497.8042999999998</v>
      </c>
      <c r="AS10" s="49">
        <f t="shared" si="0"/>
        <v>2.4528147353323133</v>
      </c>
      <c r="AT10" s="7" t="s">
        <v>48</v>
      </c>
    </row>
    <row r="11" spans="1:46">
      <c r="A11" s="66" t="s">
        <v>18</v>
      </c>
      <c r="B11" s="21">
        <v>1</v>
      </c>
      <c r="C11" s="21">
        <v>1</v>
      </c>
      <c r="D11" s="21">
        <v>1</v>
      </c>
      <c r="E11" s="21">
        <v>1</v>
      </c>
      <c r="F11" s="71">
        <v>1</v>
      </c>
      <c r="G11" s="71">
        <v>1</v>
      </c>
      <c r="H11" s="71">
        <v>1</v>
      </c>
      <c r="I11" s="71">
        <v>1</v>
      </c>
      <c r="J11" s="71">
        <v>1</v>
      </c>
      <c r="K11" s="74">
        <v>1</v>
      </c>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5</v>
      </c>
      <c r="AQ11" s="16">
        <f t="shared" si="1"/>
        <v>9</v>
      </c>
      <c r="AR11" s="49">
        <v>13237.1546</v>
      </c>
      <c r="AS11" s="49">
        <f t="shared" si="0"/>
        <v>12.998731668750796</v>
      </c>
      <c r="AT11" s="36" t="s">
        <v>48</v>
      </c>
    </row>
    <row r="12" spans="1:46">
      <c r="A12" s="32" t="s">
        <v>19</v>
      </c>
      <c r="B12" s="21">
        <v>1</v>
      </c>
      <c r="C12" s="21">
        <v>1</v>
      </c>
      <c r="D12" s="21">
        <v>1</v>
      </c>
      <c r="E12" s="21">
        <v>0</v>
      </c>
      <c r="F12" s="74">
        <v>1</v>
      </c>
      <c r="G12" s="71">
        <v>0</v>
      </c>
      <c r="H12" s="74">
        <v>1</v>
      </c>
      <c r="I12" s="74">
        <v>1</v>
      </c>
      <c r="J12" s="74">
        <v>1</v>
      </c>
      <c r="K12" s="73">
        <v>1</v>
      </c>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8</v>
      </c>
      <c r="AR12" s="49">
        <v>15376.0998</v>
      </c>
      <c r="AS12" s="49">
        <f t="shared" si="0"/>
        <v>15.099150946845691</v>
      </c>
      <c r="AT12" s="36" t="s">
        <v>48</v>
      </c>
    </row>
    <row r="13" spans="1:46">
      <c r="A13" s="66" t="s">
        <v>20</v>
      </c>
      <c r="B13" s="21">
        <v>1</v>
      </c>
      <c r="C13" s="21">
        <v>1</v>
      </c>
      <c r="D13" s="21">
        <v>1</v>
      </c>
      <c r="E13" s="21">
        <v>0</v>
      </c>
      <c r="F13" s="72">
        <v>1</v>
      </c>
      <c r="G13" s="72">
        <v>1</v>
      </c>
      <c r="H13" s="72">
        <v>0</v>
      </c>
      <c r="I13" s="72">
        <v>1</v>
      </c>
      <c r="J13" s="72">
        <v>0</v>
      </c>
      <c r="K13" s="74">
        <v>1</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3</v>
      </c>
      <c r="AQ13" s="16">
        <f t="shared" si="1"/>
        <v>7</v>
      </c>
      <c r="AR13" s="49">
        <v>90.644400000000005</v>
      </c>
      <c r="AS13" s="49">
        <f t="shared" si="0"/>
        <v>8.9011745233746442E-2</v>
      </c>
      <c r="AT13" s="7" t="s">
        <v>48</v>
      </c>
    </row>
    <row r="14" spans="1:46">
      <c r="A14" s="66" t="s">
        <v>21</v>
      </c>
      <c r="B14" s="21">
        <v>0</v>
      </c>
      <c r="C14" s="21">
        <v>0</v>
      </c>
      <c r="D14" s="21">
        <v>1</v>
      </c>
      <c r="E14" s="21">
        <v>0</v>
      </c>
      <c r="F14" s="72">
        <v>1</v>
      </c>
      <c r="G14" s="72">
        <v>1</v>
      </c>
      <c r="H14" s="72">
        <v>0</v>
      </c>
      <c r="I14" s="72">
        <v>1</v>
      </c>
      <c r="J14" s="72">
        <v>0</v>
      </c>
      <c r="K14" s="73">
        <v>0</v>
      </c>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3</v>
      </c>
      <c r="AQ14" s="16">
        <f t="shared" si="1"/>
        <v>4</v>
      </c>
      <c r="AR14" s="49">
        <v>25.267499999999998</v>
      </c>
      <c r="AS14" s="49">
        <f t="shared" si="0"/>
        <v>2.4812390756557359E-2</v>
      </c>
      <c r="AT14" s="36"/>
    </row>
    <row r="15" spans="1:46">
      <c r="A15" s="66" t="s">
        <v>22</v>
      </c>
      <c r="B15" s="21">
        <v>1</v>
      </c>
      <c r="C15" s="21">
        <v>1</v>
      </c>
      <c r="D15" s="21">
        <v>1</v>
      </c>
      <c r="E15" s="21">
        <v>1</v>
      </c>
      <c r="F15" s="72">
        <v>1</v>
      </c>
      <c r="G15" s="72">
        <v>1</v>
      </c>
      <c r="H15" s="72">
        <v>0</v>
      </c>
      <c r="I15" s="72">
        <v>1</v>
      </c>
      <c r="J15" s="72">
        <v>1</v>
      </c>
      <c r="K15" s="74">
        <v>1</v>
      </c>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4</v>
      </c>
      <c r="AQ15" s="16">
        <f t="shared" si="1"/>
        <v>8</v>
      </c>
      <c r="AR15" s="49">
        <v>29554.870999999999</v>
      </c>
      <c r="AS15" s="49">
        <f t="shared" si="0"/>
        <v>29.022539151544287</v>
      </c>
      <c r="AT15" s="36" t="s">
        <v>48</v>
      </c>
    </row>
    <row r="16" spans="1:46">
      <c r="A16" s="66" t="s">
        <v>23</v>
      </c>
      <c r="B16" s="21">
        <v>0</v>
      </c>
      <c r="C16" s="21">
        <v>0</v>
      </c>
      <c r="D16" s="21">
        <v>1</v>
      </c>
      <c r="E16" s="21">
        <v>0</v>
      </c>
      <c r="F16" s="72">
        <v>0</v>
      </c>
      <c r="G16" s="72">
        <v>1</v>
      </c>
      <c r="H16" s="72">
        <v>0</v>
      </c>
      <c r="I16" s="72">
        <v>1</v>
      </c>
      <c r="J16" s="72">
        <v>0</v>
      </c>
      <c r="K16" s="73">
        <v>0</v>
      </c>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2</v>
      </c>
      <c r="AQ16" s="16">
        <f t="shared" si="1"/>
        <v>3</v>
      </c>
      <c r="AR16" s="49">
        <v>25.583300000000001</v>
      </c>
      <c r="AS16" s="49">
        <f t="shared" si="0"/>
        <v>2.5122502679023804E-2</v>
      </c>
      <c r="AT16" s="7"/>
    </row>
    <row r="17" spans="1:46">
      <c r="A17" s="66" t="s">
        <v>24</v>
      </c>
      <c r="B17" s="21">
        <v>0</v>
      </c>
      <c r="C17" s="21">
        <v>0</v>
      </c>
      <c r="D17" s="21">
        <v>0</v>
      </c>
      <c r="E17" s="21">
        <v>0</v>
      </c>
      <c r="F17" s="72">
        <v>1</v>
      </c>
      <c r="G17" s="72">
        <v>1</v>
      </c>
      <c r="H17" s="72">
        <v>1</v>
      </c>
      <c r="I17" s="72">
        <v>1</v>
      </c>
      <c r="J17" s="72">
        <v>0</v>
      </c>
      <c r="K17" s="73">
        <v>0</v>
      </c>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4</v>
      </c>
      <c r="AQ17" s="16">
        <f t="shared" si="1"/>
        <v>4</v>
      </c>
      <c r="AR17" s="49">
        <v>57.936700000000002</v>
      </c>
      <c r="AS17" s="49">
        <f t="shared" si="0"/>
        <v>5.6893164719320738E-2</v>
      </c>
      <c r="AT17" s="36"/>
    </row>
    <row r="18" spans="1:46">
      <c r="A18" s="66" t="s">
        <v>25</v>
      </c>
      <c r="B18" s="21">
        <v>1</v>
      </c>
      <c r="C18" s="21">
        <v>0</v>
      </c>
      <c r="D18" s="21">
        <v>1</v>
      </c>
      <c r="E18" s="21">
        <v>0</v>
      </c>
      <c r="F18" s="72">
        <v>1</v>
      </c>
      <c r="G18" s="72">
        <v>1</v>
      </c>
      <c r="H18" s="72">
        <v>1</v>
      </c>
      <c r="I18" s="72">
        <v>1</v>
      </c>
      <c r="J18" s="72">
        <v>0</v>
      </c>
      <c r="K18" s="73">
        <v>0</v>
      </c>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4</v>
      </c>
      <c r="AQ18" s="16">
        <f t="shared" si="1"/>
        <v>6</v>
      </c>
      <c r="AR18" s="49">
        <v>683.30690000000004</v>
      </c>
      <c r="AS18" s="49">
        <f t="shared" si="0"/>
        <v>0.67099941859906465</v>
      </c>
      <c r="AT18" s="36"/>
    </row>
    <row r="19" spans="1:46">
      <c r="A19" s="66" t="s">
        <v>26</v>
      </c>
      <c r="B19" s="21">
        <v>1</v>
      </c>
      <c r="C19" s="21">
        <v>1</v>
      </c>
      <c r="D19" s="21">
        <v>1</v>
      </c>
      <c r="E19" s="21">
        <v>1</v>
      </c>
      <c r="F19" s="72">
        <v>0</v>
      </c>
      <c r="G19" s="72">
        <v>1</v>
      </c>
      <c r="H19" s="72">
        <v>0</v>
      </c>
      <c r="I19" s="72">
        <v>1</v>
      </c>
      <c r="J19" s="72">
        <v>1</v>
      </c>
      <c r="K19" s="74">
        <v>1</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3</v>
      </c>
      <c r="AQ19" s="16">
        <f t="shared" si="1"/>
        <v>7</v>
      </c>
      <c r="AR19" s="49">
        <v>4505.0995999999996</v>
      </c>
      <c r="AS19" s="49">
        <f t="shared" si="0"/>
        <v>4.423955344708034</v>
      </c>
      <c r="AT19" s="36" t="s">
        <v>48</v>
      </c>
    </row>
    <row r="20" spans="1:46">
      <c r="A20" s="66" t="s">
        <v>27</v>
      </c>
      <c r="B20" s="21">
        <v>1</v>
      </c>
      <c r="C20" s="21">
        <v>1</v>
      </c>
      <c r="D20" s="21">
        <v>1</v>
      </c>
      <c r="E20" s="21">
        <v>1</v>
      </c>
      <c r="F20" s="72">
        <v>0</v>
      </c>
      <c r="G20" s="72">
        <v>0</v>
      </c>
      <c r="H20" s="72">
        <v>0</v>
      </c>
      <c r="I20" s="72">
        <v>0</v>
      </c>
      <c r="J20" s="72">
        <v>1</v>
      </c>
      <c r="K20" s="73">
        <v>0</v>
      </c>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4</v>
      </c>
      <c r="AR20" s="49">
        <v>2770.4695999999999</v>
      </c>
      <c r="AS20" s="49">
        <f t="shared" si="0"/>
        <v>2.7205688847081495</v>
      </c>
      <c r="AT20" s="36"/>
    </row>
    <row r="21" spans="1:46">
      <c r="A21" s="66" t="s">
        <v>28</v>
      </c>
      <c r="B21" s="21">
        <v>1</v>
      </c>
      <c r="C21" s="21">
        <v>0</v>
      </c>
      <c r="D21" s="21">
        <v>1</v>
      </c>
      <c r="E21" s="21">
        <v>0</v>
      </c>
      <c r="F21" s="72">
        <v>1</v>
      </c>
      <c r="G21" s="72">
        <v>1</v>
      </c>
      <c r="H21" s="72">
        <v>0</v>
      </c>
      <c r="I21" s="72">
        <v>1</v>
      </c>
      <c r="J21" s="72">
        <v>0</v>
      </c>
      <c r="K21" s="73">
        <v>0</v>
      </c>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3</v>
      </c>
      <c r="AQ21" s="16">
        <f t="shared" si="1"/>
        <v>5</v>
      </c>
      <c r="AR21" s="49">
        <v>465.61329999999998</v>
      </c>
      <c r="AS21" s="49">
        <f t="shared" si="0"/>
        <v>0.45722683847037376</v>
      </c>
      <c r="AT21" s="36"/>
    </row>
    <row r="22" spans="1:46">
      <c r="A22" s="66" t="s">
        <v>29</v>
      </c>
      <c r="B22" s="21">
        <v>1</v>
      </c>
      <c r="C22" s="21">
        <v>0</v>
      </c>
      <c r="D22" s="21">
        <v>1</v>
      </c>
      <c r="E22" s="21">
        <v>1</v>
      </c>
      <c r="F22" s="72">
        <v>0</v>
      </c>
      <c r="G22" s="72">
        <v>1</v>
      </c>
      <c r="H22" s="72">
        <v>0</v>
      </c>
      <c r="I22" s="72">
        <v>1</v>
      </c>
      <c r="J22" s="72">
        <v>1</v>
      </c>
      <c r="K22" s="74">
        <v>1</v>
      </c>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3</v>
      </c>
      <c r="AQ22" s="16">
        <f t="shared" si="1"/>
        <v>6</v>
      </c>
      <c r="AR22" s="49">
        <v>12730.3699</v>
      </c>
      <c r="AS22" s="49">
        <f t="shared" si="0"/>
        <v>12.501074994926926</v>
      </c>
      <c r="AT22" s="36" t="s">
        <v>48</v>
      </c>
    </row>
    <row r="23" spans="1:46">
      <c r="A23" s="66" t="s">
        <v>30</v>
      </c>
      <c r="B23" s="21">
        <v>1</v>
      </c>
      <c r="C23" s="21">
        <v>1</v>
      </c>
      <c r="D23" s="74">
        <v>1</v>
      </c>
      <c r="E23" s="21">
        <v>1</v>
      </c>
      <c r="F23" s="74">
        <v>1</v>
      </c>
      <c r="G23" s="72">
        <v>1</v>
      </c>
      <c r="H23" s="72">
        <v>0</v>
      </c>
      <c r="I23" s="72">
        <v>0</v>
      </c>
      <c r="J23" s="72">
        <v>1</v>
      </c>
      <c r="K23" s="73">
        <v>0</v>
      </c>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3</v>
      </c>
      <c r="AQ23" s="16">
        <f t="shared" si="1"/>
        <v>6</v>
      </c>
      <c r="AR23" s="49">
        <v>1852.9023999999999</v>
      </c>
      <c r="AS23" s="49">
        <f t="shared" si="0"/>
        <v>1.8195285795018481</v>
      </c>
      <c r="AT23" s="36"/>
    </row>
    <row r="24" spans="1:46">
      <c r="A24" s="66" t="s">
        <v>32</v>
      </c>
      <c r="B24" s="21">
        <v>0</v>
      </c>
      <c r="C24" s="21">
        <v>0</v>
      </c>
      <c r="D24" s="21">
        <v>1</v>
      </c>
      <c r="E24" s="21">
        <v>0</v>
      </c>
      <c r="F24" s="72">
        <v>0</v>
      </c>
      <c r="G24" s="72">
        <v>0</v>
      </c>
      <c r="H24" s="72">
        <v>0</v>
      </c>
      <c r="I24" s="72">
        <v>0</v>
      </c>
      <c r="J24" s="72">
        <v>0</v>
      </c>
      <c r="K24" s="73">
        <v>0</v>
      </c>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1</v>
      </c>
      <c r="AR24" s="49">
        <v>41.868499999999997</v>
      </c>
      <c r="AS24" s="49">
        <f t="shared" si="0"/>
        <v>4.1114379435675148E-2</v>
      </c>
      <c r="AT24" s="36"/>
    </row>
    <row r="25" spans="1:46">
      <c r="A25" s="66" t="s">
        <v>33</v>
      </c>
      <c r="B25" s="21">
        <v>1</v>
      </c>
      <c r="C25" s="21">
        <v>0</v>
      </c>
      <c r="D25" s="21">
        <v>0</v>
      </c>
      <c r="E25" s="21">
        <v>0</v>
      </c>
      <c r="F25" s="72">
        <v>0</v>
      </c>
      <c r="G25" s="72">
        <v>1</v>
      </c>
      <c r="H25" s="72">
        <v>0</v>
      </c>
      <c r="I25" s="72">
        <v>0</v>
      </c>
      <c r="J25" s="72">
        <v>0</v>
      </c>
      <c r="K25" s="73">
        <v>0</v>
      </c>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1</v>
      </c>
      <c r="AQ25" s="16">
        <f t="shared" si="1"/>
        <v>2</v>
      </c>
      <c r="AR25" s="49">
        <v>455.79469999999998</v>
      </c>
      <c r="AS25" s="49">
        <f t="shared" si="0"/>
        <v>0.44758508760929394</v>
      </c>
      <c r="AT25" s="36"/>
    </row>
    <row r="26" spans="1:46">
      <c r="A26" s="66" t="s">
        <v>34</v>
      </c>
      <c r="B26" s="21">
        <v>1</v>
      </c>
      <c r="C26" s="21">
        <v>0</v>
      </c>
      <c r="D26" s="21">
        <v>1</v>
      </c>
      <c r="E26" s="21">
        <v>1</v>
      </c>
      <c r="F26" s="72">
        <v>0</v>
      </c>
      <c r="G26" s="72">
        <v>1</v>
      </c>
      <c r="H26" s="72">
        <v>0</v>
      </c>
      <c r="I26" s="72">
        <v>0</v>
      </c>
      <c r="J26" s="72">
        <v>1</v>
      </c>
      <c r="K26" s="74">
        <v>1</v>
      </c>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2</v>
      </c>
      <c r="AQ26" s="16">
        <f t="shared" si="1"/>
        <v>5</v>
      </c>
      <c r="AR26" s="49">
        <v>1003.9015000000001</v>
      </c>
      <c r="AS26" s="49">
        <f t="shared" si="0"/>
        <v>0.98581958243174317</v>
      </c>
      <c r="AT26" s="36" t="s">
        <v>48</v>
      </c>
    </row>
    <row r="27" spans="1:46">
      <c r="A27" s="66" t="s">
        <v>35</v>
      </c>
      <c r="B27" s="21">
        <v>1</v>
      </c>
      <c r="C27" s="21">
        <v>1</v>
      </c>
      <c r="D27" s="21">
        <v>1</v>
      </c>
      <c r="E27" s="21">
        <v>1</v>
      </c>
      <c r="F27" s="72">
        <v>0</v>
      </c>
      <c r="G27" s="72">
        <v>0</v>
      </c>
      <c r="H27" s="72">
        <v>0</v>
      </c>
      <c r="I27" s="72">
        <v>0</v>
      </c>
      <c r="J27" s="72">
        <v>1</v>
      </c>
      <c r="K27" s="73">
        <v>0</v>
      </c>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1</v>
      </c>
      <c r="AQ27" s="16">
        <f t="shared" si="1"/>
        <v>4</v>
      </c>
      <c r="AR27" s="49">
        <v>1084.6665</v>
      </c>
      <c r="AS27" s="49">
        <f t="shared" si="0"/>
        <v>1.065129871912434</v>
      </c>
      <c r="AT27" s="36"/>
    </row>
    <row r="28" spans="1:46">
      <c r="A28" s="66" t="s">
        <v>36</v>
      </c>
      <c r="B28" s="21">
        <v>1</v>
      </c>
      <c r="C28" s="21">
        <v>0</v>
      </c>
      <c r="D28" s="21">
        <v>1</v>
      </c>
      <c r="E28" s="21">
        <v>0</v>
      </c>
      <c r="F28" s="72">
        <v>1</v>
      </c>
      <c r="G28" s="72">
        <v>1</v>
      </c>
      <c r="H28" s="72">
        <v>1</v>
      </c>
      <c r="I28" s="72">
        <v>1</v>
      </c>
      <c r="J28" s="72">
        <v>0</v>
      </c>
      <c r="K28" s="73">
        <v>0</v>
      </c>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4</v>
      </c>
      <c r="AQ28" s="16">
        <f t="shared" si="1"/>
        <v>6</v>
      </c>
      <c r="AR28" s="49">
        <v>70.070599999999999</v>
      </c>
      <c r="AS28" s="49">
        <f t="shared" si="0"/>
        <v>6.8808513218420034E-2</v>
      </c>
      <c r="AT28" s="36"/>
    </row>
    <row r="29" spans="1:46" hidden="1">
      <c r="A29" s="17"/>
      <c r="B29" s="18"/>
      <c r="C29" s="18"/>
      <c r="D29" s="18"/>
      <c r="E29" s="18"/>
      <c r="F29" s="20"/>
      <c r="G29" s="20">
        <v>0</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c r="A102" s="15" t="s">
        <v>49</v>
      </c>
      <c r="B102" s="19">
        <f>SUM(B2:B101)</f>
        <v>23</v>
      </c>
      <c r="C102" s="19">
        <f t="shared" ref="C102:AO102" si="8">SUM(C2:C101)</f>
        <v>16</v>
      </c>
      <c r="D102" s="19">
        <f t="shared" si="8"/>
        <v>25</v>
      </c>
      <c r="E102" s="19">
        <f t="shared" si="8"/>
        <v>15</v>
      </c>
      <c r="F102" s="19">
        <f t="shared" si="8"/>
        <v>17</v>
      </c>
      <c r="G102" s="19">
        <f t="shared" si="8"/>
        <v>22</v>
      </c>
      <c r="H102" s="19">
        <f t="shared" si="8"/>
        <v>12</v>
      </c>
      <c r="I102" s="19">
        <f t="shared" si="8"/>
        <v>20</v>
      </c>
      <c r="J102" s="19">
        <f t="shared" si="8"/>
        <v>16</v>
      </c>
      <c r="K102" s="19">
        <f t="shared" si="8"/>
        <v>15</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87</v>
      </c>
      <c r="AQ102" s="16">
        <f t="shared" si="5"/>
        <v>166</v>
      </c>
      <c r="AR102" s="50">
        <f>SUM(AR2:AR101)</f>
        <v>101834.20150000001</v>
      </c>
      <c r="AS102" s="50">
        <f>SUM(AS2:AS101)</f>
        <v>99.999999999999986</v>
      </c>
      <c r="AT102" s="36"/>
    </row>
    <row r="103" spans="1:47">
      <c r="A103" s="59" t="s">
        <v>50</v>
      </c>
      <c r="B103" s="59" t="s">
        <v>48</v>
      </c>
      <c r="C103" s="59" t="s">
        <v>48</v>
      </c>
      <c r="D103" s="59" t="s">
        <v>48</v>
      </c>
      <c r="E103" s="59"/>
      <c r="F103" s="59" t="s">
        <v>48</v>
      </c>
      <c r="G103" s="59" t="s">
        <v>48</v>
      </c>
      <c r="H103" s="59" t="s">
        <v>48</v>
      </c>
      <c r="I103" s="59" t="s">
        <v>48</v>
      </c>
      <c r="J103" s="59" t="s">
        <v>48</v>
      </c>
      <c r="K103" s="59" t="s">
        <v>48</v>
      </c>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c r="A104" s="7" t="s">
        <v>51</v>
      </c>
      <c r="B104" s="7"/>
      <c r="C104" s="7"/>
      <c r="D104" s="7"/>
      <c r="E104" s="7"/>
      <c r="F104" s="7"/>
      <c r="G104" s="7" t="s">
        <v>48</v>
      </c>
      <c r="H104" s="7"/>
      <c r="I104" s="7"/>
      <c r="J104" s="7" t="s">
        <v>48</v>
      </c>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c r="A105" s="7" t="s">
        <v>52</v>
      </c>
      <c r="B105" s="7" t="s">
        <v>48</v>
      </c>
      <c r="C105" s="7" t="s">
        <v>48</v>
      </c>
      <c r="D105" s="7" t="s">
        <v>48</v>
      </c>
      <c r="E105" s="7" t="s">
        <v>48</v>
      </c>
      <c r="F105" s="7"/>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c r="A106" s="7" t="s">
        <v>53</v>
      </c>
      <c r="B106" s="7"/>
      <c r="C106" s="7"/>
      <c r="D106" s="7"/>
      <c r="E106" s="7"/>
      <c r="F106" s="7" t="s">
        <v>48</v>
      </c>
      <c r="G106" s="60" t="s">
        <v>48</v>
      </c>
      <c r="H106" s="60" t="s">
        <v>48</v>
      </c>
      <c r="I106" s="60" t="s">
        <v>48</v>
      </c>
      <c r="J106" s="60" t="s">
        <v>48</v>
      </c>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c r="A107" s="7" t="s">
        <v>54</v>
      </c>
      <c r="B107" s="7"/>
      <c r="C107" s="7"/>
      <c r="D107" s="7" t="s">
        <v>48</v>
      </c>
      <c r="E107" s="7"/>
      <c r="F107" s="7" t="s">
        <v>48</v>
      </c>
      <c r="G107" s="60"/>
      <c r="H107" s="60" t="s">
        <v>48</v>
      </c>
      <c r="I107" s="60" t="s">
        <v>48</v>
      </c>
      <c r="J107" s="60" t="s">
        <v>48</v>
      </c>
      <c r="K107" s="60" t="s">
        <v>48</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c r="A108" s="7" t="s">
        <v>55</v>
      </c>
      <c r="B108" s="7" t="s">
        <v>48</v>
      </c>
      <c r="C108" s="7"/>
      <c r="D108" s="7" t="s">
        <v>48</v>
      </c>
      <c r="E108" s="7"/>
      <c r="F108" s="7"/>
      <c r="G108" s="60"/>
      <c r="H108" s="60"/>
      <c r="I108" s="60"/>
      <c r="J108" s="60"/>
      <c r="K108" s="60" t="s">
        <v>48</v>
      </c>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c r="A109" s="61" t="s">
        <v>56</v>
      </c>
      <c r="B109" s="62"/>
      <c r="C109" s="62"/>
      <c r="D109" s="62"/>
      <c r="E109" s="62"/>
      <c r="F109" s="62"/>
      <c r="G109" s="63"/>
      <c r="H109" s="63"/>
      <c r="I109" s="63"/>
      <c r="J109" s="63" t="s">
        <v>48</v>
      </c>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c r="A111" s="38" t="s">
        <v>57</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c r="A112" s="31"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c r="A113" s="5" t="s">
        <v>59</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c r="A114" s="6" t="s">
        <v>60</v>
      </c>
      <c r="B114" s="82" t="s">
        <v>61</v>
      </c>
      <c r="C114" s="83"/>
      <c r="D114" s="83"/>
      <c r="E114" s="83"/>
      <c r="F114" s="83"/>
      <c r="G114" s="83"/>
      <c r="H114" s="83"/>
      <c r="I114" s="83"/>
      <c r="J114" s="83"/>
      <c r="K114" s="83"/>
      <c r="L114" s="83"/>
      <c r="M114" s="83"/>
      <c r="N114" s="83"/>
      <c r="O114" s="83"/>
      <c r="P114" s="83"/>
      <c r="Q114" s="83"/>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118" spans="1:45" ht="15" customHeight="1">
      <c r="D118" s="6"/>
    </row>
    <row r="219" spans="12:12" ht="15" customHeight="1">
      <c r="L219" s="35" t="s">
        <v>62</v>
      </c>
    </row>
  </sheetData>
  <mergeCells count="1">
    <mergeCell ref="B114:Q114"/>
  </mergeCells>
  <phoneticPr fontId="6" type="noConversion"/>
  <conditionalFormatting sqref="A1:A110 A111:F111 B112:F112 A113:F113 B114 A115:F117 A118:C118 E118:F118 A119: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J22 L13:AO28 AT16 G23:J23 F24:J28 F29: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5" sqref="C5:C10"/>
    </sheetView>
  </sheetViews>
  <sheetFormatPr defaultColWidth="11.42578125" defaultRowHeight="15"/>
  <cols>
    <col min="1" max="3" width="28.42578125" style="30" customWidth="1"/>
  </cols>
  <sheetData>
    <row r="1" spans="1:3">
      <c r="A1" s="64" t="s">
        <v>63</v>
      </c>
      <c r="B1" s="64" t="s">
        <v>64</v>
      </c>
      <c r="C1" s="64" t="s">
        <v>65</v>
      </c>
    </row>
    <row r="2" spans="1:3">
      <c r="A2" s="29">
        <v>1</v>
      </c>
      <c r="B2" s="29" t="str" cm="1">
        <f t="array" ref="B2:B10">TRANSPOSE(_xlfn._xlws.FILTER('Aptitud final'!1:1,'Aptitud final'!103:103="X"))</f>
        <v>avicultura_engorde</v>
      </c>
      <c r="C2" s="29" t="s">
        <v>10</v>
      </c>
    </row>
    <row r="3" spans="1:3">
      <c r="A3" s="29">
        <f>IF(B3="","",A2+1)</f>
        <v>2</v>
      </c>
      <c r="B3" s="29" t="str">
        <v>ganaderia_dp</v>
      </c>
      <c r="C3" s="29" t="s">
        <v>10</v>
      </c>
    </row>
    <row r="4" spans="1:3">
      <c r="A4" s="29">
        <f t="shared" ref="A4:A67" si="0">IF(B4="","",A3+1)</f>
        <v>3</v>
      </c>
      <c r="B4" s="29" t="str">
        <v>piscicultura_cachama</v>
      </c>
      <c r="C4" s="29" t="s">
        <v>10</v>
      </c>
    </row>
    <row r="5" spans="1:3">
      <c r="A5" s="29">
        <f t="shared" si="0"/>
        <v>4</v>
      </c>
      <c r="B5" s="29" t="str">
        <v>limon_criollo</v>
      </c>
      <c r="C5" s="29" t="s">
        <v>10</v>
      </c>
    </row>
    <row r="6" spans="1:3">
      <c r="A6" s="29">
        <f t="shared" si="0"/>
        <v>5</v>
      </c>
      <c r="B6" s="29" t="str">
        <v>mango_keitt</v>
      </c>
      <c r="C6" s="29" t="s">
        <v>10</v>
      </c>
    </row>
    <row r="7" spans="1:3">
      <c r="A7" s="29">
        <f t="shared" si="0"/>
        <v>6</v>
      </c>
      <c r="B7" s="29" t="str">
        <v>palma_aceite</v>
      </c>
      <c r="C7" s="29" t="s">
        <v>10</v>
      </c>
    </row>
    <row r="8" spans="1:3">
      <c r="A8" s="29">
        <f t="shared" si="0"/>
        <v>7</v>
      </c>
      <c r="B8" s="29" t="str">
        <v>platano_harton</v>
      </c>
      <c r="C8" s="29" t="s">
        <v>10</v>
      </c>
    </row>
    <row r="9" spans="1:3">
      <c r="A9" s="29">
        <f t="shared" si="0"/>
        <v>8</v>
      </c>
      <c r="B9" s="29" t="str">
        <v>cacao_platano</v>
      </c>
      <c r="C9" s="29" t="s">
        <v>10</v>
      </c>
    </row>
    <row r="10" spans="1:3">
      <c r="A10" s="29">
        <f t="shared" si="0"/>
        <v>9</v>
      </c>
      <c r="B10" s="29" t="str">
        <v>apicultura</v>
      </c>
      <c r="C10" s="29" t="s">
        <v>10</v>
      </c>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ahí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en asocio con plátano</v>
      </c>
    </row>
    <row r="25" spans="1:3">
      <c r="A25" s="1" t="str">
        <v>agricola</v>
      </c>
      <c r="B25" s="1" t="str">
        <v>cacao_sombrio</v>
      </c>
      <c r="C25" t="str">
        <v>cacao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en asocio con aguacate</v>
      </c>
    </row>
    <row r="29" spans="1:3">
      <c r="A29" s="1" t="str">
        <v>agricola</v>
      </c>
      <c r="B29" s="1" t="str">
        <v>cafe_frijol_arbustivo</v>
      </c>
      <c r="C29" t="str">
        <v>café en asocio con frijol arbustivo</v>
      </c>
    </row>
    <row r="30" spans="1:3">
      <c r="A30" s="1" t="str">
        <v>agricola</v>
      </c>
      <c r="B30" s="1" t="str">
        <v>cafe_maiz</v>
      </c>
      <c r="C30" t="str">
        <v>café en asocio con maíz</v>
      </c>
    </row>
    <row r="31" spans="1:3">
      <c r="A31" s="1" t="str">
        <v>agricola</v>
      </c>
      <c r="B31" s="1" t="str">
        <v>cafe_platano</v>
      </c>
      <c r="C31" t="str">
        <v>café en asocio con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 xml:space="preserve">Maíz amarillo </v>
      </c>
    </row>
    <row r="81" spans="1:3">
      <c r="A81" s="1" t="str">
        <v>agricola</v>
      </c>
      <c r="B81" s="1" t="str">
        <v>maiz_amarillo_tradicional</v>
      </c>
      <c r="C81" t="str">
        <v>maíz amarillo  tradicional</v>
      </c>
    </row>
    <row r="82" spans="1:3">
      <c r="A82" s="1" t="str">
        <v>agricola</v>
      </c>
      <c r="B82" s="1" t="str">
        <v>maiz_blanco</v>
      </c>
      <c r="C82" t="str">
        <v>Maíz blanco tradicional</v>
      </c>
    </row>
    <row r="83" spans="1:3">
      <c r="A83" s="1" t="str">
        <v>agricola</v>
      </c>
      <c r="B83" s="1" t="str">
        <v>maiz_blanco_tradicional</v>
      </c>
      <c r="C83" t="str">
        <v>maíz blanco tradicional</v>
      </c>
    </row>
    <row r="84" spans="1:3">
      <c r="A84" s="1" t="str">
        <v>agricola</v>
      </c>
      <c r="B84" s="1" t="str">
        <v>maiz_puya</v>
      </c>
      <c r="C84" t="str">
        <v>maíz puya</v>
      </c>
    </row>
    <row r="85" spans="1:3">
      <c r="A85" s="1" t="str">
        <v>agricola</v>
      </c>
      <c r="B85" s="1" t="str">
        <v>maiz_tecnificado</v>
      </c>
      <c r="C85" t="str">
        <v>maíz tecnificado</v>
      </c>
    </row>
    <row r="86" spans="1:3">
      <c r="A86" s="1" t="str">
        <v>agricola</v>
      </c>
      <c r="B86" s="1" t="str">
        <v>maiz_tradicional</v>
      </c>
      <c r="C86" t="str">
        <v>maíz tradicional</v>
      </c>
    </row>
    <row r="87" spans="1:3">
      <c r="A87" s="1" t="str">
        <v>agricola</v>
      </c>
      <c r="B87" s="1" t="str">
        <v>malanga</v>
      </c>
      <c r="C87" t="str">
        <v>malanga</v>
      </c>
    </row>
    <row r="88" spans="1:3">
      <c r="A88" s="1" t="str">
        <v>agricola</v>
      </c>
      <c r="B88" s="1" t="str">
        <v>mamoncillo</v>
      </c>
      <c r="C88" t="str">
        <v>mamoncillo</v>
      </c>
    </row>
    <row r="89" spans="1:3">
      <c r="A89" s="1" t="str">
        <v>agricola</v>
      </c>
      <c r="B89" s="1" t="str">
        <v>mango</v>
      </c>
      <c r="C89" t="str">
        <v>mango</v>
      </c>
    </row>
    <row r="90" spans="1:3">
      <c r="A90" s="1" t="str">
        <v>agricola</v>
      </c>
      <c r="B90" s="1" t="str">
        <v>mango_hilaza</v>
      </c>
      <c r="C90" t="str">
        <v>mango hilaza</v>
      </c>
    </row>
    <row r="91" spans="1:3">
      <c r="A91" s="1" t="str">
        <v>agricola</v>
      </c>
      <c r="B91" s="1" t="str">
        <v>mango_keitt</v>
      </c>
      <c r="C91" t="str">
        <v>mango keitt</v>
      </c>
    </row>
    <row r="92" spans="1:3">
      <c r="A92" s="1" t="str">
        <v>agricola</v>
      </c>
      <c r="B92" s="1" t="str">
        <v>mango_tommy</v>
      </c>
      <c r="C92" t="str">
        <v>mango tommy</v>
      </c>
    </row>
    <row r="93" spans="1:3">
      <c r="A93" s="1" t="str">
        <v>agricola</v>
      </c>
      <c r="B93" s="1" t="str">
        <v>maracuya</v>
      </c>
      <c r="C93" t="str">
        <v>maracuyá</v>
      </c>
    </row>
    <row r="94" spans="1:3">
      <c r="A94" s="1" t="str">
        <v>agricola</v>
      </c>
      <c r="B94" s="1" t="str">
        <v>melon</v>
      </c>
      <c r="C94" t="str">
        <v xml:space="preserve">melón </v>
      </c>
    </row>
    <row r="95" spans="1:3">
      <c r="A95" s="1" t="str">
        <v>agricola</v>
      </c>
      <c r="B95" s="1" t="str">
        <v>mora</v>
      </c>
      <c r="C95" t="str">
        <v>mora</v>
      </c>
    </row>
    <row r="96" spans="1:3">
      <c r="A96" s="1" t="str">
        <v>agricola</v>
      </c>
      <c r="B96" s="1" t="str">
        <v>name</v>
      </c>
      <c r="C96" t="str">
        <v>ñame</v>
      </c>
    </row>
    <row r="97" spans="1:3">
      <c r="A97" s="1" t="str">
        <v>agricola</v>
      </c>
      <c r="B97" s="1" t="str">
        <v>name_diamante</v>
      </c>
      <c r="C97" t="str">
        <v>ñame diamante</v>
      </c>
    </row>
    <row r="98" spans="1:3">
      <c r="A98" s="1" t="str">
        <v>agricola</v>
      </c>
      <c r="B98" s="1" t="str">
        <v>name_espino</v>
      </c>
      <c r="C98" t="str">
        <v>ñame espino</v>
      </c>
    </row>
    <row r="99" spans="1:3">
      <c r="A99" s="1" t="str">
        <v>agricola</v>
      </c>
      <c r="B99" s="1" t="str">
        <v>naranja</v>
      </c>
      <c r="C99" t="str">
        <v>naranja</v>
      </c>
    </row>
    <row r="100" spans="1:3">
      <c r="A100" s="1" t="str">
        <v>agricola</v>
      </c>
      <c r="B100" s="1" t="str">
        <v>naranja_valencia</v>
      </c>
      <c r="C100" t="str">
        <v>naranja valencia</v>
      </c>
    </row>
    <row r="101" spans="1:3">
      <c r="A101" s="1" t="str">
        <v>pecuaria</v>
      </c>
      <c r="B101" s="1" t="str">
        <v>ovinos</v>
      </c>
      <c r="C101" t="str">
        <v>ovinos</v>
      </c>
    </row>
    <row r="102" spans="1:3">
      <c r="A102" s="1" t="str">
        <v>agricola</v>
      </c>
      <c r="B102" s="1" t="str">
        <v>palma_aceite</v>
      </c>
      <c r="C102" t="str">
        <v>palma de aceite</v>
      </c>
    </row>
    <row r="103" spans="1:3">
      <c r="A103" s="1" t="str">
        <v>agricola</v>
      </c>
      <c r="B103" s="1" t="str">
        <v>papa</v>
      </c>
      <c r="C103" t="str">
        <v>papa</v>
      </c>
    </row>
    <row r="104" spans="1:3">
      <c r="A104" s="1" t="str">
        <v>agricola</v>
      </c>
      <c r="B104" s="1" t="str">
        <v>papa_criolla</v>
      </c>
      <c r="C104" t="str">
        <v>papa criolla</v>
      </c>
    </row>
    <row r="105" spans="1:3">
      <c r="A105" s="1" t="str">
        <v>agricola</v>
      </c>
      <c r="B105" s="1" t="str">
        <v>papaya</v>
      </c>
      <c r="C105" t="str">
        <v>papaya</v>
      </c>
    </row>
    <row r="106" spans="1:3">
      <c r="A106" s="1" t="str">
        <v>agricola</v>
      </c>
      <c r="B106" s="1" t="str">
        <v>patilla</v>
      </c>
      <c r="C106" t="str">
        <v>patilla</v>
      </c>
    </row>
    <row r="107" spans="1:3">
      <c r="A107" s="1" t="str">
        <v>agricola</v>
      </c>
      <c r="B107" s="1" t="str">
        <v>pepino_guiso</v>
      </c>
      <c r="C107" t="str">
        <v>pepino guiso</v>
      </c>
    </row>
    <row r="108" spans="1:3">
      <c r="A108" s="1" t="str">
        <v>pecuaria</v>
      </c>
      <c r="B108" s="1" t="str">
        <v>piangua</v>
      </c>
      <c r="C108" t="str">
        <v>piangua</v>
      </c>
    </row>
    <row r="109" spans="1:3">
      <c r="A109" s="1" t="str">
        <v>agricola</v>
      </c>
      <c r="B109" s="1" t="str">
        <v>pimienta</v>
      </c>
      <c r="C109" t="str">
        <v>pimienta</v>
      </c>
    </row>
    <row r="110" spans="1:3">
      <c r="A110" s="1" t="str">
        <v>agricola</v>
      </c>
      <c r="B110" s="1" t="str">
        <v>pimenton</v>
      </c>
      <c r="C110" t="str">
        <v>pimentón</v>
      </c>
    </row>
    <row r="111" spans="1:3">
      <c r="A111" s="1" t="str">
        <v>agricola</v>
      </c>
      <c r="B111" s="1" t="str">
        <v>pimientos</v>
      </c>
      <c r="C111" t="str">
        <v>pimientos</v>
      </c>
    </row>
    <row r="112" spans="1:3">
      <c r="A112" s="1" t="str">
        <v>agricola</v>
      </c>
      <c r="B112" s="1" t="str">
        <v>piña</v>
      </c>
      <c r="C112" t="str">
        <v>piña</v>
      </c>
    </row>
    <row r="113" spans="1:3">
      <c r="A113" s="1" t="str">
        <v>pecuaria</v>
      </c>
      <c r="B113" s="1" t="str">
        <v>piscicultura_bocachico</v>
      </c>
      <c r="C113" t="str">
        <v>piscicultura</v>
      </c>
    </row>
    <row r="114" spans="1:3">
      <c r="A114" s="1" t="str">
        <v>pecuaria</v>
      </c>
      <c r="B114" s="1" t="str">
        <v>piscicultura_cachama</v>
      </c>
      <c r="C114" t="str">
        <v>piscicultura cachama</v>
      </c>
    </row>
    <row r="115" spans="1:3">
      <c r="A115" s="1" t="str">
        <v>pecuaria</v>
      </c>
      <c r="B115" s="1" t="str">
        <v>piscicultura_cachama_bocachico</v>
      </c>
      <c r="C115" t="str">
        <v>piscicultura cachama bocachico</v>
      </c>
    </row>
    <row r="116" spans="1:3">
      <c r="A116" s="1" t="str">
        <v>pecuaria</v>
      </c>
      <c r="B116" s="1" t="str">
        <v>piscicultura_tilapia</v>
      </c>
      <c r="C116" t="str">
        <v>piscicultura tilapia</v>
      </c>
    </row>
    <row r="117" spans="1:3">
      <c r="A117" s="1" t="str">
        <v>pecuaria</v>
      </c>
      <c r="B117" s="1" t="str">
        <v>piscicultura_tilapia_bocachico</v>
      </c>
      <c r="C117" t="str">
        <v>piscicultura tilapia y bocachico</v>
      </c>
    </row>
    <row r="118" spans="1:3">
      <c r="A118" s="1" t="str">
        <v>pecuaria</v>
      </c>
      <c r="B118" s="1" t="str">
        <v>piscicultura_tilapia_cachama</v>
      </c>
      <c r="C118" t="str">
        <v>piscicultura tilapia y cachama</v>
      </c>
    </row>
    <row r="119" spans="1:3">
      <c r="A119" s="1" t="str">
        <v>pecuaria</v>
      </c>
      <c r="B119" s="1" t="str">
        <v>piscicultura_trucha</v>
      </c>
      <c r="C119" t="str">
        <v>piscicultura trucha</v>
      </c>
    </row>
    <row r="120" spans="1:3">
      <c r="A120" s="1" t="str">
        <v>agricola</v>
      </c>
      <c r="B120" s="1" t="str">
        <v>platano</v>
      </c>
      <c r="C120" t="str">
        <v>plátano</v>
      </c>
    </row>
    <row r="121" spans="1:3">
      <c r="A121" s="1" t="str">
        <v>agricola</v>
      </c>
      <c r="B121" s="1" t="str">
        <v>platano_harton</v>
      </c>
      <c r="C121" t="str">
        <v>plátano hartón</v>
      </c>
    </row>
    <row r="122" spans="1:3">
      <c r="A122" s="1" t="str">
        <v>pecuaria</v>
      </c>
      <c r="B122" s="1" t="str">
        <v>porcicultura_ceba</v>
      </c>
      <c r="C122" t="str">
        <v>porcicultura de ceba</v>
      </c>
    </row>
    <row r="123" spans="1:3">
      <c r="A123" s="1" t="str">
        <v>pecuaria</v>
      </c>
      <c r="B123" s="1" t="str">
        <v>porcicultura_ciclo_completo</v>
      </c>
      <c r="C123" t="str">
        <v>porcicultura de ciclo completo</v>
      </c>
    </row>
    <row r="124" spans="1:3">
      <c r="A124" s="1" t="str">
        <v>pecuaria</v>
      </c>
      <c r="B124" s="1" t="str">
        <v>porcicultura_cria</v>
      </c>
      <c r="C124" t="str">
        <v>porcicultura de cría</v>
      </c>
    </row>
    <row r="125" spans="1:3">
      <c r="A125" s="1" t="str">
        <v>pecuaria</v>
      </c>
      <c r="B125" s="1" t="str">
        <v>porcicultura_cria_levante</v>
      </c>
      <c r="C125" t="str">
        <v>porcicultura de cría y levante</v>
      </c>
    </row>
    <row r="126" spans="1:3">
      <c r="A126" s="1" t="str">
        <v>agricola</v>
      </c>
      <c r="B126" s="1" t="str">
        <v>remolacha</v>
      </c>
      <c r="C126" t="str">
        <v>remolacha</v>
      </c>
    </row>
    <row r="127" spans="1:3">
      <c r="A127" s="1" t="str">
        <v>agricola</v>
      </c>
      <c r="B127" s="1" t="str">
        <v>sacha_inchi</v>
      </c>
      <c r="C127" t="str">
        <v>sacha inchi</v>
      </c>
    </row>
    <row r="128" spans="1:3">
      <c r="A128" s="1" t="str">
        <v>agricola</v>
      </c>
      <c r="B128" s="1" t="str">
        <v>sorgo</v>
      </c>
      <c r="C128" t="str">
        <v>sorgo</v>
      </c>
    </row>
    <row r="129" spans="1:3">
      <c r="A129" s="1" t="str">
        <v>agricola</v>
      </c>
      <c r="B129" s="1" t="str">
        <v>stevia</v>
      </c>
      <c r="C129" t="str">
        <v>stevia</v>
      </c>
    </row>
    <row r="130" spans="1:3">
      <c r="A130" s="1" t="str">
        <v>agricola</v>
      </c>
      <c r="B130" s="1" t="str">
        <v>tomate_arbol</v>
      </c>
      <c r="C130" t="str">
        <v>tomate de árbol</v>
      </c>
    </row>
    <row r="131" spans="1:3">
      <c r="A131" s="1" t="str">
        <v>agricola</v>
      </c>
      <c r="B131" s="1" t="str">
        <v>tomate_cherry</v>
      </c>
      <c r="C131" t="str">
        <v>tomate cherry</v>
      </c>
    </row>
    <row r="132" spans="1:3">
      <c r="A132" s="1" t="str">
        <v>agricola</v>
      </c>
      <c r="B132" s="1" t="str">
        <v>tomate_mesa</v>
      </c>
      <c r="C132" t="str">
        <v>tomate de mesa</v>
      </c>
    </row>
    <row r="133" spans="1:3">
      <c r="A133" s="1" t="str">
        <v>agricola</v>
      </c>
      <c r="B133" s="1" t="str">
        <v>uchuva</v>
      </c>
      <c r="C133" t="str">
        <v>uchuva</v>
      </c>
    </row>
    <row r="134" spans="1:3">
      <c r="A134" s="1" t="str">
        <v>agricola</v>
      </c>
      <c r="B134" s="1" t="str">
        <v>yuca</v>
      </c>
      <c r="C134" t="str">
        <v>yuca</v>
      </c>
    </row>
    <row r="135" spans="1:3">
      <c r="A135" s="1" t="str">
        <v>agricola</v>
      </c>
      <c r="B135" s="1" t="str">
        <v>yuca_industrial</v>
      </c>
      <c r="C135" t="str">
        <v>yuca para uso industrial</v>
      </c>
    </row>
    <row r="136" spans="1:3">
      <c r="A136" s="1" t="str">
        <v>agricola</v>
      </c>
      <c r="B136" s="1" t="str">
        <v>yuca_maiz</v>
      </c>
      <c r="C136" t="str">
        <v>yuca en asocio con maíz</v>
      </c>
    </row>
    <row r="137" spans="1:3">
      <c r="A137" s="1" t="str">
        <v>agricola</v>
      </c>
      <c r="B137" s="1" t="str">
        <v>yuca_maiz_ahuyama</v>
      </c>
      <c r="C137" t="str">
        <v>yuca en asocio con maíz y ahuyama</v>
      </c>
    </row>
    <row r="138" spans="1:3">
      <c r="A138" s="1" t="str">
        <v>agricola</v>
      </c>
      <c r="B138" s="1" t="str">
        <v>yuca_maiz_name</v>
      </c>
      <c r="C138" t="str">
        <v>yuca en asocio con maíz y ñame</v>
      </c>
    </row>
    <row r="139" spans="1:3">
      <c r="A139" s="1" t="str">
        <v>agricola</v>
      </c>
      <c r="B139" s="1" t="str">
        <v>yuca_maiz_name_patilla</v>
      </c>
      <c r="C139" t="str">
        <v>Yuca en asocio con maíz, ñame y patilla</v>
      </c>
    </row>
    <row r="140" spans="1:3">
      <c r="A140" s="1" t="str">
        <v>agricola</v>
      </c>
      <c r="B140" s="1" t="str">
        <v>yuca_maiz_patilla</v>
      </c>
      <c r="C140" t="str">
        <v>yuca en asocio con maíz y patilla</v>
      </c>
    </row>
    <row r="141" spans="1:3">
      <c r="A141" s="1" t="str">
        <v>agricola</v>
      </c>
      <c r="B141" s="1" t="str">
        <v>zanahoria</v>
      </c>
      <c r="C141" t="str">
        <v>zanahoria</v>
      </c>
    </row>
    <row r="142" spans="1:3">
      <c r="A142" s="1" t="str">
        <v>agricola</v>
      </c>
      <c r="B142" s="1" t="str">
        <v>patilla_melon</v>
      </c>
      <c r="C142" t="str">
        <v>patilla en asocio con melón</v>
      </c>
    </row>
    <row r="143" spans="1:3">
      <c r="A143" s="1" t="str">
        <v>agricola</v>
      </c>
      <c r="B143" s="1" t="str">
        <v>tabaco</v>
      </c>
      <c r="C143" t="str">
        <v>tabaco</v>
      </c>
    </row>
    <row r="144" spans="1:3">
      <c r="A144" s="1" t="str">
        <v>agricola</v>
      </c>
      <c r="B144" s="1" t="str">
        <v>ajonjoli</v>
      </c>
      <c r="C144" t="str">
        <v>ajonjolí</v>
      </c>
    </row>
    <row r="145" spans="1:3">
      <c r="A145" s="1" t="str">
        <v>agricola</v>
      </c>
      <c r="B145" s="1" t="str">
        <v>mamoncillo</v>
      </c>
      <c r="C145" t="str">
        <v>mamoncillo</v>
      </c>
    </row>
    <row r="146" spans="1:3">
      <c r="A146" s="1" t="str">
        <v>agricola</v>
      </c>
      <c r="B146" s="1" t="str">
        <v>yuca_name</v>
      </c>
      <c r="C146" t="str">
        <v>yuca en asocio con ñame</v>
      </c>
    </row>
    <row r="147" spans="1:3">
      <c r="A147" s="1" t="str">
        <v>agricola</v>
      </c>
      <c r="B147" s="1" t="str">
        <v>hierbabuena</v>
      </c>
      <c r="C147" t="str">
        <v>hierbabuena</v>
      </c>
    </row>
    <row r="148" spans="1:3">
      <c r="A148" s="1" t="str">
        <v>agricola</v>
      </c>
      <c r="B148" s="1" t="str">
        <v>frijol_zaragoza</v>
      </c>
      <c r="C148" t="str">
        <v>frijol zaragoza</v>
      </c>
    </row>
    <row r="149" spans="1:3">
      <c r="A149" s="1" t="str">
        <v>agricola</v>
      </c>
      <c r="B149" s="1" t="str">
        <v>soya</v>
      </c>
      <c r="C149" t="str">
        <v>soya</v>
      </c>
    </row>
    <row r="150" spans="1:3">
      <c r="A150" s="1" t="str">
        <v>agricola</v>
      </c>
      <c r="B150" s="1" t="str">
        <v>uva</v>
      </c>
      <c r="C150" t="str">
        <v>uva</v>
      </c>
    </row>
    <row r="151" spans="1:3">
      <c r="A151" s="1" t="str">
        <v>agricola</v>
      </c>
      <c r="B151" s="1" t="str">
        <v>repollo</v>
      </c>
      <c r="C151" t="str">
        <v>repollo</v>
      </c>
    </row>
    <row r="152" spans="1:3">
      <c r="A152" s="1" t="str">
        <v>agricola</v>
      </c>
      <c r="B152" s="1" t="str">
        <v>cilantro_repollo</v>
      </c>
      <c r="C152" t="str">
        <v>cilantro_repollo</v>
      </c>
    </row>
    <row r="153" spans="1:3">
      <c r="A153" s="1" t="str">
        <v>agricola</v>
      </c>
      <c r="B153" s="1" t="str">
        <v>banano</v>
      </c>
      <c r="C153" t="str">
        <v>banano</v>
      </c>
    </row>
    <row r="154" spans="1:3">
      <c r="A154" s="1" t="str">
        <v>agricola</v>
      </c>
      <c r="B154" s="1" t="str">
        <v>maiz puya</v>
      </c>
      <c r="C154" t="str">
        <v>maíz puya</v>
      </c>
    </row>
    <row r="155" spans="1:3">
      <c r="A155" s="1" t="str">
        <v>agricola</v>
      </c>
      <c r="B155" s="1" t="str">
        <v>maiz amarillo</v>
      </c>
      <c r="C155" t="str">
        <v>maíz amarillo</v>
      </c>
    </row>
    <row r="156" spans="1:3">
      <c r="A156" s="1" t="str">
        <v>agricola</v>
      </c>
      <c r="B156" s="1" t="str">
        <v>mandarina</v>
      </c>
      <c r="C156" t="str">
        <v>mandarina</v>
      </c>
    </row>
    <row r="157" spans="1:3">
      <c r="A157" s="1" t="str">
        <v>agricola</v>
      </c>
      <c r="B157" s="1" t="str">
        <v>cacao_platano_limon</v>
      </c>
      <c r="C157" t="str">
        <v>cacao_plátano_limón</v>
      </c>
    </row>
    <row r="158" spans="1:3">
      <c r="A158" s="1" t="str">
        <v>agricola</v>
      </c>
      <c r="B158" s="1" t="str">
        <v>limon_mandarina</v>
      </c>
      <c r="C158" t="str">
        <v xml:space="preserve">limón_mandarina </v>
      </c>
    </row>
    <row r="159" spans="1:3">
      <c r="A159" s="1" t="str">
        <v>agricola</v>
      </c>
      <c r="B159" s="1">
        <v>0</v>
      </c>
      <c r="C159">
        <v>0</v>
      </c>
    </row>
    <row r="160" spans="1:3">
      <c r="A160" s="1" t="str">
        <v>agricola</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Miryam Gonzalez Villamil</cp:lastModifiedBy>
  <cp:revision/>
  <dcterms:created xsi:type="dcterms:W3CDTF">2023-06-01T14:44:35Z</dcterms:created>
  <dcterms:modified xsi:type="dcterms:W3CDTF">2025-04-28T20:22:12Z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