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4"/>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ucre/El Roble - Sucre/10. DTS Consolidado/ANEXOS/"/>
    </mc:Choice>
  </mc:AlternateContent>
  <xr:revisionPtr revIDLastSave="147" documentId="13_ncr:1_{E0C9534B-284E-4DEC-86BA-75F5AC864551}" xr6:coauthVersionLast="47" xr6:coauthVersionMax="47" xr10:uidLastSave="{E66B37EC-FA13-4D84-BE1E-12D0A435227F}"/>
  <bookViews>
    <workbookView xWindow="14295" yWindow="0" windowWidth="14610" windowHeight="15585" firstSheet="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final'!$A$1:$K$20</definedName>
    <definedName name="_xlnm._FilterDatabase" localSheetId="0" hidden="1">SIPRA!$B$1:$G$45</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2" i="12" l="1"/>
  <c r="E102" i="12"/>
  <c r="B2" i="16"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c r="U102" i="12"/>
  <c r="T102" i="12"/>
  <c r="S102" i="12"/>
  <c r="R102" i="12"/>
  <c r="Q102" i="12"/>
  <c r="P102" i="12"/>
  <c r="O102" i="12"/>
  <c r="N102" i="12"/>
  <c r="M102" i="12"/>
  <c r="L102" i="12"/>
  <c r="K102" i="12"/>
  <c r="J102" i="12"/>
  <c r="I102" i="12"/>
  <c r="H102" i="12"/>
  <c r="G102" i="12"/>
  <c r="D102" i="12"/>
  <c r="C102" i="12"/>
  <c r="B102" i="12"/>
  <c r="AS57" i="12"/>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c r="A3" i="16"/>
  <c r="A4" i="16"/>
  <c r="A5" i="16"/>
  <c r="A6" i="16"/>
  <c r="A7" i="16"/>
  <c r="A8" i="16"/>
  <c r="A9" i="16"/>
  <c r="A10" i="16"/>
  <c r="A11" i="16"/>
  <c r="A12" i="16"/>
  <c r="A13" i="16"/>
  <c r="A14" i="16"/>
  <c r="A15" i="16"/>
  <c r="A16" i="16"/>
  <c r="A17"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<sst xmlns="http://schemas.openxmlformats.org/spreadsheetml/2006/main" count="219" uniqueCount="60">
  <si>
    <t>UFH</t>
  </si>
  <si>
    <t>ganaderia_doble_proposito</t>
  </si>
  <si>
    <t>avicultura_engorde</t>
  </si>
  <si>
    <t>avicultura_postura</t>
  </si>
  <si>
    <t>porcicultura_ciclo_completo</t>
  </si>
  <si>
    <t>porcicultura_ceba</t>
  </si>
  <si>
    <t>maiz_amarillo_tradicional</t>
  </si>
  <si>
    <t>02Va-80</t>
  </si>
  <si>
    <t>Área total</t>
  </si>
  <si>
    <t>Apto</t>
  </si>
  <si>
    <t>No apto</t>
  </si>
  <si>
    <t>% aptitud</t>
  </si>
  <si>
    <t>02Vas1-80</t>
  </si>
  <si>
    <t>02Wa-80</t>
  </si>
  <si>
    <t>03Wai-73</t>
  </si>
  <si>
    <t>04Wc-67</t>
  </si>
  <si>
    <t>04Wcs1-67</t>
  </si>
  <si>
    <t>06Wb-55</t>
  </si>
  <si>
    <t>07Wbs1-49</t>
  </si>
  <si>
    <t>07Wc2-49</t>
  </si>
  <si>
    <t>07Wc2s1-49</t>
  </si>
  <si>
    <t>07Wcs1-49</t>
  </si>
  <si>
    <t>08Vai-44</t>
  </si>
  <si>
    <t>08Wai-44</t>
  </si>
  <si>
    <t>09Vc3s2-38</t>
  </si>
  <si>
    <t>* Esta línea fue analizada por SIPRA y complementadas con tablero Shinny. La aptitud se flexibiliza por este análisis de refuerzo</t>
  </si>
  <si>
    <t>09Wc2s2-38</t>
  </si>
  <si>
    <t>09Wc3s2-38</t>
  </si>
  <si>
    <t>10Wd3s2-30</t>
  </si>
  <si>
    <t>11Vai-23</t>
  </si>
  <si>
    <t>* Se da aptitud condicionada A3 por tableros</t>
  </si>
  <si>
    <t>11Wai-23</t>
  </si>
  <si>
    <t>Las líneas ganadería doble proposito, avicultura postura, avicultura engorde, porcicultura ciclo completo, porcicultura ceba y maíz amarillo tradicional: SIPRA Nacional</t>
  </si>
  <si>
    <t>yuca</t>
  </si>
  <si>
    <t>arroz_secano_mecanizado</t>
  </si>
  <si>
    <t>ajonjoli</t>
  </si>
  <si>
    <t>yuca_industrial</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</si>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</sst>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242424"/>
      <name val="Aptos Narrow"/>
      <charset val="1"/>
    </font>
  </fonts>
  <fills count="1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theme="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0" borderId="0" xfId="0" applyFont="1" applyFill="1" applyAlignment="1">
      <alignment horizontal="center" vertical="center" wrapText="1"/>
    </xf>
    <xf numFmtId="0" fontId="10" fillId="0" borderId="2" xfId="0" applyFont="1" applyBorder="1" applyAlignment="1">
      <alignment horizontal="center"/>
    </xf>
    <xf numFmtId="0" fontId="3" fillId="0" borderId="2" xfId="0" applyFont="1" applyBorder="1" applyAlignment="1">
      <alignment horizontal="center"/>
    </xf>
    <xf numFmtId="0" fontId="9" fillId="5" borderId="1" xfId="0" applyFont="1" applyFill="1" applyBorder="1" applyAlignment="1">
      <alignment horizontal="center" vertical="center" wrapText="1"/>
    </xf>
    <xf numFmtId="0" fontId="10" fillId="0" borderId="2" xfId="0" applyFont="1" applyBorder="1" applyAlignment="1">
      <alignment horizontal="center" vertical="center"/>
    </xf>
    <xf numFmtId="2" fontId="3" fillId="0" borderId="1" xfId="0" applyNumberFormat="1" applyFont="1" applyBorder="1" applyAlignment="1">
      <alignment horizontal="center"/>
    </xf>
    <xf numFmtId="10" fontId="3" fillId="0" borderId="1" xfId="1" applyNumberFormat="1" applyFont="1" applyFill="1" applyBorder="1" applyAlignment="1">
      <alignment horizontal="center"/>
    </xf>
    <xf numFmtId="0" fontId="3" fillId="7" borderId="2" xfId="0" applyFont="1" applyFill="1" applyBorder="1" applyAlignment="1">
      <alignment horizontal="center"/>
    </xf>
    <xf numFmtId="0" fontId="9" fillId="7" borderId="1" xfId="0" applyFont="1" applyFill="1" applyBorder="1" applyAlignment="1">
      <alignment horizontal="center" vertical="center" wrapText="1"/>
    </xf>
    <xf numFmtId="0" fontId="8" fillId="11" borderId="1" xfId="0" applyFont="1" applyFill="1" applyBorder="1" applyAlignment="1">
      <alignment horizontal="center" vertical="center"/>
    </xf>
    <xf numFmtId="0" fontId="3" fillId="4" borderId="2" xfId="0" applyFont="1" applyFill="1" applyBorder="1" applyAlignment="1">
      <alignment horizontal="center"/>
    </xf>
    <xf numFmtId="0" fontId="9" fillId="4" borderId="1" xfId="0" applyFont="1" applyFill="1" applyBorder="1" applyAlignment="1">
      <alignment horizontal="center" vertical="center" wrapText="1"/>
    </xf>
    <xf numFmtId="164" fontId="10" fillId="0" borderId="2" xfId="0" applyNumberFormat="1" applyFont="1" applyBorder="1" applyAlignment="1">
      <alignment horizontal="center" vertical="center"/>
    </xf>
    <xf numFmtId="0" fontId="10" fillId="5" borderId="2" xfId="0" applyFont="1" applyFill="1" applyBorder="1" applyAlignment="1">
      <alignment horizontal="center"/>
    </xf>
    <xf numFmtId="0" fontId="3" fillId="5" borderId="1" xfId="0" applyFont="1" applyFill="1" applyBorder="1" applyAlignment="1">
      <alignment horizontal="center" vertical="center"/>
    </xf>
    <xf numFmtId="0" fontId="16" fillId="0" borderId="0" xfId="0" applyFont="1"/>
    <xf numFmtId="0" fontId="3" fillId="4" borderId="1" xfId="0" applyFont="1" applyFill="1" applyBorder="1" applyAlignment="1">
      <alignment horizontal="center" vertical="center"/>
    </xf>
    <xf numFmtId="0" fontId="0" fillId="0" borderId="0" xfId="0" applyAlignment="1">
      <alignment horizontal="left"/>
    </xf>
    <xf numFmtId="10" fontId="3" fillId="4" borderId="1" xfId="1" applyNumberFormat="1" applyFont="1" applyFill="1" applyBorder="1" applyAlignment="1">
      <alignment horizontal="center"/>
    </xf>
    <xf numFmtId="0" fontId="9" fillId="2" borderId="1" xfId="0" applyFont="1" applyFill="1" applyBorder="1" applyAlignment="1">
      <alignment horizontal="center" vertical="center"/>
    </xf>
    <xf numFmtId="164" fontId="9" fillId="0" borderId="1"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31">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473626"/>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rgb="FF006100"/>
      </font>
      <fill>
        <patternFill>
          <bgColor rgb="FFC6EFCE"/>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266600"/>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00FFFF"/>
        </patternFill>
      </fill>
    </dxf>
    <dxf>
      <font>
        <color theme="0"/>
      </font>
      <fill>
        <patternFill>
          <bgColor rgb="FF473626"/>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ont>
        <color theme="0"/>
      </font>
      <fill>
        <patternFill>
          <bgColor rgb="FF42288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caprinos_dp</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I80"/>
  <sheetViews>
    <sheetView tabSelected="1" zoomScale="120" zoomScaleNormal="120" workbookViewId="0">
      <pane ySplit="1" topLeftCell="A2" activePane="bottomLeft" state="frozen"/>
      <selection pane="bottomLeft" activeCell="C57" sqref="C57"/>
    </sheetView>
  </sheetViews>
  <sheetFormatPr defaultColWidth="11.42578125" defaultRowHeight="15"/>
  <cols>
    <col min="1" max="1" width="16.42578125" style="1" customWidth="1"/>
    <col min="2" max="2" width="11.42578125" style="1"/>
    <col min="3" max="7" width="24.85546875" style="1" customWidth="1"/>
    <col min="8" max="8" width="23.28515625" style="1" customWidth="1"/>
    <col min="9" max="9" width="36.5703125" style="1" bestFit="1" customWidth="1"/>
    <col min="10" max="10" width="22.140625" style="1" customWidth="1"/>
    <col min="11" max="11" width="18" style="1" customWidth="1"/>
    <col min="12" max="16384" width="11.42578125" style="1"/>
  </cols>
  <sheetData>
    <row r="1" spans="1:8">
      <c r="A1" s="3" t="s">
        <v>0</v>
      </c>
      <c r="B1" s="3"/>
      <c r="C1" s="3" t="s">
        <v>1</v>
      </c>
      <c r="D1" s="3" t="s">
        <v>2</v>
      </c>
      <c r="E1" s="3" t="s">
        <v>3</v>
      </c>
      <c r="F1" s="3" t="s">
        <v>4</v>
      </c>
      <c r="G1" s="3" t="s">
        <v>5</v>
      </c>
      <c r="H1" s="3" t="s">
        <v>6</v>
      </c>
    </row>
    <row r="2" spans="1:8">
      <c r="A2" s="82" t="s">
        <v>7</v>
      </c>
      <c r="B2" s="22" t="s">
        <v>8</v>
      </c>
      <c r="C2" s="67">
        <v>169.81268461396874</v>
      </c>
      <c r="D2" s="67">
        <v>169.81270000000001</v>
      </c>
      <c r="E2" s="67">
        <v>169.81270000000001</v>
      </c>
      <c r="F2" s="67">
        <v>169.81268454081666</v>
      </c>
      <c r="G2" s="67">
        <v>169.81268454081666</v>
      </c>
      <c r="H2" s="67">
        <v>169.81268350537238</v>
      </c>
    </row>
    <row r="3" spans="1:8">
      <c r="A3" s="82"/>
      <c r="B3" s="22" t="s">
        <v>9</v>
      </c>
      <c r="C3" s="67">
        <v>168.56514178820501</v>
      </c>
      <c r="D3" s="67">
        <v>150.61580000000001</v>
      </c>
      <c r="E3" s="67">
        <v>150.61580000000001</v>
      </c>
      <c r="F3" s="67">
        <v>168.37765140489699</v>
      </c>
      <c r="G3" s="67">
        <v>168.37765140489699</v>
      </c>
      <c r="H3" s="67">
        <v>168.353151161326</v>
      </c>
    </row>
    <row r="4" spans="1:8">
      <c r="A4" s="82"/>
      <c r="B4" s="22" t="s">
        <v>10</v>
      </c>
      <c r="C4" s="67">
        <v>1.24754282576372</v>
      </c>
      <c r="D4" s="67">
        <v>19.196899999999999</v>
      </c>
      <c r="E4" s="67">
        <v>19.196899999999999</v>
      </c>
      <c r="F4" s="67">
        <v>1.43503313591968</v>
      </c>
      <c r="G4" s="67">
        <v>1.43503313591968</v>
      </c>
      <c r="H4" s="67">
        <v>1.4595323440463901</v>
      </c>
    </row>
    <row r="5" spans="1:8">
      <c r="A5" s="82"/>
      <c r="B5" s="23" t="s">
        <v>11</v>
      </c>
      <c r="C5" s="68">
        <v>0.99265341791987016</v>
      </c>
      <c r="D5" s="68">
        <v>0.88700000000000001</v>
      </c>
      <c r="E5" s="68">
        <v>0.88700000000000001</v>
      </c>
      <c r="F5" s="68">
        <v>0.99154931717969075</v>
      </c>
      <c r="G5" s="68">
        <v>0.99154931717969075</v>
      </c>
      <c r="H5" s="68">
        <v>0.99140504517143324</v>
      </c>
    </row>
    <row r="6" spans="1:8">
      <c r="A6" s="82" t="s">
        <v>12</v>
      </c>
      <c r="B6" s="22" t="s">
        <v>8</v>
      </c>
      <c r="C6" s="67">
        <v>13.930335587557533</v>
      </c>
      <c r="D6" s="67">
        <v>13.930300000000001</v>
      </c>
      <c r="E6" s="67">
        <v>13.930300000000001</v>
      </c>
      <c r="F6" s="67">
        <v>13.9303356444761</v>
      </c>
      <c r="G6" s="67">
        <v>13.9303356444761</v>
      </c>
      <c r="H6" s="67">
        <v>13.9303355011133</v>
      </c>
    </row>
    <row r="7" spans="1:8">
      <c r="A7" s="82"/>
      <c r="B7" s="22" t="s">
        <v>9</v>
      </c>
      <c r="C7" s="67">
        <v>13.8947003989585</v>
      </c>
      <c r="D7" s="67">
        <v>13.930300000000001</v>
      </c>
      <c r="E7" s="67">
        <v>13.930300000000001</v>
      </c>
      <c r="F7" s="67">
        <v>13.9303356444761</v>
      </c>
      <c r="G7" s="67">
        <v>13.9303356444761</v>
      </c>
      <c r="H7" s="67">
        <v>13.9303355011133</v>
      </c>
    </row>
    <row r="8" spans="1:8">
      <c r="A8" s="82"/>
      <c r="B8" s="22" t="s">
        <v>10</v>
      </c>
      <c r="C8" s="67">
        <v>3.5635188599033099E-2</v>
      </c>
      <c r="D8" s="67">
        <v>0</v>
      </c>
      <c r="E8" s="67">
        <v>0</v>
      </c>
      <c r="F8" s="67">
        <v>0</v>
      </c>
      <c r="G8" s="67">
        <v>0</v>
      </c>
      <c r="H8" s="67">
        <v>0</v>
      </c>
    </row>
    <row r="9" spans="1:8">
      <c r="A9" s="82"/>
      <c r="B9" s="23" t="s">
        <v>11</v>
      </c>
      <c r="C9" s="68">
        <v>0.99744190020584567</v>
      </c>
      <c r="D9" s="68">
        <v>1</v>
      </c>
      <c r="E9" s="68">
        <v>1</v>
      </c>
      <c r="F9" s="68">
        <v>1</v>
      </c>
      <c r="G9" s="68">
        <v>1</v>
      </c>
      <c r="H9" s="68">
        <v>1</v>
      </c>
    </row>
    <row r="10" spans="1:8">
      <c r="A10" s="82" t="s">
        <v>13</v>
      </c>
      <c r="B10" s="22" t="s">
        <v>8</v>
      </c>
      <c r="C10" s="67">
        <v>948.19107202487316</v>
      </c>
      <c r="D10" s="67">
        <v>948.19110000000001</v>
      </c>
      <c r="E10" s="67">
        <v>948.19110000000001</v>
      </c>
      <c r="F10" s="67">
        <v>948.19107268496339</v>
      </c>
      <c r="G10" s="67">
        <v>948.19107268496339</v>
      </c>
      <c r="H10" s="67">
        <v>948.1910731540205</v>
      </c>
    </row>
    <row r="11" spans="1:8">
      <c r="A11" s="82"/>
      <c r="B11" s="22" t="s">
        <v>9</v>
      </c>
      <c r="C11" s="67">
        <v>867.836175574869</v>
      </c>
      <c r="D11" s="67">
        <v>870.20150000000001</v>
      </c>
      <c r="E11" s="67">
        <v>870.20150000000001</v>
      </c>
      <c r="F11" s="67">
        <v>870.59014403965602</v>
      </c>
      <c r="G11" s="67">
        <v>870.59014403965602</v>
      </c>
      <c r="H11" s="67">
        <v>865.13055093365097</v>
      </c>
    </row>
    <row r="12" spans="1:8">
      <c r="A12" s="82"/>
      <c r="B12" s="22" t="s">
        <v>10</v>
      </c>
      <c r="C12" s="67">
        <v>80.354896450004105</v>
      </c>
      <c r="D12" s="67">
        <v>77.989599999999996</v>
      </c>
      <c r="E12" s="67">
        <v>77.989599999999996</v>
      </c>
      <c r="F12" s="67">
        <v>77.600928645307405</v>
      </c>
      <c r="G12" s="67">
        <v>77.600928645307405</v>
      </c>
      <c r="H12" s="67">
        <v>83.060522220369506</v>
      </c>
    </row>
    <row r="13" spans="1:8">
      <c r="A13" s="82"/>
      <c r="B13" s="23" t="s">
        <v>11</v>
      </c>
      <c r="C13" s="68">
        <v>0.91525453168589177</v>
      </c>
      <c r="D13" s="68">
        <v>0.91769999999999996</v>
      </c>
      <c r="E13" s="68">
        <v>0.91769999999999996</v>
      </c>
      <c r="F13" s="68">
        <v>0.91815897567399873</v>
      </c>
      <c r="G13" s="68">
        <v>0.91815897567399873</v>
      </c>
      <c r="H13" s="68">
        <v>0.91240107129032477</v>
      </c>
    </row>
    <row r="14" spans="1:8">
      <c r="A14" s="82" t="s">
        <v>14</v>
      </c>
      <c r="B14" s="22" t="s">
        <v>8</v>
      </c>
      <c r="C14" s="67">
        <v>877.15563846733801</v>
      </c>
      <c r="D14" s="67">
        <v>877.15560000000005</v>
      </c>
      <c r="E14" s="67">
        <v>877.15560000000005</v>
      </c>
      <c r="F14" s="67">
        <v>877.15563543451128</v>
      </c>
      <c r="G14" s="67">
        <v>877.15563543451128</v>
      </c>
      <c r="H14" s="67">
        <v>877.15563178653088</v>
      </c>
    </row>
    <row r="15" spans="1:8">
      <c r="A15" s="82"/>
      <c r="B15" s="22" t="s">
        <v>9</v>
      </c>
      <c r="C15" s="67">
        <v>761.01270936915603</v>
      </c>
      <c r="D15" s="67">
        <v>819.91600000000005</v>
      </c>
      <c r="E15" s="67">
        <v>819.91600000000005</v>
      </c>
      <c r="F15" s="67">
        <v>820.78987697887396</v>
      </c>
      <c r="G15" s="67">
        <v>820.78987697887396</v>
      </c>
      <c r="H15" s="67">
        <v>6.3341245313329102</v>
      </c>
    </row>
    <row r="16" spans="1:8">
      <c r="A16" s="82"/>
      <c r="B16" s="22" t="s">
        <v>10</v>
      </c>
      <c r="C16" s="67">
        <v>116.14292909818199</v>
      </c>
      <c r="D16" s="67">
        <v>57.239600000000003</v>
      </c>
      <c r="E16" s="67">
        <v>57.239600000000003</v>
      </c>
      <c r="F16" s="67">
        <v>56.365758455637298</v>
      </c>
      <c r="G16" s="67">
        <v>56.365758455637298</v>
      </c>
      <c r="H16" s="67">
        <v>870.82150725519796</v>
      </c>
    </row>
    <row r="17" spans="1:8">
      <c r="A17" s="82"/>
      <c r="B17" s="23" t="s">
        <v>11</v>
      </c>
      <c r="C17" s="68">
        <v>0.86759142391067612</v>
      </c>
      <c r="D17" s="68">
        <v>0.93469999999999998</v>
      </c>
      <c r="E17" s="68">
        <v>0.93469999999999998</v>
      </c>
      <c r="F17" s="68">
        <v>0.93574029946496806</v>
      </c>
      <c r="G17" s="68">
        <v>0.93574029946496806</v>
      </c>
      <c r="H17" s="68">
        <v>7.2212094431087399E-3</v>
      </c>
    </row>
    <row r="18" spans="1:8">
      <c r="A18" s="82" t="s">
        <v>15</v>
      </c>
      <c r="B18" s="22" t="s">
        <v>8</v>
      </c>
      <c r="C18" s="67">
        <v>24.4556032489517</v>
      </c>
      <c r="D18" s="67">
        <v>24.4556</v>
      </c>
      <c r="E18" s="67">
        <v>24.4556</v>
      </c>
      <c r="F18" s="67">
        <v>24.455603275475177</v>
      </c>
      <c r="G18" s="67">
        <v>24.455603275475177</v>
      </c>
      <c r="H18" s="67">
        <v>24.455606140780752</v>
      </c>
    </row>
    <row r="19" spans="1:8">
      <c r="A19" s="82"/>
      <c r="B19" s="22" t="s">
        <v>9</v>
      </c>
      <c r="C19" s="67">
        <v>23.783649455090899</v>
      </c>
      <c r="D19" s="67">
        <v>24.1816</v>
      </c>
      <c r="E19" s="67">
        <v>24.1816</v>
      </c>
      <c r="F19" s="67">
        <v>24.181567624878902</v>
      </c>
      <c r="G19" s="67">
        <v>24.181567624878902</v>
      </c>
      <c r="H19" s="67">
        <v>22.161487325700701</v>
      </c>
    </row>
    <row r="20" spans="1:8">
      <c r="A20" s="82"/>
      <c r="B20" s="22" t="s">
        <v>10</v>
      </c>
      <c r="C20" s="67">
        <v>0.67195379386080201</v>
      </c>
      <c r="D20" s="67">
        <v>0.27400000000000002</v>
      </c>
      <c r="E20" s="67">
        <v>0.27400000000000002</v>
      </c>
      <c r="F20" s="67">
        <v>0.27403565059627599</v>
      </c>
      <c r="G20" s="67">
        <v>0.27403565059627599</v>
      </c>
      <c r="H20" s="67">
        <v>2.2941188150800498</v>
      </c>
    </row>
    <row r="21" spans="1:8">
      <c r="A21" s="82"/>
      <c r="B21" s="23" t="s">
        <v>11</v>
      </c>
      <c r="C21" s="68">
        <v>0.97252352407665077</v>
      </c>
      <c r="D21" s="68">
        <v>0.98880000000000001</v>
      </c>
      <c r="E21" s="68">
        <v>0.98880000000000001</v>
      </c>
      <c r="F21" s="68">
        <v>0.98879456591156412</v>
      </c>
      <c r="G21" s="68">
        <v>0.98879456591156412</v>
      </c>
      <c r="H21" s="68">
        <v>0.9061925187266362</v>
      </c>
    </row>
    <row r="22" spans="1:8">
      <c r="A22" s="82" t="s">
        <v>16</v>
      </c>
      <c r="B22" s="22" t="s">
        <v>8</v>
      </c>
      <c r="C22" s="67">
        <v>189.33394141566853</v>
      </c>
      <c r="D22" s="67">
        <v>189.3339</v>
      </c>
      <c r="E22" s="67">
        <v>189.3339</v>
      </c>
      <c r="F22" s="67">
        <v>189.33394036381563</v>
      </c>
      <c r="G22" s="67">
        <v>189.33394036381563</v>
      </c>
      <c r="H22" s="67">
        <v>189.33393673068792</v>
      </c>
    </row>
    <row r="23" spans="1:8">
      <c r="A23" s="82"/>
      <c r="B23" s="22" t="s">
        <v>9</v>
      </c>
      <c r="C23" s="67">
        <v>182.70430917936901</v>
      </c>
      <c r="D23" s="67">
        <v>188.9589</v>
      </c>
      <c r="E23" s="67">
        <v>188.9589</v>
      </c>
      <c r="F23" s="67">
        <v>188.50287150728599</v>
      </c>
      <c r="G23" s="67">
        <v>188.50287150728599</v>
      </c>
      <c r="H23" s="67">
        <v>0.155445281773928</v>
      </c>
    </row>
    <row r="24" spans="1:8">
      <c r="A24" s="82"/>
      <c r="B24" s="22" t="s">
        <v>10</v>
      </c>
      <c r="C24" s="67">
        <v>6.6296322362995399</v>
      </c>
      <c r="D24" s="67">
        <v>0.375</v>
      </c>
      <c r="E24" s="67">
        <v>0.375</v>
      </c>
      <c r="F24" s="67">
        <v>0.83106885652965401</v>
      </c>
      <c r="G24" s="67">
        <v>0.83106885652965401</v>
      </c>
      <c r="H24" s="67">
        <v>189.178491448914</v>
      </c>
    </row>
    <row r="25" spans="1:8">
      <c r="A25" s="82"/>
      <c r="B25" s="24" t="s">
        <v>11</v>
      </c>
      <c r="C25" s="68">
        <v>0.96498444923963911</v>
      </c>
      <c r="D25" s="68">
        <v>0.998</v>
      </c>
      <c r="E25" s="68">
        <v>0.998</v>
      </c>
      <c r="F25" s="68">
        <v>0.99561056588727459</v>
      </c>
      <c r="G25" s="68">
        <v>0.99561056588727459</v>
      </c>
      <c r="H25" s="68">
        <v>8.2101119565815728E-4</v>
      </c>
    </row>
    <row r="26" spans="1:8">
      <c r="A26" s="81" t="s">
        <v>17</v>
      </c>
      <c r="B26" s="22" t="s">
        <v>8</v>
      </c>
      <c r="C26" s="67">
        <v>156.20929732316355</v>
      </c>
      <c r="D26" s="67">
        <v>156.20930000000001</v>
      </c>
      <c r="E26" s="67">
        <v>156.20930000000001</v>
      </c>
      <c r="F26" s="67">
        <v>156.20929856336315</v>
      </c>
      <c r="G26" s="67">
        <v>156.20929856336315</v>
      </c>
      <c r="H26" s="67">
        <v>156.20929737842448</v>
      </c>
    </row>
    <row r="27" spans="1:8">
      <c r="A27" s="81"/>
      <c r="B27" s="22" t="s">
        <v>9</v>
      </c>
      <c r="C27" s="67">
        <v>155.96705682188201</v>
      </c>
      <c r="D27" s="67">
        <v>155.49940000000001</v>
      </c>
      <c r="E27" s="67">
        <v>155.49940000000001</v>
      </c>
      <c r="F27" s="67">
        <v>155.63497468043599</v>
      </c>
      <c r="G27" s="67">
        <v>155.63497468043599</v>
      </c>
      <c r="H27" s="67">
        <v>153.89395203012199</v>
      </c>
    </row>
    <row r="28" spans="1:8">
      <c r="A28" s="81"/>
      <c r="B28" s="22" t="s">
        <v>10</v>
      </c>
      <c r="C28" s="67">
        <v>0.24224050128153099</v>
      </c>
      <c r="D28" s="67">
        <v>0.70989999999999998</v>
      </c>
      <c r="E28" s="67">
        <v>0.70989999999999998</v>
      </c>
      <c r="F28" s="67">
        <v>0.57432388292716396</v>
      </c>
      <c r="G28" s="67">
        <v>0.57432388292716396</v>
      </c>
      <c r="H28" s="67">
        <v>2.3153453483024999</v>
      </c>
    </row>
    <row r="29" spans="1:8">
      <c r="A29" s="81"/>
      <c r="B29" s="23" t="s">
        <v>11</v>
      </c>
      <c r="C29" s="68">
        <v>0.99844925682764962</v>
      </c>
      <c r="D29" s="68">
        <v>0.99550000000000005</v>
      </c>
      <c r="E29" s="68">
        <v>0.99550000000000005</v>
      </c>
      <c r="F29" s="68">
        <v>0.99632336942672972</v>
      </c>
      <c r="G29" s="68">
        <v>0.99632336942672972</v>
      </c>
      <c r="H29" s="68">
        <v>0.98517792866903786</v>
      </c>
    </row>
    <row r="30" spans="1:8">
      <c r="A30" s="81" t="s">
        <v>18</v>
      </c>
      <c r="B30" s="22" t="s">
        <v>8</v>
      </c>
      <c r="C30" s="67">
        <v>212.22763565202794</v>
      </c>
      <c r="D30" s="67">
        <v>212.2276</v>
      </c>
      <c r="E30" s="67">
        <v>212.2276</v>
      </c>
      <c r="F30" s="67">
        <v>212.22763577824901</v>
      </c>
      <c r="G30" s="67">
        <v>212.22763577824901</v>
      </c>
      <c r="H30" s="67">
        <v>212.22763343647631</v>
      </c>
    </row>
    <row r="31" spans="1:8">
      <c r="A31" s="81"/>
      <c r="B31" s="22" t="s">
        <v>9</v>
      </c>
      <c r="C31" s="67">
        <v>203.00946465338501</v>
      </c>
      <c r="D31" s="67">
        <v>211.69290000000001</v>
      </c>
      <c r="E31" s="67">
        <v>211.69290000000001</v>
      </c>
      <c r="F31" s="67">
        <v>211.69140406299601</v>
      </c>
      <c r="G31" s="67">
        <v>211.69140406299601</v>
      </c>
      <c r="H31" s="67">
        <v>82.839925076182297</v>
      </c>
    </row>
    <row r="32" spans="1:8">
      <c r="A32" s="81"/>
      <c r="B32" s="22" t="s">
        <v>10</v>
      </c>
      <c r="C32" s="67">
        <v>9.2181709986429201</v>
      </c>
      <c r="D32" s="67">
        <v>0.53469999999999995</v>
      </c>
      <c r="E32" s="67">
        <v>0.53469999999999995</v>
      </c>
      <c r="F32" s="67">
        <v>0.53623171525300295</v>
      </c>
      <c r="G32" s="67">
        <v>0.53623171525300295</v>
      </c>
      <c r="H32" s="67">
        <v>129.387708360294</v>
      </c>
    </row>
    <row r="33" spans="1:8">
      <c r="A33" s="81"/>
      <c r="B33" s="23" t="s">
        <v>11</v>
      </c>
      <c r="C33" s="68">
        <v>0.9565647001139983</v>
      </c>
      <c r="D33" s="68">
        <v>0.99750000000000005</v>
      </c>
      <c r="E33" s="68">
        <v>0.99750000000000005</v>
      </c>
      <c r="F33" s="68">
        <v>0.99747331815064233</v>
      </c>
      <c r="G33" s="68">
        <v>0.99747331815064233</v>
      </c>
      <c r="H33" s="68">
        <v>0.39033524397744285</v>
      </c>
    </row>
    <row r="34" spans="1:8">
      <c r="A34" s="81" t="s">
        <v>19</v>
      </c>
      <c r="B34" s="22" t="s">
        <v>8</v>
      </c>
      <c r="C34" s="67">
        <v>37.301517748994598</v>
      </c>
      <c r="D34" s="67">
        <v>37.301499999999997</v>
      </c>
      <c r="E34" s="67">
        <v>37.301499999999997</v>
      </c>
      <c r="F34" s="67">
        <v>37.301518071203603</v>
      </c>
      <c r="G34" s="67">
        <v>37.301518071203603</v>
      </c>
      <c r="H34" s="67">
        <v>37.301517269582931</v>
      </c>
    </row>
    <row r="35" spans="1:8">
      <c r="A35" s="81"/>
      <c r="B35" s="22" t="s">
        <v>9</v>
      </c>
      <c r="C35" s="67">
        <v>19.7195477381822</v>
      </c>
      <c r="D35" s="67">
        <v>37.301499999999997</v>
      </c>
      <c r="E35" s="67">
        <v>37.301499999999997</v>
      </c>
      <c r="F35" s="67">
        <v>37.301518071203603</v>
      </c>
      <c r="G35" s="67">
        <v>37.301518071203603</v>
      </c>
      <c r="H35" s="67">
        <v>0.62783470511263495</v>
      </c>
    </row>
    <row r="36" spans="1:8">
      <c r="A36" s="81"/>
      <c r="B36" s="22" t="s">
        <v>10</v>
      </c>
      <c r="C36" s="67">
        <v>17.581970010812402</v>
      </c>
      <c r="D36" s="67">
        <v>0</v>
      </c>
      <c r="E36" s="67">
        <v>0</v>
      </c>
      <c r="F36" s="67">
        <v>0</v>
      </c>
      <c r="G36" s="67">
        <v>0</v>
      </c>
      <c r="H36" s="67">
        <v>36.673682564470298</v>
      </c>
    </row>
    <row r="37" spans="1:8">
      <c r="A37" s="81"/>
      <c r="B37" s="23" t="s">
        <v>11</v>
      </c>
      <c r="C37" s="68">
        <v>0.52865269104803947</v>
      </c>
      <c r="D37" s="68">
        <v>1</v>
      </c>
      <c r="E37" s="68">
        <v>1</v>
      </c>
      <c r="F37" s="68">
        <v>1</v>
      </c>
      <c r="G37" s="68">
        <v>1</v>
      </c>
      <c r="H37" s="68">
        <v>1.6831344971176148E-2</v>
      </c>
    </row>
    <row r="38" spans="1:8">
      <c r="A38" s="81" t="s">
        <v>20</v>
      </c>
      <c r="B38" s="22" t="s">
        <v>8</v>
      </c>
      <c r="C38" s="67">
        <v>508.38784170771589</v>
      </c>
      <c r="D38" s="67">
        <v>508.38780000000003</v>
      </c>
      <c r="E38" s="67">
        <v>508.38780000000003</v>
      </c>
      <c r="F38" s="67">
        <v>508.38784422871453</v>
      </c>
      <c r="G38" s="67">
        <v>508.38784422871453</v>
      </c>
      <c r="H38" s="67">
        <v>508.38784403144211</v>
      </c>
    </row>
    <row r="39" spans="1:8">
      <c r="A39" s="81"/>
      <c r="B39" s="22" t="s">
        <v>9</v>
      </c>
      <c r="C39" s="67">
        <v>452.68128916062</v>
      </c>
      <c r="D39" s="67">
        <v>507.8818</v>
      </c>
      <c r="E39" s="67">
        <v>507.8818</v>
      </c>
      <c r="F39" s="67">
        <v>506.90082356224798</v>
      </c>
      <c r="G39" s="67">
        <v>506.90082356224798</v>
      </c>
      <c r="H39" s="67">
        <v>438.46049588240601</v>
      </c>
    </row>
    <row r="40" spans="1:8">
      <c r="A40" s="81"/>
      <c r="B40" s="22" t="s">
        <v>10</v>
      </c>
      <c r="C40" s="67">
        <v>55.706552547095903</v>
      </c>
      <c r="D40" s="67">
        <v>0.50600000000000001</v>
      </c>
      <c r="E40" s="67">
        <v>0.50600000000000001</v>
      </c>
      <c r="F40" s="67">
        <v>1.4870206664665699</v>
      </c>
      <c r="G40" s="67">
        <v>1.4870206664665699</v>
      </c>
      <c r="H40" s="67">
        <v>69.927348149036106</v>
      </c>
    </row>
    <row r="41" spans="1:8">
      <c r="A41" s="81"/>
      <c r="B41" s="23" t="s">
        <v>11</v>
      </c>
      <c r="C41" s="68">
        <v>0.8904250889242884</v>
      </c>
      <c r="D41" s="68">
        <v>0.999</v>
      </c>
      <c r="E41" s="68">
        <v>0.999</v>
      </c>
      <c r="F41" s="68">
        <v>0.99707502710116425</v>
      </c>
      <c r="G41" s="68">
        <v>0.99707502710116425</v>
      </c>
      <c r="H41" s="68">
        <v>0.86245275340471883</v>
      </c>
    </row>
    <row r="42" spans="1:8">
      <c r="A42" s="81" t="s">
        <v>21</v>
      </c>
      <c r="B42" s="22" t="s">
        <v>8</v>
      </c>
      <c r="C42" s="67">
        <v>659.69563099806305</v>
      </c>
      <c r="D42" s="67">
        <v>659.69560000000001</v>
      </c>
      <c r="E42" s="67">
        <v>659.69560000000001</v>
      </c>
      <c r="F42" s="67">
        <v>659.69562688214569</v>
      </c>
      <c r="G42" s="67">
        <v>659.69562688214569</v>
      </c>
      <c r="H42" s="67">
        <v>659.69563006820704</v>
      </c>
    </row>
    <row r="43" spans="1:8">
      <c r="A43" s="81"/>
      <c r="B43" s="22" t="s">
        <v>9</v>
      </c>
      <c r="C43" s="67">
        <v>614.56837847711904</v>
      </c>
      <c r="D43" s="67">
        <v>659.21280000000002</v>
      </c>
      <c r="E43" s="67">
        <v>659.21280000000002</v>
      </c>
      <c r="F43" s="67">
        <v>619.84215284106199</v>
      </c>
      <c r="G43" s="67">
        <v>619.84215284106199</v>
      </c>
      <c r="H43" s="67">
        <v>169.589896143392</v>
      </c>
    </row>
    <row r="44" spans="1:8">
      <c r="A44" s="81"/>
      <c r="B44" s="22" t="s">
        <v>10</v>
      </c>
      <c r="C44" s="67">
        <v>45.127252520943998</v>
      </c>
      <c r="D44" s="67">
        <v>0.4829</v>
      </c>
      <c r="E44" s="67">
        <v>0.4829</v>
      </c>
      <c r="F44" s="67">
        <v>39.8534740410837</v>
      </c>
      <c r="G44" s="67">
        <v>39.8534740410837</v>
      </c>
      <c r="H44" s="67">
        <v>490.10573392481501</v>
      </c>
    </row>
    <row r="45" spans="1:8">
      <c r="A45" s="81"/>
      <c r="B45" s="23" t="s">
        <v>11</v>
      </c>
      <c r="C45" s="68">
        <v>0.93159382842558724</v>
      </c>
      <c r="D45" s="68">
        <v>0.99929999999999997</v>
      </c>
      <c r="E45" s="68">
        <v>0.99929999999999997</v>
      </c>
      <c r="F45" s="68">
        <v>0.93958808817721096</v>
      </c>
      <c r="G45" s="68">
        <v>0.93958808817721096</v>
      </c>
      <c r="H45" s="68">
        <v>0.25707294154102223</v>
      </c>
    </row>
    <row r="46" spans="1:8">
      <c r="A46" s="81" t="s">
        <v>22</v>
      </c>
      <c r="B46" s="22" t="s">
        <v>8</v>
      </c>
      <c r="C46" s="67">
        <v>57.955471587031603</v>
      </c>
      <c r="D46" s="67">
        <v>57.955500000000001</v>
      </c>
      <c r="E46" s="67">
        <v>57.955500000000001</v>
      </c>
      <c r="F46" s="67">
        <v>57.955470111359467</v>
      </c>
      <c r="G46" s="67">
        <v>57.955470111359467</v>
      </c>
      <c r="H46" s="67">
        <v>57.955469515494798</v>
      </c>
    </row>
    <row r="47" spans="1:8">
      <c r="A47" s="81"/>
      <c r="B47" s="22" t="s">
        <v>9</v>
      </c>
      <c r="C47" s="67">
        <v>52.922343172506103</v>
      </c>
      <c r="D47" s="67">
        <v>56.936300000000003</v>
      </c>
      <c r="E47" s="67">
        <v>56.936300000000003</v>
      </c>
      <c r="F47" s="67">
        <v>56.7104727138234</v>
      </c>
      <c r="G47" s="67">
        <v>56.7104727138234</v>
      </c>
      <c r="H47" s="67">
        <v>0.69169626723219502</v>
      </c>
    </row>
    <row r="48" spans="1:8">
      <c r="A48" s="81"/>
      <c r="B48" s="22" t="s">
        <v>10</v>
      </c>
      <c r="C48" s="67">
        <v>5.0331284145254997</v>
      </c>
      <c r="D48" s="67">
        <v>1.0192000000000001</v>
      </c>
      <c r="E48" s="67">
        <v>1.0192000000000001</v>
      </c>
      <c r="F48" s="67">
        <v>1.24499739753607</v>
      </c>
      <c r="G48" s="67">
        <v>1.24499739753607</v>
      </c>
      <c r="H48" s="67">
        <v>57.263773248262602</v>
      </c>
    </row>
    <row r="49" spans="1:9">
      <c r="A49" s="81"/>
      <c r="B49" s="23" t="s">
        <v>11</v>
      </c>
      <c r="C49" s="68">
        <v>0.91315525045866874</v>
      </c>
      <c r="D49" s="68">
        <v>0.98240000000000005</v>
      </c>
      <c r="E49" s="68">
        <v>0.98240000000000005</v>
      </c>
      <c r="F49" s="68">
        <v>0.97851803470588972</v>
      </c>
      <c r="G49" s="68">
        <v>0.97851803470588972</v>
      </c>
      <c r="H49" s="68">
        <v>1.1934960979778884E-2</v>
      </c>
    </row>
    <row r="50" spans="1:9">
      <c r="A50" s="81" t="s">
        <v>23</v>
      </c>
      <c r="B50" s="22" t="s">
        <v>8</v>
      </c>
      <c r="C50" s="67">
        <v>5432.6139561321634</v>
      </c>
      <c r="D50" s="67">
        <v>5432.6139999999996</v>
      </c>
      <c r="E50" s="67">
        <v>5432.6139999999996</v>
      </c>
      <c r="F50" s="67">
        <v>5432.6139476413682</v>
      </c>
      <c r="G50" s="67">
        <v>5432.6139476413682</v>
      </c>
      <c r="H50" s="67">
        <v>5432.6139447174819</v>
      </c>
    </row>
    <row r="51" spans="1:9">
      <c r="A51" s="81"/>
      <c r="B51" s="22" t="s">
        <v>9</v>
      </c>
      <c r="C51" s="67">
        <v>4500.8150266052698</v>
      </c>
      <c r="D51" s="67">
        <v>4693.7385999999997</v>
      </c>
      <c r="E51" s="67">
        <v>4693.7385999999997</v>
      </c>
      <c r="F51" s="67">
        <v>4675.5291805217203</v>
      </c>
      <c r="G51" s="67">
        <v>4675.5291805217203</v>
      </c>
      <c r="H51" s="67">
        <v>27.294583501832001</v>
      </c>
    </row>
    <row r="52" spans="1:9">
      <c r="A52" s="81"/>
      <c r="B52" s="22" t="s">
        <v>10</v>
      </c>
      <c r="C52" s="67">
        <v>931.79892952689397</v>
      </c>
      <c r="D52" s="67">
        <v>738.87540000000001</v>
      </c>
      <c r="E52" s="67">
        <v>738.87540000000001</v>
      </c>
      <c r="F52" s="67">
        <v>757.08476711964795</v>
      </c>
      <c r="G52" s="67">
        <v>757.08476711964795</v>
      </c>
      <c r="H52" s="67">
        <v>5405.3193612156501</v>
      </c>
    </row>
    <row r="53" spans="1:9">
      <c r="A53" s="81"/>
      <c r="B53" s="23" t="s">
        <v>11</v>
      </c>
      <c r="C53" s="68">
        <v>0.82848055520766239</v>
      </c>
      <c r="D53" s="68">
        <v>0.86399999999999999</v>
      </c>
      <c r="E53" s="68">
        <v>0.86399999999999999</v>
      </c>
      <c r="F53" s="68">
        <v>0.86064079383952086</v>
      </c>
      <c r="G53" s="68">
        <v>0.86064079383952086</v>
      </c>
      <c r="H53" s="68">
        <v>5.0242081950940898E-3</v>
      </c>
    </row>
    <row r="54" spans="1:9">
      <c r="A54" s="81" t="s">
        <v>24</v>
      </c>
      <c r="B54" s="22" t="s">
        <v>8</v>
      </c>
      <c r="C54" s="67">
        <v>613.37173575622421</v>
      </c>
      <c r="D54" s="67">
        <v>613.37170000000003</v>
      </c>
      <c r="E54" s="67">
        <v>613.37170000000003</v>
      </c>
      <c r="F54" s="67">
        <v>613.37174110959199</v>
      </c>
      <c r="G54" s="67">
        <v>613.37174110959199</v>
      </c>
      <c r="H54" s="67">
        <v>613.37174451870703</v>
      </c>
    </row>
    <row r="55" spans="1:9">
      <c r="A55" s="81"/>
      <c r="B55" s="22" t="s">
        <v>9</v>
      </c>
      <c r="C55" s="67">
        <v>53.932093315763296</v>
      </c>
      <c r="D55" s="67">
        <v>560.18820000000005</v>
      </c>
      <c r="E55" s="67">
        <v>560.18820000000005</v>
      </c>
      <c r="F55" s="67">
        <v>580.77420872286905</v>
      </c>
      <c r="G55" s="67">
        <v>580.77420872286905</v>
      </c>
      <c r="H55" s="67">
        <v>382.38421008914099</v>
      </c>
    </row>
    <row r="56" spans="1:9">
      <c r="A56" s="81"/>
      <c r="B56" s="22" t="s">
        <v>10</v>
      </c>
      <c r="C56" s="67">
        <v>559.43964244046094</v>
      </c>
      <c r="D56" s="67">
        <v>53.183500000000002</v>
      </c>
      <c r="E56" s="67">
        <v>53.183500000000002</v>
      </c>
      <c r="F56" s="67">
        <v>32.597532386722897</v>
      </c>
      <c r="G56" s="67">
        <v>32.597532386722897</v>
      </c>
      <c r="H56" s="67">
        <v>230.98753442956601</v>
      </c>
    </row>
    <row r="57" spans="1:9">
      <c r="A57" s="81"/>
      <c r="B57" s="23" t="s">
        <v>11</v>
      </c>
      <c r="C57" s="80">
        <v>8.7927255482795563E-2</v>
      </c>
      <c r="D57" s="68">
        <v>0.9133</v>
      </c>
      <c r="E57" s="68">
        <v>0.9133</v>
      </c>
      <c r="F57" s="68">
        <v>0.9468551773713052</v>
      </c>
      <c r="G57" s="68">
        <v>0.9468551773713052</v>
      </c>
      <c r="H57" s="68">
        <v>0.62341347397602331</v>
      </c>
      <c r="I57" s="77" t="s">
        <v>25</v>
      </c>
    </row>
    <row r="58" spans="1:9">
      <c r="A58" s="81" t="s">
        <v>26</v>
      </c>
      <c r="B58" s="22" t="s">
        <v>8</v>
      </c>
      <c r="C58" s="67">
        <v>555.94153205242173</v>
      </c>
      <c r="D58" s="67">
        <v>555.94150000000002</v>
      </c>
      <c r="E58" s="67">
        <v>555.94150000000002</v>
      </c>
      <c r="F58" s="67">
        <v>555.94153738102602</v>
      </c>
      <c r="G58" s="67">
        <v>555.94153738102602</v>
      </c>
      <c r="H58" s="67">
        <v>555.94153356845266</v>
      </c>
    </row>
    <row r="59" spans="1:9">
      <c r="A59" s="81"/>
      <c r="B59" s="22" t="s">
        <v>9</v>
      </c>
      <c r="C59" s="67">
        <v>97.094486606386795</v>
      </c>
      <c r="D59" s="67">
        <v>555.94150000000002</v>
      </c>
      <c r="E59" s="67">
        <v>555.94150000000002</v>
      </c>
      <c r="F59" s="67">
        <v>555.94153738102602</v>
      </c>
      <c r="G59" s="67">
        <v>555.94153738102602</v>
      </c>
      <c r="H59" s="67">
        <v>9.8546586418026294</v>
      </c>
    </row>
    <row r="60" spans="1:9">
      <c r="A60" s="81"/>
      <c r="B60" s="22" t="s">
        <v>10</v>
      </c>
      <c r="C60" s="67">
        <v>458.847045446035</v>
      </c>
      <c r="D60" s="67">
        <v>0</v>
      </c>
      <c r="E60" s="67">
        <v>0</v>
      </c>
      <c r="F60" s="67">
        <v>0</v>
      </c>
      <c r="G60" s="67">
        <v>0</v>
      </c>
      <c r="H60" s="67">
        <v>546.08687492665001</v>
      </c>
    </row>
    <row r="61" spans="1:9">
      <c r="A61" s="81"/>
      <c r="B61" s="23" t="s">
        <v>11</v>
      </c>
      <c r="C61" s="80">
        <v>0.17464873733742095</v>
      </c>
      <c r="D61" s="68">
        <v>1</v>
      </c>
      <c r="E61" s="68">
        <v>1</v>
      </c>
      <c r="F61" s="68">
        <v>1</v>
      </c>
      <c r="G61" s="68">
        <v>1</v>
      </c>
      <c r="H61" s="68">
        <v>1.7726070183222302E-2</v>
      </c>
      <c r="I61" s="77" t="s">
        <v>25</v>
      </c>
    </row>
    <row r="62" spans="1:9">
      <c r="A62" s="81" t="s">
        <v>27</v>
      </c>
      <c r="B62" s="22" t="s">
        <v>8</v>
      </c>
      <c r="C62" s="67">
        <v>3837.7508986853227</v>
      </c>
      <c r="D62" s="67">
        <v>3837.7509</v>
      </c>
      <c r="E62" s="67">
        <v>3837.7509</v>
      </c>
      <c r="F62" s="67">
        <v>3837.7508951563391</v>
      </c>
      <c r="G62" s="67">
        <v>3837.7508951563391</v>
      </c>
      <c r="H62" s="67">
        <v>3837.7508956756201</v>
      </c>
    </row>
    <row r="63" spans="1:9">
      <c r="A63" s="81"/>
      <c r="B63" s="22" t="s">
        <v>9</v>
      </c>
      <c r="C63" s="67">
        <v>102.754541605743</v>
      </c>
      <c r="D63" s="67">
        <v>3367.0059000000001</v>
      </c>
      <c r="E63" s="67">
        <v>3367.0059000000001</v>
      </c>
      <c r="F63" s="67">
        <v>3555.42157574878</v>
      </c>
      <c r="G63" s="67">
        <v>3555.42157574878</v>
      </c>
      <c r="H63" s="67">
        <v>2452.2400110395401</v>
      </c>
    </row>
    <row r="64" spans="1:9">
      <c r="A64" s="81"/>
      <c r="B64" s="22" t="s">
        <v>10</v>
      </c>
      <c r="C64" s="67">
        <v>3734.9963570795799</v>
      </c>
      <c r="D64" s="67">
        <v>470.745</v>
      </c>
      <c r="E64" s="67">
        <v>470.745</v>
      </c>
      <c r="F64" s="67">
        <v>282.32931940755901</v>
      </c>
      <c r="G64" s="67">
        <v>282.32931940755901</v>
      </c>
      <c r="H64" s="67">
        <v>1385.5108846360799</v>
      </c>
    </row>
    <row r="65" spans="1:9">
      <c r="A65" s="81"/>
      <c r="B65" s="23" t="s">
        <v>11</v>
      </c>
      <c r="C65" s="80">
        <v>2.6774677231120723E-2</v>
      </c>
      <c r="D65" s="68">
        <v>0.87729999999999997</v>
      </c>
      <c r="E65" s="68">
        <v>0.87729999999999997</v>
      </c>
      <c r="F65" s="68">
        <v>0.92643365160467051</v>
      </c>
      <c r="G65" s="68">
        <v>0.92643365160467051</v>
      </c>
      <c r="H65" s="68">
        <v>0.63897842191965237</v>
      </c>
      <c r="I65" s="77" t="s">
        <v>25</v>
      </c>
    </row>
    <row r="66" spans="1:9">
      <c r="A66" s="81" t="s">
        <v>28</v>
      </c>
      <c r="B66" s="22" t="s">
        <v>8</v>
      </c>
      <c r="C66" s="67">
        <v>3150.465426887718</v>
      </c>
      <c r="D66" s="67">
        <v>3150.4654</v>
      </c>
      <c r="E66" s="67">
        <v>3150.4654</v>
      </c>
      <c r="F66" s="67">
        <v>3150.465441524701</v>
      </c>
      <c r="G66" s="67">
        <v>3150.465441524701</v>
      </c>
      <c r="H66" s="67">
        <v>3150.46544881204</v>
      </c>
    </row>
    <row r="67" spans="1:9">
      <c r="A67" s="81"/>
      <c r="B67" s="22" t="s">
        <v>9</v>
      </c>
      <c r="C67" s="67">
        <v>86.490221733177705</v>
      </c>
      <c r="D67" s="67">
        <v>2579.8244</v>
      </c>
      <c r="E67" s="67">
        <v>2579.8244</v>
      </c>
      <c r="F67" s="67">
        <v>2834.40616384336</v>
      </c>
      <c r="G67" s="67">
        <v>2834.40616384336</v>
      </c>
      <c r="H67" s="67">
        <v>1500.3594026225501</v>
      </c>
    </row>
    <row r="68" spans="1:9">
      <c r="A68" s="81"/>
      <c r="B68" s="22" t="s">
        <v>10</v>
      </c>
      <c r="C68" s="67">
        <v>3063.9752051545402</v>
      </c>
      <c r="D68" s="67">
        <v>570.64099999999996</v>
      </c>
      <c r="E68" s="67">
        <v>570.64099999999996</v>
      </c>
      <c r="F68" s="67">
        <v>316.05927768134097</v>
      </c>
      <c r="G68" s="67">
        <v>316.05927768134097</v>
      </c>
      <c r="H68" s="67">
        <v>1650.1060461894899</v>
      </c>
    </row>
    <row r="69" spans="1:9">
      <c r="A69" s="81"/>
      <c r="B69" s="24" t="s">
        <v>11</v>
      </c>
      <c r="C69" s="80">
        <v>2.7453156919299913E-2</v>
      </c>
      <c r="D69" s="68">
        <v>0.81889999999999996</v>
      </c>
      <c r="E69" s="68">
        <v>0.81889999999999996</v>
      </c>
      <c r="F69" s="68">
        <v>0.89967854479039111</v>
      </c>
      <c r="G69" s="68">
        <v>0.89967854479039111</v>
      </c>
      <c r="H69" s="68">
        <v>0.47623420316775644</v>
      </c>
      <c r="I69" s="77" t="s">
        <v>25</v>
      </c>
    </row>
    <row r="70" spans="1:9">
      <c r="A70" s="81" t="s">
        <v>29</v>
      </c>
      <c r="B70" s="22" t="s">
        <v>8</v>
      </c>
      <c r="C70" s="67">
        <v>486.232767082463</v>
      </c>
      <c r="D70" s="67">
        <v>486.2328</v>
      </c>
      <c r="E70" s="67">
        <v>486.2328</v>
      </c>
      <c r="F70" s="67">
        <v>486.23276389384</v>
      </c>
      <c r="G70" s="67">
        <v>486.23276389384</v>
      </c>
      <c r="H70" s="67">
        <v>486.23276083640224</v>
      </c>
    </row>
    <row r="71" spans="1:9">
      <c r="A71" s="81"/>
      <c r="B71" s="22" t="s">
        <v>9</v>
      </c>
      <c r="C71" s="67">
        <v>340.439937114271</v>
      </c>
      <c r="D71" s="67">
        <v>486.2328</v>
      </c>
      <c r="E71" s="67">
        <v>486.2328</v>
      </c>
      <c r="F71" s="67">
        <v>382.67514718746003</v>
      </c>
      <c r="G71" s="67">
        <v>382.67514718746003</v>
      </c>
      <c r="H71" s="67">
        <v>14.3463733261322</v>
      </c>
    </row>
    <row r="72" spans="1:9">
      <c r="A72" s="81"/>
      <c r="B72" s="22" t="s">
        <v>10</v>
      </c>
      <c r="C72" s="67">
        <v>145.792829968192</v>
      </c>
      <c r="D72" s="67">
        <v>0</v>
      </c>
      <c r="E72" s="67">
        <v>0</v>
      </c>
      <c r="F72" s="67">
        <v>103.55761670638</v>
      </c>
      <c r="G72" s="67">
        <v>103.55761670638</v>
      </c>
      <c r="H72" s="67">
        <v>471.88638751027003</v>
      </c>
    </row>
    <row r="73" spans="1:9">
      <c r="A73" s="81"/>
      <c r="B73" s="23" t="s">
        <v>11</v>
      </c>
      <c r="C73" s="68">
        <v>0.70015836069010517</v>
      </c>
      <c r="D73" s="68">
        <v>1</v>
      </c>
      <c r="E73" s="68">
        <v>1</v>
      </c>
      <c r="F73" s="68">
        <v>0.78702048813602798</v>
      </c>
      <c r="G73" s="68">
        <v>0.78702048813602798</v>
      </c>
      <c r="H73" s="80">
        <v>2.9505155723061571E-2</v>
      </c>
      <c r="I73" s="79" t="s">
        <v>30</v>
      </c>
    </row>
    <row r="74" spans="1:9">
      <c r="A74" s="81" t="s">
        <v>31</v>
      </c>
      <c r="B74" s="22" t="s">
        <v>8</v>
      </c>
      <c r="C74" s="67">
        <v>1222.6333535589981</v>
      </c>
      <c r="D74" s="67">
        <v>1222.6333999999999</v>
      </c>
      <c r="E74" s="67">
        <v>1222.6333999999999</v>
      </c>
      <c r="F74" s="67">
        <v>1222.6333610899114</v>
      </c>
      <c r="G74" s="67">
        <v>1222.6333610899114</v>
      </c>
      <c r="H74" s="67">
        <v>1222.6333628202215</v>
      </c>
    </row>
    <row r="75" spans="1:9">
      <c r="A75" s="81"/>
      <c r="B75" s="22" t="s">
        <v>9</v>
      </c>
      <c r="C75" s="67">
        <v>1086.4385212959401</v>
      </c>
      <c r="D75" s="67">
        <v>1214.8393000000001</v>
      </c>
      <c r="E75" s="67">
        <v>1214.8393000000001</v>
      </c>
      <c r="F75" s="67">
        <v>1193.0705325203401</v>
      </c>
      <c r="G75" s="67">
        <v>1193.0705325203401</v>
      </c>
      <c r="H75" s="67">
        <v>9.0598344378913005</v>
      </c>
    </row>
    <row r="76" spans="1:9">
      <c r="A76" s="81"/>
      <c r="B76" s="22" t="s">
        <v>10</v>
      </c>
      <c r="C76" s="67">
        <v>136.194832263058</v>
      </c>
      <c r="D76" s="67">
        <v>7.7939999999999996</v>
      </c>
      <c r="E76" s="67">
        <v>7.7939999999999996</v>
      </c>
      <c r="F76" s="67">
        <v>29.562828569571401</v>
      </c>
      <c r="G76" s="67">
        <v>29.562828569571401</v>
      </c>
      <c r="H76" s="67">
        <v>1213.5735283823301</v>
      </c>
    </row>
    <row r="77" spans="1:9">
      <c r="A77" s="81"/>
      <c r="B77" s="23" t="s">
        <v>11</v>
      </c>
      <c r="C77" s="68">
        <v>0.88860533546986542</v>
      </c>
      <c r="D77" s="68">
        <v>0.99360000000000004</v>
      </c>
      <c r="E77" s="68">
        <v>0.99360000000000004</v>
      </c>
      <c r="F77" s="68">
        <v>0.97582036486946688</v>
      </c>
      <c r="G77" s="68">
        <v>0.97582036486946688</v>
      </c>
      <c r="H77" s="80">
        <v>7.4100991461521874E-3</v>
      </c>
      <c r="I77" s="79" t="s">
        <v>30</v>
      </c>
    </row>
    <row r="80" spans="1:9">
      <c r="A80" s="77" t="s">
        <v>32</v>
      </c>
    </row>
  </sheetData>
  <autoFilter ref="B1:G45" xr:uid="{0A81C690-5968-40EA-9542-AD00D72632C9}"/>
  <mergeCells count="19">
    <mergeCell ref="A66:A69"/>
    <mergeCell ref="A70:A73"/>
    <mergeCell ref="A74:A77"/>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130" priority="78" operator="beginsWith" text="02">
      <formula>LEFT(A2,LEN("02"))="02"</formula>
    </cfRule>
    <cfRule type="beginsWith" dxfId="129" priority="77" operator="beginsWith" text="03">
      <formula>LEFT(A2,LEN("03"))="03"</formula>
    </cfRule>
    <cfRule type="beginsWith" dxfId="128" priority="76" operator="beginsWith" text="04">
      <formula>LEFT(A2,LEN("04"))="04"</formula>
    </cfRule>
    <cfRule type="beginsWith" dxfId="127" priority="75" operator="beginsWith" text="05">
      <formula>LEFT(A2,LEN("05"))="05"</formula>
    </cfRule>
    <cfRule type="beginsWith" dxfId="126" priority="74" operator="beginsWith" text="06">
      <formula>LEFT(A2,LEN("06"))="06"</formula>
    </cfRule>
    <cfRule type="beginsWith" dxfId="125" priority="73" operator="beginsWith" text="07">
      <formula>LEFT(A2,LEN("07"))="07"</formula>
    </cfRule>
    <cfRule type="beginsWith" dxfId="124" priority="79" operator="beginsWith" text="01">
      <formula>LEFT(A2,LEN("01"))="01"</formula>
    </cfRule>
    <cfRule type="beginsWith" dxfId="123" priority="72" operator="beginsWith" text="08">
      <formula>LEFT(A2,LEN("08"))="08"</formula>
    </cfRule>
    <cfRule type="beginsWith" dxfId="122" priority="70" operator="beginsWith" text="10">
      <formula>LEFT(A2,LEN("10"))="10"</formula>
    </cfRule>
    <cfRule type="beginsWith" dxfId="121" priority="69" operator="beginsWith" text="11">
      <formula>LEFT(A2,LEN("11"))="11"</formula>
    </cfRule>
    <cfRule type="beginsWith" dxfId="120" priority="68" operator="beginsWith" text="12">
      <formula>LEFT(A2,LEN("12"))="12"</formula>
    </cfRule>
    <cfRule type="beginsWith" dxfId="119" priority="67" operator="beginsWith" text="13">
      <formula>LEFT(A2,LEN("13"))="13"</formula>
    </cfRule>
    <cfRule type="beginsWith" dxfId="118" priority="71" operator="beginsWith" text="09">
      <formula>LEFT(A2,LEN("09"))="09"</formula>
    </cfRule>
  </conditionalFormatting>
  <conditionalFormatting sqref="A6">
    <cfRule type="beginsWith" dxfId="117" priority="54" operator="beginsWith" text="13">
      <formula>LEFT(A6,LEN("13"))="13"</formula>
    </cfRule>
    <cfRule type="beginsWith" dxfId="116" priority="63" operator="beginsWith" text="04">
      <formula>LEFT(A6,LEN("04"))="04"</formula>
    </cfRule>
    <cfRule type="beginsWith" dxfId="115" priority="66" operator="beginsWith" text="01">
      <formula>LEFT(A6,LEN("01"))="01"</formula>
    </cfRule>
    <cfRule type="beginsWith" dxfId="114" priority="65" operator="beginsWith" text="02">
      <formula>LEFT(A6,LEN("02"))="02"</formula>
    </cfRule>
    <cfRule type="beginsWith" dxfId="113" priority="64" operator="beginsWith" text="03">
      <formula>LEFT(A6,LEN("03"))="03"</formula>
    </cfRule>
    <cfRule type="beginsWith" dxfId="112" priority="62" operator="beginsWith" text="05">
      <formula>LEFT(A6,LEN("05"))="05"</formula>
    </cfRule>
    <cfRule type="beginsWith" dxfId="111" priority="61" operator="beginsWith" text="06">
      <formula>LEFT(A6,LEN("06"))="06"</formula>
    </cfRule>
    <cfRule type="beginsWith" dxfId="110" priority="60" operator="beginsWith" text="07">
      <formula>LEFT(A6,LEN("07"))="07"</formula>
    </cfRule>
    <cfRule type="beginsWith" dxfId="109" priority="59" operator="beginsWith" text="08">
      <formula>LEFT(A6,LEN("08"))="08"</formula>
    </cfRule>
    <cfRule type="beginsWith" dxfId="108" priority="58" operator="beginsWith" text="09">
      <formula>LEFT(A6,LEN("09"))="09"</formula>
    </cfRule>
    <cfRule type="beginsWith" dxfId="107" priority="57" operator="beginsWith" text="10">
      <formula>LEFT(A6,LEN("10"))="10"</formula>
    </cfRule>
    <cfRule type="beginsWith" dxfId="106" priority="56" operator="beginsWith" text="11">
      <formula>LEFT(A6,LEN("11"))="11"</formula>
    </cfRule>
    <cfRule type="beginsWith" dxfId="105" priority="55" operator="beginsWith" text="12">
      <formula>LEFT(A6,LEN("12"))="12"</formula>
    </cfRule>
  </conditionalFormatting>
  <conditionalFormatting sqref="A10">
    <cfRule type="beginsWith" dxfId="104" priority="53" operator="beginsWith" text="01">
      <formula>LEFT(A10,LEN("01"))="01"</formula>
    </cfRule>
    <cfRule type="beginsWith" dxfId="103" priority="41" operator="beginsWith" text="13">
      <formula>LEFT(A10,LEN("13"))="13"</formula>
    </cfRule>
    <cfRule type="beginsWith" dxfId="102" priority="42" operator="beginsWith" text="12">
      <formula>LEFT(A10,LEN("12"))="12"</formula>
    </cfRule>
    <cfRule type="beginsWith" dxfId="101" priority="43" operator="beginsWith" text="11">
      <formula>LEFT(A10,LEN("11"))="11"</formula>
    </cfRule>
    <cfRule type="beginsWith" dxfId="100" priority="44" operator="beginsWith" text="10">
      <formula>LEFT(A10,LEN("10"))="10"</formula>
    </cfRule>
    <cfRule type="beginsWith" dxfId="99" priority="45" operator="beginsWith" text="09">
      <formula>LEFT(A10,LEN("09"))="09"</formula>
    </cfRule>
    <cfRule type="beginsWith" dxfId="98" priority="46" operator="beginsWith" text="08">
      <formula>LEFT(A10,LEN("08"))="08"</formula>
    </cfRule>
    <cfRule type="beginsWith" dxfId="97" priority="47" operator="beginsWith" text="07">
      <formula>LEFT(A10,LEN("07"))="07"</formula>
    </cfRule>
    <cfRule type="beginsWith" dxfId="96" priority="48" operator="beginsWith" text="06">
      <formula>LEFT(A10,LEN("06"))="06"</formula>
    </cfRule>
    <cfRule type="beginsWith" dxfId="95" priority="49" operator="beginsWith" text="05">
      <formula>LEFT(A10,LEN("05"))="05"</formula>
    </cfRule>
    <cfRule type="beginsWith" dxfId="94" priority="50" operator="beginsWith" text="04">
      <formula>LEFT(A10,LEN("04"))="04"</formula>
    </cfRule>
    <cfRule type="beginsWith" dxfId="93" priority="51" operator="beginsWith" text="03">
      <formula>LEFT(A10,LEN("03"))="03"</formula>
    </cfRule>
    <cfRule type="beginsWith" dxfId="92" priority="52" operator="beginsWith" text="02">
      <formula>LEFT(A10,LEN("02"))="02"</formula>
    </cfRule>
  </conditionalFormatting>
  <conditionalFormatting sqref="A14 A18 A22">
    <cfRule type="beginsWith" dxfId="91" priority="30" operator="beginsWith" text="11">
      <formula>LEFT(A14,LEN("11"))="11"</formula>
    </cfRule>
    <cfRule type="beginsWith" dxfId="90" priority="40" operator="beginsWith" text="01">
      <formula>LEFT(A14,LEN("01"))="01"</formula>
    </cfRule>
    <cfRule type="beginsWith" dxfId="89" priority="39" operator="beginsWith" text="02">
      <formula>LEFT(A14,LEN("02"))="02"</formula>
    </cfRule>
    <cfRule type="beginsWith" dxfId="88" priority="38" operator="beginsWith" text="03">
      <formula>LEFT(A14,LEN("03"))="03"</formula>
    </cfRule>
    <cfRule type="beginsWith" dxfId="87" priority="37" operator="beginsWith" text="04">
      <formula>LEFT(A14,LEN("04"))="04"</formula>
    </cfRule>
    <cfRule type="beginsWith" dxfId="86" priority="36" operator="beginsWith" text="05">
      <formula>LEFT(A14,LEN("05"))="05"</formula>
    </cfRule>
    <cfRule type="beginsWith" dxfId="85" priority="35" operator="beginsWith" text="06">
      <formula>LEFT(A14,LEN("06"))="06"</formula>
    </cfRule>
    <cfRule type="beginsWith" dxfId="84" priority="34" operator="beginsWith" text="07">
      <formula>LEFT(A14,LEN("07"))="07"</formula>
    </cfRule>
    <cfRule type="beginsWith" dxfId="83" priority="33" operator="beginsWith" text="08">
      <formula>LEFT(A14,LEN("08"))="08"</formula>
    </cfRule>
    <cfRule type="beginsWith" dxfId="82" priority="32" operator="beginsWith" text="09">
      <formula>LEFT(A14,LEN("09"))="09"</formula>
    </cfRule>
    <cfRule type="beginsWith" dxfId="81" priority="31" operator="beginsWith" text="10">
      <formula>LEFT(A14,LEN("10"))="10"</formula>
    </cfRule>
    <cfRule type="beginsWith" dxfId="80" priority="29" operator="beginsWith" text="12">
      <formula>LEFT(A14,LEN("12"))="12"</formula>
    </cfRule>
    <cfRule type="beginsWith" dxfId="79" priority="28" operator="beginsWith" text="13">
      <formula>LEFT(A14,LEN("13"))="13"</formula>
    </cfRule>
  </conditionalFormatting>
  <conditionalFormatting sqref="A26:A77">
    <cfRule type="beginsWith" dxfId="78" priority="27" operator="beginsWith" text="01">
      <formula>LEFT(A26,LEN("01"))="01"</formula>
    </cfRule>
    <cfRule type="beginsWith" dxfId="77" priority="26" operator="beginsWith" text="02">
      <formula>LEFT(A26,LEN("02"))="02"</formula>
    </cfRule>
    <cfRule type="beginsWith" dxfId="76" priority="25" operator="beginsWith" text="03">
      <formula>LEFT(A26,LEN("03"))="03"</formula>
    </cfRule>
    <cfRule type="beginsWith" dxfId="75" priority="24" operator="beginsWith" text="04">
      <formula>LEFT(A26,LEN("04"))="04"</formula>
    </cfRule>
    <cfRule type="beginsWith" dxfId="74" priority="22" operator="beginsWith" text="06">
      <formula>LEFT(A26,LEN("06"))="06"</formula>
    </cfRule>
    <cfRule type="beginsWith" dxfId="73" priority="23" operator="beginsWith" text="05">
      <formula>LEFT(A26,LEN("05"))="05"</formula>
    </cfRule>
    <cfRule type="beginsWith" dxfId="72" priority="21" operator="beginsWith" text="07">
      <formula>LEFT(A26,LEN("07"))="07"</formula>
    </cfRule>
    <cfRule type="beginsWith" dxfId="71" priority="20" operator="beginsWith" text="08">
      <formula>LEFT(A26,LEN("08"))="08"</formula>
    </cfRule>
    <cfRule type="beginsWith" dxfId="70" priority="19" operator="beginsWith" text="09">
      <formula>LEFT(A26,LEN("09"))="09"</formula>
    </cfRule>
    <cfRule type="beginsWith" dxfId="69" priority="18" operator="beginsWith" text="10">
      <formula>LEFT(A26,LEN("10"))="10"</formula>
    </cfRule>
    <cfRule type="beginsWith" dxfId="68" priority="17" operator="beginsWith" text="11">
      <formula>LEFT(A26,LEN("11"))="11"</formula>
    </cfRule>
    <cfRule type="beginsWith" dxfId="67" priority="16" operator="beginsWith" text="12">
      <formula>LEFT(A26,LEN("12"))="12"</formula>
    </cfRule>
    <cfRule type="beginsWith" dxfId="66" priority="15" operator="beginsWith" text="13">
      <formula>LEFT(A26,LEN("13"))="13"</formula>
    </cfRule>
  </conditionalFormatting>
  <conditionalFormatting sqref="C5:H5 C9:H9 C13:H13 C17:H17 C21:H21 C25:H25 C29:H29 C33:H33 C37:H37 C41:H41 C45:H45 C49:H49 C53:H53 C73:H73 C77:H77 C65:H65 C69:H69 C61:H61 C57:H57">
    <cfRule type="cellIs" dxfId="65" priority="1"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4D06816-9BC6-447B-948A-55CF1032CBBF}">
          <x14:formula1>
            <xm:f>'Diccionario Sharepoint'!$B:$B</xm:f>
          </x14:formula1>
          <xm:sqref>C1:H1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Normal="100" workbookViewId="0">
      <pane xSplit="1" ySplit="1" topLeftCell="B2" activePane="bottomRight" state="frozen"/>
      <selection pane="bottomRight" activeCell="K12" sqref="K12"/>
      <selection pane="bottomLeft" activeCell="A2" sqref="A2"/>
      <selection pane="topRight" activeCell="B1" sqref="B1"/>
    </sheetView>
  </sheetViews>
  <sheetFormatPr defaultColWidth="11.42578125" defaultRowHeight="15" customHeight="1"/>
  <cols>
    <col min="1" max="1" width="28.85546875" style="43" customWidth="1"/>
    <col min="2" max="2" width="32.140625" style="31" customWidth="1"/>
    <col min="3" max="3" width="24.28515625" style="31" customWidth="1"/>
    <col min="4" max="4" width="21" style="31" customWidth="1"/>
    <col min="5" max="5" width="30" style="31" customWidth="1"/>
    <col min="6" max="6" width="18.85546875" style="31" customWidth="1"/>
    <col min="7" max="7" width="15.85546875" style="31" customWidth="1"/>
    <col min="8" max="8" width="24.28515625" style="31" customWidth="1"/>
    <col min="9" max="9" width="19.85546875" style="31" customWidth="1"/>
    <col min="10" max="10" width="15.85546875" style="31" customWidth="1"/>
    <col min="11" max="11" width="21.7109375" style="31" customWidth="1"/>
    <col min="12" max="16" width="15.85546875" style="31" hidden="1" customWidth="1"/>
    <col min="17" max="17" width="11.42578125" style="31" hidden="1" customWidth="1"/>
    <col min="18" max="41" width="15.85546875" style="31" hidden="1" customWidth="1"/>
    <col min="42" max="43" width="16.28515625" style="38" customWidth="1"/>
    <col min="44" max="45" width="16.28515625" style="54" customWidth="1"/>
    <col min="46" max="46" width="16.28515625" style="38" customWidth="1"/>
    <col min="47" max="16384" width="11.42578125" style="31"/>
  </cols>
  <sheetData>
    <row r="1" spans="1:46" ht="30">
      <c r="A1" s="28" t="s">
        <v>0</v>
      </c>
      <c r="B1" s="29" t="s">
        <v>1</v>
      </c>
      <c r="C1" s="29" t="s">
        <v>2</v>
      </c>
      <c r="D1" s="29" t="s">
        <v>3</v>
      </c>
      <c r="E1" s="29" t="s">
        <v>4</v>
      </c>
      <c r="F1" s="29" t="s">
        <v>5</v>
      </c>
      <c r="G1" s="71" t="s">
        <v>33</v>
      </c>
      <c r="H1" s="71" t="s">
        <v>34</v>
      </c>
      <c r="I1" s="29" t="s">
        <v>6</v>
      </c>
      <c r="J1" s="71" t="s">
        <v>35</v>
      </c>
      <c r="K1" s="71" t="s">
        <v>36</v>
      </c>
      <c r="L1" s="29"/>
      <c r="M1" s="61"/>
      <c r="N1" s="61"/>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16" t="s">
        <v>37</v>
      </c>
      <c r="AQ1" s="14" t="s">
        <v>38</v>
      </c>
      <c r="AR1" s="44" t="s">
        <v>39</v>
      </c>
      <c r="AS1" s="44" t="s">
        <v>40</v>
      </c>
      <c r="AT1" s="30" t="s">
        <v>41</v>
      </c>
    </row>
    <row r="2" spans="1:46">
      <c r="A2" s="74" t="s">
        <v>7</v>
      </c>
      <c r="B2" s="75">
        <v>1</v>
      </c>
      <c r="C2" s="75">
        <v>1</v>
      </c>
      <c r="D2" s="21">
        <v>1</v>
      </c>
      <c r="E2" s="21">
        <v>1</v>
      </c>
      <c r="F2" s="21">
        <v>1</v>
      </c>
      <c r="G2" s="72">
        <v>1</v>
      </c>
      <c r="H2" s="69">
        <v>1</v>
      </c>
      <c r="I2" s="21">
        <v>1</v>
      </c>
      <c r="J2" s="69">
        <v>1</v>
      </c>
      <c r="K2" s="72">
        <v>1</v>
      </c>
      <c r="L2" s="63"/>
      <c r="M2" s="64"/>
      <c r="N2" s="63"/>
      <c r="O2" s="64"/>
      <c r="P2" s="64"/>
      <c r="Q2" s="64"/>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10</v>
      </c>
      <c r="AR2" s="45">
        <v>169.81268405848729</v>
      </c>
      <c r="AS2" s="45">
        <f t="shared" ref="AS2:AS33" si="0">IFERROR(AR2/$AR$102,0)*100</f>
        <v>0.88658056892109727</v>
      </c>
      <c r="AT2" s="7" t="s">
        <v>42</v>
      </c>
    </row>
    <row r="3" spans="1:46">
      <c r="A3" s="74" t="s">
        <v>12</v>
      </c>
      <c r="B3" s="75">
        <v>1</v>
      </c>
      <c r="C3" s="75">
        <v>1</v>
      </c>
      <c r="D3" s="21">
        <v>1</v>
      </c>
      <c r="E3" s="21">
        <v>1</v>
      </c>
      <c r="F3" s="21">
        <v>1</v>
      </c>
      <c r="G3" s="72">
        <v>1</v>
      </c>
      <c r="H3" s="69">
        <v>1</v>
      </c>
      <c r="I3" s="21">
        <v>1</v>
      </c>
      <c r="J3" s="69">
        <v>1</v>
      </c>
      <c r="K3" s="72">
        <v>1</v>
      </c>
      <c r="L3" s="63"/>
      <c r="M3" s="64"/>
      <c r="N3" s="63"/>
      <c r="O3" s="64"/>
      <c r="P3" s="64"/>
      <c r="Q3" s="64"/>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5</v>
      </c>
      <c r="AQ3" s="16">
        <f t="shared" ref="AQ3:AQ66" si="1">SUMIFS(B3:AO3,$B$103:$AO$103,"X")</f>
        <v>10</v>
      </c>
      <c r="AR3" s="45">
        <v>13.930335603541209</v>
      </c>
      <c r="AS3" s="45">
        <f t="shared" si="0"/>
        <v>7.2729342528945834E-2</v>
      </c>
      <c r="AT3" s="32" t="s">
        <v>42</v>
      </c>
    </row>
    <row r="4" spans="1:46">
      <c r="A4" s="74" t="s">
        <v>13</v>
      </c>
      <c r="B4" s="75">
        <v>1</v>
      </c>
      <c r="C4" s="75">
        <v>1</v>
      </c>
      <c r="D4" s="21">
        <v>1</v>
      </c>
      <c r="E4" s="21">
        <v>1</v>
      </c>
      <c r="F4" s="21">
        <v>1</v>
      </c>
      <c r="G4" s="72">
        <v>1</v>
      </c>
      <c r="H4" s="69">
        <v>1</v>
      </c>
      <c r="I4" s="21">
        <v>1</v>
      </c>
      <c r="J4" s="69">
        <v>1</v>
      </c>
      <c r="K4" s="72">
        <v>1</v>
      </c>
      <c r="L4" s="63"/>
      <c r="M4" s="64"/>
      <c r="N4" s="63"/>
      <c r="O4" s="64"/>
      <c r="P4" s="64"/>
      <c r="Q4" s="64"/>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5</v>
      </c>
      <c r="AQ4" s="16">
        <f t="shared" si="1"/>
        <v>10</v>
      </c>
      <c r="AR4" s="45">
        <v>948.19107017157182</v>
      </c>
      <c r="AS4" s="45">
        <f t="shared" si="0"/>
        <v>4.9504416180659288</v>
      </c>
      <c r="AT4" s="32" t="s">
        <v>42</v>
      </c>
    </row>
    <row r="5" spans="1:46">
      <c r="A5" s="74" t="s">
        <v>14</v>
      </c>
      <c r="B5" s="75">
        <v>1</v>
      </c>
      <c r="C5" s="75">
        <v>1</v>
      </c>
      <c r="D5" s="21">
        <v>1</v>
      </c>
      <c r="E5" s="21">
        <v>1</v>
      </c>
      <c r="F5" s="21">
        <v>1</v>
      </c>
      <c r="G5" s="69">
        <v>1</v>
      </c>
      <c r="H5" s="69">
        <v>1</v>
      </c>
      <c r="I5" s="72">
        <v>1</v>
      </c>
      <c r="J5" s="69">
        <v>1</v>
      </c>
      <c r="K5" s="69">
        <v>1</v>
      </c>
      <c r="L5" s="63"/>
      <c r="M5" s="64"/>
      <c r="N5" s="63"/>
      <c r="O5" s="64"/>
      <c r="P5" s="64"/>
      <c r="Q5" s="64"/>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5</v>
      </c>
      <c r="AQ5" s="16">
        <f t="shared" si="1"/>
        <v>10</v>
      </c>
      <c r="AR5" s="45">
        <v>877.15563426657877</v>
      </c>
      <c r="AS5" s="45">
        <f t="shared" si="0"/>
        <v>4.5795703988317076</v>
      </c>
      <c r="AT5" s="7" t="s">
        <v>42</v>
      </c>
    </row>
    <row r="6" spans="1:46">
      <c r="A6" s="74" t="s">
        <v>15</v>
      </c>
      <c r="B6" s="75">
        <v>1</v>
      </c>
      <c r="C6" s="75">
        <v>1</v>
      </c>
      <c r="D6" s="21">
        <v>1</v>
      </c>
      <c r="E6" s="21">
        <v>1</v>
      </c>
      <c r="F6" s="21">
        <v>1</v>
      </c>
      <c r="G6" s="69">
        <v>1</v>
      </c>
      <c r="H6" s="72">
        <v>1</v>
      </c>
      <c r="I6" s="21">
        <v>1</v>
      </c>
      <c r="J6" s="69">
        <v>1</v>
      </c>
      <c r="K6" s="69">
        <v>1</v>
      </c>
      <c r="L6" s="63"/>
      <c r="M6" s="64"/>
      <c r="N6" s="63"/>
      <c r="O6" s="64"/>
      <c r="P6" s="64"/>
      <c r="Q6" s="64"/>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10</v>
      </c>
      <c r="AR6" s="45">
        <v>24.45560325039397</v>
      </c>
      <c r="AS6" s="45">
        <f t="shared" si="0"/>
        <v>0.12768105494154491</v>
      </c>
      <c r="AT6" s="32" t="s">
        <v>42</v>
      </c>
    </row>
    <row r="7" spans="1:46">
      <c r="A7" s="74" t="s">
        <v>16</v>
      </c>
      <c r="B7" s="75">
        <v>1</v>
      </c>
      <c r="C7" s="75">
        <v>1</v>
      </c>
      <c r="D7" s="21">
        <v>1</v>
      </c>
      <c r="E7" s="21">
        <v>1</v>
      </c>
      <c r="F7" s="21">
        <v>1</v>
      </c>
      <c r="G7" s="69">
        <v>1</v>
      </c>
      <c r="H7" s="72">
        <v>1</v>
      </c>
      <c r="I7" s="72">
        <v>1</v>
      </c>
      <c r="J7" s="69">
        <v>1</v>
      </c>
      <c r="K7" s="69">
        <v>1</v>
      </c>
      <c r="L7" s="63"/>
      <c r="M7" s="64"/>
      <c r="N7" s="63"/>
      <c r="O7" s="64"/>
      <c r="P7" s="64"/>
      <c r="Q7" s="64"/>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5</v>
      </c>
      <c r="AQ7" s="16">
        <f t="shared" si="1"/>
        <v>10</v>
      </c>
      <c r="AR7" s="45">
        <v>189.33393954002449</v>
      </c>
      <c r="AS7" s="45">
        <f t="shared" si="0"/>
        <v>0.98849972700303623</v>
      </c>
      <c r="AT7" s="32" t="s">
        <v>42</v>
      </c>
    </row>
    <row r="8" spans="1:46">
      <c r="A8" s="74" t="s">
        <v>17</v>
      </c>
      <c r="B8" s="75">
        <v>1</v>
      </c>
      <c r="C8" s="75">
        <v>1</v>
      </c>
      <c r="D8" s="21">
        <v>1</v>
      </c>
      <c r="E8" s="21">
        <v>1</v>
      </c>
      <c r="F8" s="21">
        <v>1</v>
      </c>
      <c r="G8" s="69">
        <v>1</v>
      </c>
      <c r="H8" s="69">
        <v>1</v>
      </c>
      <c r="I8" s="21">
        <v>1</v>
      </c>
      <c r="J8" s="69">
        <v>1</v>
      </c>
      <c r="K8" s="69">
        <v>1</v>
      </c>
      <c r="L8" s="63"/>
      <c r="M8" s="64"/>
      <c r="N8" s="63"/>
      <c r="O8" s="64"/>
      <c r="P8" s="64"/>
      <c r="Q8" s="64"/>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10</v>
      </c>
      <c r="AR8" s="45">
        <v>156.20929862990201</v>
      </c>
      <c r="AS8" s="45">
        <f t="shared" si="0"/>
        <v>0.81555821120149252</v>
      </c>
      <c r="AT8" s="7"/>
    </row>
    <row r="9" spans="1:46">
      <c r="A9" s="74" t="s">
        <v>18</v>
      </c>
      <c r="B9" s="75">
        <v>1</v>
      </c>
      <c r="C9" s="75">
        <v>1</v>
      </c>
      <c r="D9" s="21">
        <v>1</v>
      </c>
      <c r="E9" s="21">
        <v>1</v>
      </c>
      <c r="F9" s="21">
        <v>1</v>
      </c>
      <c r="G9" s="69">
        <v>1</v>
      </c>
      <c r="H9" s="69">
        <v>1</v>
      </c>
      <c r="I9" s="21">
        <v>1</v>
      </c>
      <c r="J9" s="69">
        <v>1</v>
      </c>
      <c r="K9" s="69">
        <v>1</v>
      </c>
      <c r="L9" s="63"/>
      <c r="M9" s="64"/>
      <c r="N9" s="63"/>
      <c r="O9" s="64"/>
      <c r="P9" s="64"/>
      <c r="Q9" s="64"/>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5</v>
      </c>
      <c r="AQ9" s="16">
        <f t="shared" si="1"/>
        <v>10</v>
      </c>
      <c r="AR9" s="45">
        <v>212.22763529666199</v>
      </c>
      <c r="AS9" s="45">
        <f t="shared" si="0"/>
        <v>1.1080261682766186</v>
      </c>
      <c r="AT9" s="7"/>
    </row>
    <row r="10" spans="1:46">
      <c r="A10" s="74" t="s">
        <v>19</v>
      </c>
      <c r="B10" s="75">
        <v>1</v>
      </c>
      <c r="C10" s="75">
        <v>1</v>
      </c>
      <c r="D10" s="21">
        <v>1</v>
      </c>
      <c r="E10" s="21">
        <v>1</v>
      </c>
      <c r="F10" s="21">
        <v>1</v>
      </c>
      <c r="G10" s="69">
        <v>1</v>
      </c>
      <c r="H10" s="72">
        <v>1</v>
      </c>
      <c r="I10" s="72">
        <v>1</v>
      </c>
      <c r="J10" s="69">
        <v>1</v>
      </c>
      <c r="K10" s="69">
        <v>1</v>
      </c>
      <c r="L10" s="63"/>
      <c r="M10" s="64"/>
      <c r="N10" s="63"/>
      <c r="O10" s="64"/>
      <c r="P10" s="64"/>
      <c r="Q10" s="64"/>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5</v>
      </c>
      <c r="AQ10" s="16">
        <f t="shared" si="1"/>
        <v>10</v>
      </c>
      <c r="AR10" s="45">
        <v>37.301517476144568</v>
      </c>
      <c r="AS10" s="45">
        <f t="shared" si="0"/>
        <v>0.19474870660562776</v>
      </c>
      <c r="AT10" s="32" t="s">
        <v>42</v>
      </c>
    </row>
    <row r="11" spans="1:46">
      <c r="A11" s="74" t="s">
        <v>20</v>
      </c>
      <c r="B11" s="75">
        <v>1</v>
      </c>
      <c r="C11" s="75">
        <v>1</v>
      </c>
      <c r="D11" s="21">
        <v>1</v>
      </c>
      <c r="E11" s="21">
        <v>1</v>
      </c>
      <c r="F11" s="21">
        <v>1</v>
      </c>
      <c r="G11" s="69">
        <v>1</v>
      </c>
      <c r="H11" s="72">
        <v>1</v>
      </c>
      <c r="I11" s="21">
        <v>1</v>
      </c>
      <c r="J11" s="69">
        <v>1</v>
      </c>
      <c r="K11" s="69">
        <v>1</v>
      </c>
      <c r="L11" s="63"/>
      <c r="M11" s="64"/>
      <c r="N11" s="63"/>
      <c r="O11" s="64"/>
      <c r="P11" s="64"/>
      <c r="Q11" s="64"/>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5</v>
      </c>
      <c r="AQ11" s="16">
        <f t="shared" si="1"/>
        <v>10</v>
      </c>
      <c r="AR11" s="45">
        <v>508.38784125934808</v>
      </c>
      <c r="AS11" s="45">
        <f t="shared" si="0"/>
        <v>2.6542586264112105</v>
      </c>
      <c r="AT11" s="32" t="s">
        <v>42</v>
      </c>
    </row>
    <row r="12" spans="1:46">
      <c r="A12" s="74" t="s">
        <v>21</v>
      </c>
      <c r="B12" s="76">
        <v>1</v>
      </c>
      <c r="C12" s="76">
        <v>1</v>
      </c>
      <c r="D12" s="76">
        <v>1</v>
      </c>
      <c r="E12" s="76">
        <v>1</v>
      </c>
      <c r="F12" s="65">
        <v>1</v>
      </c>
      <c r="G12" s="70">
        <v>1</v>
      </c>
      <c r="H12" s="73">
        <v>1</v>
      </c>
      <c r="I12" s="65">
        <v>1</v>
      </c>
      <c r="J12" s="70">
        <v>1</v>
      </c>
      <c r="K12" s="70">
        <v>1</v>
      </c>
      <c r="L12" s="20"/>
      <c r="M12" s="20"/>
      <c r="N12" s="63"/>
      <c r="O12" s="64"/>
      <c r="P12" s="64"/>
      <c r="Q12" s="64"/>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5</v>
      </c>
      <c r="AQ12" s="16">
        <f t="shared" si="1"/>
        <v>10</v>
      </c>
      <c r="AR12" s="45">
        <v>659.69563249845498</v>
      </c>
      <c r="AS12" s="45">
        <f t="shared" si="0"/>
        <v>3.4442263981517418</v>
      </c>
      <c r="AT12" s="7" t="s">
        <v>42</v>
      </c>
    </row>
    <row r="13" spans="1:46">
      <c r="A13" s="74" t="s">
        <v>22</v>
      </c>
      <c r="B13" s="76">
        <v>1</v>
      </c>
      <c r="C13" s="76">
        <v>1</v>
      </c>
      <c r="D13" s="76">
        <v>1</v>
      </c>
      <c r="E13" s="76">
        <v>1</v>
      </c>
      <c r="F13" s="65">
        <v>1</v>
      </c>
      <c r="G13" s="73">
        <v>1</v>
      </c>
      <c r="H13" s="70">
        <v>1</v>
      </c>
      <c r="I13" s="73">
        <v>1</v>
      </c>
      <c r="J13" s="73">
        <v>1</v>
      </c>
      <c r="K13" s="73">
        <v>1</v>
      </c>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5</v>
      </c>
      <c r="AQ13" s="16">
        <f t="shared" si="1"/>
        <v>10</v>
      </c>
      <c r="AR13" s="45">
        <v>57.95547052711656</v>
      </c>
      <c r="AS13" s="45">
        <f t="shared" si="0"/>
        <v>0.30258160229258085</v>
      </c>
      <c r="AT13" s="32" t="s">
        <v>42</v>
      </c>
    </row>
    <row r="14" spans="1:46">
      <c r="A14" s="74" t="s">
        <v>23</v>
      </c>
      <c r="B14" s="76">
        <v>1</v>
      </c>
      <c r="C14" s="76">
        <v>1</v>
      </c>
      <c r="D14" s="76">
        <v>1</v>
      </c>
      <c r="E14" s="76">
        <v>1</v>
      </c>
      <c r="F14" s="65">
        <v>1</v>
      </c>
      <c r="G14" s="73">
        <v>1</v>
      </c>
      <c r="H14" s="70">
        <v>1</v>
      </c>
      <c r="I14" s="73">
        <v>1</v>
      </c>
      <c r="J14" s="73">
        <v>1</v>
      </c>
      <c r="K14" s="73">
        <v>1</v>
      </c>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5</v>
      </c>
      <c r="AQ14" s="16">
        <f t="shared" si="1"/>
        <v>10</v>
      </c>
      <c r="AR14" s="45">
        <v>5432.6139540751228</v>
      </c>
      <c r="AS14" s="45">
        <f t="shared" si="0"/>
        <v>28.363311002573404</v>
      </c>
      <c r="AT14" s="32" t="s">
        <v>42</v>
      </c>
    </row>
    <row r="15" spans="1:46">
      <c r="A15" s="74" t="s">
        <v>24</v>
      </c>
      <c r="B15" s="78">
        <v>1</v>
      </c>
      <c r="C15" s="76">
        <v>1</v>
      </c>
      <c r="D15" s="76">
        <v>1</v>
      </c>
      <c r="E15" s="76">
        <v>1</v>
      </c>
      <c r="F15" s="65">
        <v>1</v>
      </c>
      <c r="G15" s="70">
        <v>1</v>
      </c>
      <c r="H15" s="73">
        <v>1</v>
      </c>
      <c r="I15" s="65">
        <v>1</v>
      </c>
      <c r="J15" s="70">
        <v>1</v>
      </c>
      <c r="K15" s="70">
        <v>1</v>
      </c>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5</v>
      </c>
      <c r="AQ15" s="16">
        <f t="shared" si="1"/>
        <v>10</v>
      </c>
      <c r="AR15" s="45">
        <v>613.37173939903118</v>
      </c>
      <c r="AS15" s="45">
        <f t="shared" si="0"/>
        <v>3.2023724770124828</v>
      </c>
      <c r="AT15" s="32" t="s">
        <v>42</v>
      </c>
    </row>
    <row r="16" spans="1:46">
      <c r="A16" s="74" t="s">
        <v>26</v>
      </c>
      <c r="B16" s="78">
        <v>1</v>
      </c>
      <c r="C16" s="76">
        <v>1</v>
      </c>
      <c r="D16" s="76">
        <v>1</v>
      </c>
      <c r="E16" s="76">
        <v>1</v>
      </c>
      <c r="F16" s="65">
        <v>1</v>
      </c>
      <c r="G16" s="70">
        <v>1</v>
      </c>
      <c r="H16" s="73">
        <v>1</v>
      </c>
      <c r="I16" s="73">
        <v>1</v>
      </c>
      <c r="J16" s="70">
        <v>1</v>
      </c>
      <c r="K16" s="70">
        <v>1</v>
      </c>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5</v>
      </c>
      <c r="AQ16" s="16">
        <f t="shared" si="1"/>
        <v>10</v>
      </c>
      <c r="AR16" s="45">
        <v>555.94153389180303</v>
      </c>
      <c r="AS16" s="45">
        <f t="shared" si="0"/>
        <v>2.9025332479575017</v>
      </c>
      <c r="AT16" s="32" t="s">
        <v>42</v>
      </c>
    </row>
    <row r="17" spans="1:46">
      <c r="A17" s="74" t="s">
        <v>27</v>
      </c>
      <c r="B17" s="78">
        <v>1</v>
      </c>
      <c r="C17" s="76">
        <v>1</v>
      </c>
      <c r="D17" s="76">
        <v>1</v>
      </c>
      <c r="E17" s="76">
        <v>1</v>
      </c>
      <c r="F17" s="65">
        <v>1</v>
      </c>
      <c r="G17" s="70">
        <v>1</v>
      </c>
      <c r="H17" s="73">
        <v>1</v>
      </c>
      <c r="I17" s="65">
        <v>1</v>
      </c>
      <c r="J17" s="70">
        <v>1</v>
      </c>
      <c r="K17" s="70">
        <v>1</v>
      </c>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5</v>
      </c>
      <c r="AQ17" s="16">
        <f t="shared" si="1"/>
        <v>10</v>
      </c>
      <c r="AR17" s="45">
        <v>3837.7508992641701</v>
      </c>
      <c r="AS17" s="45">
        <f t="shared" si="0"/>
        <v>20.036638573330549</v>
      </c>
      <c r="AT17" s="32" t="s">
        <v>42</v>
      </c>
    </row>
    <row r="18" spans="1:46">
      <c r="A18" s="74" t="s">
        <v>28</v>
      </c>
      <c r="B18" s="78">
        <v>1</v>
      </c>
      <c r="C18" s="76">
        <v>1</v>
      </c>
      <c r="D18" s="76">
        <v>1</v>
      </c>
      <c r="E18" s="76">
        <v>1</v>
      </c>
      <c r="F18" s="65">
        <v>1</v>
      </c>
      <c r="G18" s="73">
        <v>1</v>
      </c>
      <c r="H18" s="73">
        <v>1</v>
      </c>
      <c r="I18" s="65">
        <v>1</v>
      </c>
      <c r="J18" s="70">
        <v>1</v>
      </c>
      <c r="K18" s="73">
        <v>1</v>
      </c>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5</v>
      </c>
      <c r="AQ18" s="16">
        <f t="shared" si="1"/>
        <v>10</v>
      </c>
      <c r="AR18" s="45">
        <v>3150.4654348436788</v>
      </c>
      <c r="AS18" s="45">
        <f t="shared" si="0"/>
        <v>16.448367523758947</v>
      </c>
      <c r="AT18" s="32" t="s">
        <v>42</v>
      </c>
    </row>
    <row r="19" spans="1:46">
      <c r="A19" s="74" t="s">
        <v>29</v>
      </c>
      <c r="B19" s="76">
        <v>1</v>
      </c>
      <c r="C19" s="76">
        <v>1</v>
      </c>
      <c r="D19" s="76">
        <v>1</v>
      </c>
      <c r="E19" s="76">
        <v>1</v>
      </c>
      <c r="F19" s="65">
        <v>1</v>
      </c>
      <c r="G19" s="70">
        <v>0</v>
      </c>
      <c r="H19" s="73">
        <v>1</v>
      </c>
      <c r="I19" s="73">
        <v>1</v>
      </c>
      <c r="J19" s="70">
        <v>0</v>
      </c>
      <c r="K19" s="70">
        <v>0</v>
      </c>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2</v>
      </c>
      <c r="AQ19" s="16">
        <f t="shared" si="1"/>
        <v>7</v>
      </c>
      <c r="AR19" s="45">
        <v>486.23276484929102</v>
      </c>
      <c r="AS19" s="45">
        <f t="shared" si="0"/>
        <v>2.5385884669232799</v>
      </c>
      <c r="AT19" s="32" t="s">
        <v>42</v>
      </c>
    </row>
    <row r="20" spans="1:46">
      <c r="A20" s="74" t="s">
        <v>31</v>
      </c>
      <c r="B20" s="76">
        <v>1</v>
      </c>
      <c r="C20" s="76">
        <v>1</v>
      </c>
      <c r="D20" s="76">
        <v>1</v>
      </c>
      <c r="E20" s="76">
        <v>1</v>
      </c>
      <c r="F20" s="65">
        <v>1</v>
      </c>
      <c r="G20" s="70">
        <v>0</v>
      </c>
      <c r="H20" s="73">
        <v>1</v>
      </c>
      <c r="I20" s="73">
        <v>1</v>
      </c>
      <c r="J20" s="70">
        <v>0</v>
      </c>
      <c r="K20" s="70">
        <v>0</v>
      </c>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2</v>
      </c>
      <c r="AQ20" s="16">
        <f t="shared" si="1"/>
        <v>7</v>
      </c>
      <c r="AR20" s="45">
        <v>1222.63335697142</v>
      </c>
      <c r="AS20" s="45">
        <f t="shared" si="0"/>
        <v>6.3832862852123071</v>
      </c>
      <c r="AT20" s="32" t="s">
        <v>42</v>
      </c>
    </row>
    <row r="21" spans="1:46" hidden="1">
      <c r="A21" s="66"/>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5"/>
      <c r="AS21" s="45">
        <f t="shared" si="0"/>
        <v>0</v>
      </c>
      <c r="AT21" s="32"/>
    </row>
    <row r="22" spans="1:46" hidden="1">
      <c r="A22" s="66"/>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5"/>
      <c r="AS22" s="45">
        <f t="shared" si="0"/>
        <v>0</v>
      </c>
      <c r="AT22" s="32"/>
    </row>
    <row r="23" spans="1:46" hidden="1">
      <c r="A23" s="66"/>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5"/>
      <c r="AS23" s="45">
        <f t="shared" si="0"/>
        <v>0</v>
      </c>
      <c r="AT23" s="32"/>
    </row>
    <row r="24" spans="1:46" hidden="1">
      <c r="A24" s="66"/>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5"/>
      <c r="AS24" s="45">
        <f t="shared" si="0"/>
        <v>0</v>
      </c>
      <c r="AT24" s="32"/>
    </row>
    <row r="25" spans="1:46" hidden="1">
      <c r="A25" s="66"/>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5"/>
      <c r="AS25" s="45">
        <f t="shared" si="0"/>
        <v>0</v>
      </c>
      <c r="AT25" s="32"/>
    </row>
    <row r="26" spans="1:46" hidden="1">
      <c r="A26" s="66"/>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5"/>
      <c r="AS26" s="45">
        <f t="shared" si="0"/>
        <v>0</v>
      </c>
      <c r="AT26" s="32"/>
    </row>
    <row r="27" spans="1:46" hidden="1">
      <c r="A27" s="66"/>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5"/>
      <c r="AS27" s="45">
        <f t="shared" si="0"/>
        <v>0</v>
      </c>
      <c r="AT27" s="32"/>
    </row>
    <row r="28" spans="1:46" hidden="1">
      <c r="A28" s="66"/>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5"/>
      <c r="AS28" s="45">
        <f t="shared" si="0"/>
        <v>0</v>
      </c>
      <c r="AT28" s="32"/>
    </row>
    <row r="29" spans="1:46" hidden="1">
      <c r="A29" s="66"/>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5"/>
      <c r="AS29" s="45">
        <f t="shared" si="0"/>
        <v>0</v>
      </c>
      <c r="AT29" s="32"/>
    </row>
    <row r="30" spans="1:46" hidden="1">
      <c r="A30" s="66"/>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5"/>
      <c r="AS30" s="45">
        <f t="shared" si="0"/>
        <v>0</v>
      </c>
      <c r="AT30" s="32"/>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5"/>
      <c r="AS31" s="45">
        <f t="shared" si="0"/>
        <v>0</v>
      </c>
      <c r="AT31" s="32"/>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5"/>
      <c r="AS32" s="45">
        <f t="shared" si="0"/>
        <v>0</v>
      </c>
      <c r="AT32" s="32"/>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5"/>
      <c r="AS33" s="45">
        <f t="shared" si="0"/>
        <v>0</v>
      </c>
      <c r="AT33" s="32"/>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5"/>
      <c r="AS34" s="45">
        <f t="shared" ref="AS34:AS65" si="3">IFERROR(AR34/$AR$102,0)*100</f>
        <v>0</v>
      </c>
      <c r="AT34" s="32"/>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5"/>
      <c r="AS35" s="45">
        <f t="shared" si="3"/>
        <v>0</v>
      </c>
      <c r="AT35" s="32"/>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5"/>
      <c r="AS36" s="45">
        <f t="shared" si="3"/>
        <v>0</v>
      </c>
      <c r="AT36" s="32"/>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5"/>
      <c r="AS37" s="45">
        <f t="shared" si="3"/>
        <v>0</v>
      </c>
      <c r="AT37" s="32"/>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5"/>
      <c r="AS38" s="45">
        <f t="shared" si="3"/>
        <v>0</v>
      </c>
      <c r="AT38" s="32"/>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5"/>
      <c r="AS39" s="45">
        <f t="shared" si="3"/>
        <v>0</v>
      </c>
      <c r="AT39" s="32"/>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5"/>
      <c r="AS40" s="45">
        <f t="shared" si="3"/>
        <v>0</v>
      </c>
      <c r="AT40" s="32"/>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5"/>
      <c r="AS41" s="45">
        <f t="shared" si="3"/>
        <v>0</v>
      </c>
      <c r="AT41" s="32"/>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5"/>
      <c r="AS42" s="45">
        <f t="shared" si="3"/>
        <v>0</v>
      </c>
      <c r="AT42" s="32"/>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5"/>
      <c r="AS43" s="45">
        <f t="shared" si="3"/>
        <v>0</v>
      </c>
      <c r="AT43" s="32"/>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5"/>
      <c r="AS44" s="45">
        <f t="shared" si="3"/>
        <v>0</v>
      </c>
      <c r="AT44" s="32"/>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5"/>
      <c r="AS45" s="45">
        <f t="shared" si="3"/>
        <v>0</v>
      </c>
      <c r="AT45" s="32"/>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5"/>
      <c r="AS46" s="45">
        <f t="shared" si="3"/>
        <v>0</v>
      </c>
      <c r="AT46" s="32"/>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5"/>
      <c r="AS47" s="45">
        <f t="shared" si="3"/>
        <v>0</v>
      </c>
      <c r="AT47" s="32"/>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5"/>
      <c r="AS48" s="45">
        <f t="shared" si="3"/>
        <v>0</v>
      </c>
      <c r="AT48" s="32"/>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5"/>
      <c r="AS49" s="45">
        <f t="shared" si="3"/>
        <v>0</v>
      </c>
      <c r="AT49" s="32"/>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5"/>
      <c r="AS50" s="45">
        <f t="shared" si="3"/>
        <v>0</v>
      </c>
      <c r="AT50" s="32"/>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5"/>
      <c r="AS51" s="45">
        <f t="shared" si="3"/>
        <v>0</v>
      </c>
      <c r="AT51" s="32"/>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5"/>
      <c r="AS52" s="45">
        <f t="shared" si="3"/>
        <v>0</v>
      </c>
      <c r="AT52" s="32"/>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5"/>
      <c r="AS53" s="45">
        <f t="shared" si="3"/>
        <v>0</v>
      </c>
      <c r="AT53" s="32"/>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5"/>
      <c r="AS54" s="45">
        <f t="shared" si="3"/>
        <v>0</v>
      </c>
      <c r="AT54" s="32"/>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5"/>
      <c r="AS55" s="45">
        <f t="shared" si="3"/>
        <v>0</v>
      </c>
      <c r="AT55" s="32"/>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5"/>
      <c r="AS56" s="45">
        <f t="shared" si="3"/>
        <v>0</v>
      </c>
      <c r="AT56" s="32"/>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5"/>
      <c r="AS57" s="45">
        <f t="shared" si="3"/>
        <v>0</v>
      </c>
      <c r="AT57" s="32"/>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5"/>
      <c r="AS58" s="45">
        <f t="shared" si="3"/>
        <v>0</v>
      </c>
      <c r="AT58" s="32"/>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5"/>
      <c r="AS59" s="45">
        <f t="shared" si="3"/>
        <v>0</v>
      </c>
      <c r="AT59" s="32"/>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5"/>
      <c r="AS60" s="45">
        <f t="shared" si="3"/>
        <v>0</v>
      </c>
      <c r="AT60" s="32"/>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5"/>
      <c r="AS61" s="45">
        <f t="shared" si="3"/>
        <v>0</v>
      </c>
      <c r="AT61" s="32"/>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5"/>
      <c r="AS62" s="45">
        <f t="shared" si="3"/>
        <v>0</v>
      </c>
      <c r="AT62" s="32"/>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5"/>
      <c r="AS63" s="45">
        <f t="shared" si="3"/>
        <v>0</v>
      </c>
      <c r="AT63" s="32"/>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5"/>
      <c r="AS64" s="45">
        <f t="shared" si="3"/>
        <v>0</v>
      </c>
      <c r="AT64" s="32"/>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5"/>
      <c r="AS65" s="45">
        <f t="shared" si="3"/>
        <v>0</v>
      </c>
      <c r="AT65" s="32"/>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5"/>
      <c r="AS66" s="45">
        <f t="shared" ref="AS66:AS97" si="4">IFERROR(AR66/$AR$102,0)*100</f>
        <v>0</v>
      </c>
      <c r="AT66" s="32"/>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5"/>
      <c r="AS67" s="45">
        <f t="shared" si="4"/>
        <v>0</v>
      </c>
      <c r="AT67" s="32"/>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5"/>
      <c r="AS68" s="45">
        <f t="shared" si="4"/>
        <v>0</v>
      </c>
      <c r="AT68" s="32"/>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5"/>
      <c r="AS69" s="45">
        <f t="shared" si="4"/>
        <v>0</v>
      </c>
      <c r="AT69" s="32"/>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5"/>
      <c r="AS70" s="45">
        <f t="shared" si="4"/>
        <v>0</v>
      </c>
      <c r="AT70" s="32"/>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5"/>
      <c r="AS71" s="45">
        <f t="shared" si="4"/>
        <v>0</v>
      </c>
      <c r="AT71" s="32"/>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5"/>
      <c r="AS72" s="45">
        <f t="shared" si="4"/>
        <v>0</v>
      </c>
      <c r="AT72" s="32"/>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5"/>
      <c r="AS73" s="45">
        <f t="shared" si="4"/>
        <v>0</v>
      </c>
      <c r="AT73" s="32"/>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5"/>
      <c r="AS74" s="45">
        <f t="shared" si="4"/>
        <v>0</v>
      </c>
      <c r="AT74" s="32"/>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5"/>
      <c r="AS75" s="45">
        <f t="shared" si="4"/>
        <v>0</v>
      </c>
      <c r="AT75" s="32"/>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5"/>
      <c r="AS76" s="45">
        <f t="shared" si="4"/>
        <v>0</v>
      </c>
      <c r="AT76" s="32"/>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5"/>
      <c r="AS77" s="45">
        <f t="shared" si="4"/>
        <v>0</v>
      </c>
      <c r="AT77" s="32"/>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5"/>
      <c r="AS78" s="45">
        <f t="shared" si="4"/>
        <v>0</v>
      </c>
      <c r="AT78" s="32"/>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5"/>
      <c r="AS79" s="45">
        <f t="shared" si="4"/>
        <v>0</v>
      </c>
      <c r="AT79" s="32"/>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5"/>
      <c r="AS80" s="45">
        <f t="shared" si="4"/>
        <v>0</v>
      </c>
      <c r="AT80" s="32"/>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5"/>
      <c r="AS81" s="45">
        <f t="shared" si="4"/>
        <v>0</v>
      </c>
      <c r="AT81" s="32"/>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5"/>
      <c r="AS82" s="45">
        <f t="shared" si="4"/>
        <v>0</v>
      </c>
      <c r="AT82" s="32"/>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5"/>
      <c r="AS83" s="45">
        <f t="shared" si="4"/>
        <v>0</v>
      </c>
      <c r="AT83" s="32"/>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5"/>
      <c r="AS84" s="45">
        <f t="shared" si="4"/>
        <v>0</v>
      </c>
      <c r="AT84" s="32"/>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5"/>
      <c r="AS85" s="45">
        <f t="shared" si="4"/>
        <v>0</v>
      </c>
      <c r="AT85" s="32"/>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5"/>
      <c r="AS86" s="45">
        <f t="shared" si="4"/>
        <v>0</v>
      </c>
      <c r="AT86" s="32"/>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5"/>
      <c r="AS87" s="45">
        <f t="shared" si="4"/>
        <v>0</v>
      </c>
      <c r="AT87" s="32"/>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5"/>
      <c r="AS88" s="45">
        <f t="shared" si="4"/>
        <v>0</v>
      </c>
      <c r="AT88" s="32"/>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5"/>
      <c r="AS89" s="45">
        <f t="shared" si="4"/>
        <v>0</v>
      </c>
      <c r="AT89" s="32"/>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5"/>
      <c r="AS90" s="45">
        <f t="shared" si="4"/>
        <v>0</v>
      </c>
      <c r="AT90" s="32"/>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5"/>
      <c r="AS91" s="45">
        <f t="shared" si="4"/>
        <v>0</v>
      </c>
      <c r="AT91" s="32"/>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5"/>
      <c r="AS92" s="45">
        <f t="shared" si="4"/>
        <v>0</v>
      </c>
      <c r="AT92" s="32"/>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5"/>
      <c r="AS93" s="45">
        <f t="shared" si="4"/>
        <v>0</v>
      </c>
      <c r="AT93" s="32"/>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5"/>
      <c r="AS94" s="45">
        <f t="shared" si="4"/>
        <v>0</v>
      </c>
      <c r="AT94" s="32"/>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5"/>
      <c r="AS95" s="45">
        <f t="shared" si="4"/>
        <v>0</v>
      </c>
      <c r="AT95" s="32"/>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5"/>
      <c r="AS96" s="45">
        <f t="shared" si="4"/>
        <v>0</v>
      </c>
      <c r="AT96" s="32"/>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5"/>
      <c r="AS97" s="45">
        <f t="shared" si="4"/>
        <v>0</v>
      </c>
      <c r="AT97" s="32"/>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5"/>
      <c r="AS98" s="45">
        <f t="shared" ref="AS98:AS101" si="7">IFERROR(AR98/$AR$102,0)*100</f>
        <v>0</v>
      </c>
      <c r="AT98" s="32"/>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5"/>
      <c r="AS99" s="45">
        <f t="shared" si="7"/>
        <v>0</v>
      </c>
      <c r="AT99" s="32"/>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5"/>
      <c r="AS100" s="45">
        <f t="shared" si="7"/>
        <v>0</v>
      </c>
      <c r="AT100" s="32"/>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5"/>
      <c r="AS101" s="45">
        <f t="shared" si="7"/>
        <v>0</v>
      </c>
      <c r="AT101" s="32"/>
    </row>
    <row r="102" spans="1:47">
      <c r="A102" s="15" t="s">
        <v>43</v>
      </c>
      <c r="B102" s="19">
        <f>SUM(B2:B101)</f>
        <v>19</v>
      </c>
      <c r="C102" s="19">
        <f t="shared" ref="C102:AO102" si="8">SUM(C2:C101)</f>
        <v>19</v>
      </c>
      <c r="D102" s="19">
        <f t="shared" si="8"/>
        <v>19</v>
      </c>
      <c r="E102" s="19">
        <f t="shared" si="8"/>
        <v>19</v>
      </c>
      <c r="F102" s="19">
        <f t="shared" si="8"/>
        <v>19</v>
      </c>
      <c r="G102" s="19">
        <f t="shared" si="8"/>
        <v>17</v>
      </c>
      <c r="H102" s="19">
        <f t="shared" si="8"/>
        <v>19</v>
      </c>
      <c r="I102" s="19">
        <f t="shared" si="8"/>
        <v>19</v>
      </c>
      <c r="J102" s="19">
        <f t="shared" si="8"/>
        <v>17</v>
      </c>
      <c r="K102" s="19">
        <f t="shared" si="8"/>
        <v>17</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89</v>
      </c>
      <c r="AQ102" s="16">
        <f t="shared" si="5"/>
        <v>184</v>
      </c>
      <c r="AR102" s="46">
        <f>SUM(AR2:AR101)</f>
        <v>19153.666345872742</v>
      </c>
      <c r="AS102" s="46">
        <f>SUM(AS2:AS101)</f>
        <v>100.00000000000001</v>
      </c>
      <c r="AT102" s="32"/>
    </row>
    <row r="103" spans="1:47">
      <c r="A103" s="55" t="s">
        <v>44</v>
      </c>
      <c r="B103" s="55" t="s">
        <v>42</v>
      </c>
      <c r="C103" s="55" t="s">
        <v>42</v>
      </c>
      <c r="D103" s="55" t="s">
        <v>42</v>
      </c>
      <c r="E103" s="55" t="s">
        <v>42</v>
      </c>
      <c r="F103" s="55" t="s">
        <v>42</v>
      </c>
      <c r="G103" s="55" t="s">
        <v>42</v>
      </c>
      <c r="H103" s="55" t="s">
        <v>42</v>
      </c>
      <c r="I103" s="55" t="s">
        <v>42</v>
      </c>
      <c r="J103" s="55" t="s">
        <v>42</v>
      </c>
      <c r="K103" s="55" t="s">
        <v>42</v>
      </c>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10"/>
      <c r="AQ103" s="10"/>
      <c r="AR103" s="47"/>
      <c r="AS103" s="47"/>
      <c r="AT103" s="33"/>
      <c r="AU103" s="33"/>
    </row>
    <row r="104" spans="1:47">
      <c r="A104" s="7" t="s">
        <v>45</v>
      </c>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7"/>
      <c r="AS104" s="47"/>
      <c r="AT104" s="33"/>
      <c r="AU104" s="33"/>
    </row>
    <row r="105" spans="1:47">
      <c r="A105" s="7" t="s">
        <v>46</v>
      </c>
      <c r="B105" s="7" t="s">
        <v>42</v>
      </c>
      <c r="C105" s="7" t="s">
        <v>42</v>
      </c>
      <c r="D105" s="7" t="s">
        <v>42</v>
      </c>
      <c r="E105" s="7" t="s">
        <v>42</v>
      </c>
      <c r="F105" s="7" t="s">
        <v>42</v>
      </c>
      <c r="G105" s="56"/>
      <c r="H105" s="56"/>
      <c r="I105" s="56" t="s">
        <v>42</v>
      </c>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10"/>
      <c r="AQ105" s="10"/>
      <c r="AR105" s="48"/>
      <c r="AS105" s="48"/>
      <c r="AT105" s="33"/>
      <c r="AU105" s="33"/>
    </row>
    <row r="106" spans="1:47">
      <c r="A106" s="7" t="s">
        <v>47</v>
      </c>
      <c r="B106" s="7"/>
      <c r="C106" s="7"/>
      <c r="D106" s="7"/>
      <c r="E106" s="7"/>
      <c r="F106" s="7"/>
      <c r="G106" s="56" t="s">
        <v>42</v>
      </c>
      <c r="H106" s="56" t="s">
        <v>42</v>
      </c>
      <c r="I106" s="56" t="s">
        <v>42</v>
      </c>
      <c r="J106" s="56" t="s">
        <v>42</v>
      </c>
      <c r="K106" s="56" t="s">
        <v>42</v>
      </c>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10"/>
      <c r="AQ106" s="10"/>
      <c r="AR106" s="48"/>
      <c r="AS106" s="48"/>
      <c r="AT106" s="33"/>
      <c r="AU106" s="33"/>
    </row>
    <row r="107" spans="1:47">
      <c r="A107" s="7" t="s">
        <v>48</v>
      </c>
      <c r="B107" s="7" t="s">
        <v>42</v>
      </c>
      <c r="C107" s="7"/>
      <c r="D107" s="7"/>
      <c r="E107" s="7"/>
      <c r="F107" s="7"/>
      <c r="G107" s="56" t="s">
        <v>42</v>
      </c>
      <c r="H107" s="56" t="s">
        <v>42</v>
      </c>
      <c r="I107" s="56" t="s">
        <v>42</v>
      </c>
      <c r="J107" s="56" t="s">
        <v>42</v>
      </c>
      <c r="K107" s="56" t="s">
        <v>42</v>
      </c>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10"/>
      <c r="AQ107" s="10"/>
      <c r="AR107" s="48"/>
      <c r="AS107" s="48"/>
      <c r="AT107" s="33"/>
      <c r="AU107" s="33"/>
    </row>
    <row r="108" spans="1:47">
      <c r="A108" s="7" t="s">
        <v>49</v>
      </c>
      <c r="B108" s="62"/>
      <c r="C108" s="7" t="s">
        <v>42</v>
      </c>
      <c r="D108" s="7" t="s">
        <v>42</v>
      </c>
      <c r="E108" s="7" t="s">
        <v>42</v>
      </c>
      <c r="F108" s="7" t="s">
        <v>42</v>
      </c>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10"/>
      <c r="AQ108" s="10"/>
      <c r="AR108" s="48"/>
      <c r="AS108" s="48"/>
      <c r="AT108" s="33"/>
      <c r="AU108" s="33"/>
    </row>
    <row r="109" spans="1:47">
      <c r="A109" s="57" t="s">
        <v>50</v>
      </c>
      <c r="B109" s="58"/>
      <c r="C109" s="58"/>
      <c r="D109" s="58"/>
      <c r="E109" s="58"/>
      <c r="F109" s="58"/>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10"/>
      <c r="AQ109" s="11"/>
      <c r="AR109" s="48"/>
      <c r="AS109" s="48"/>
      <c r="AT109" s="33"/>
      <c r="AU109" s="33"/>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8"/>
      <c r="AS110" s="48"/>
      <c r="AT110" s="33"/>
      <c r="AU110" s="33"/>
    </row>
    <row r="111" spans="1:47">
      <c r="A111" s="34" t="s">
        <v>51</v>
      </c>
      <c r="B111" s="35"/>
      <c r="C111" s="35"/>
      <c r="D111" s="35"/>
      <c r="E111" s="35"/>
      <c r="F111" s="35"/>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12"/>
      <c r="AQ111" s="37"/>
      <c r="AR111" s="49"/>
      <c r="AS111" s="49"/>
    </row>
    <row r="112" spans="1:47">
      <c r="A112" s="27" t="s">
        <v>52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9"/>
      <c r="AR112" s="50"/>
      <c r="AS112" s="50"/>
    </row>
    <row r="113" spans="1:45">
      <c r="A113" s="5" t="s">
        <v>53</v>
      </c>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12"/>
      <c r="AQ113" s="39"/>
      <c r="AR113" s="51"/>
      <c r="AS113" s="51"/>
    </row>
    <row r="114" spans="1:45">
      <c r="A114" s="6" t="s">
        <v>54</v>
      </c>
      <c r="B114" s="83" t="s">
        <v>55</v>
      </c>
      <c r="C114" s="84"/>
      <c r="D114" s="84"/>
      <c r="E114" s="84"/>
      <c r="F114" s="84"/>
      <c r="G114" s="84"/>
      <c r="H114" s="84"/>
      <c r="I114" s="84"/>
      <c r="J114" s="84"/>
      <c r="K114" s="84"/>
      <c r="L114" s="84"/>
      <c r="M114" s="84"/>
      <c r="N114" s="84"/>
      <c r="O114" s="84"/>
      <c r="P114" s="84"/>
      <c r="Q114" s="84"/>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12"/>
      <c r="AQ114" s="11"/>
      <c r="AR114" s="52"/>
      <c r="AS114" s="52"/>
    </row>
    <row r="115" spans="1:45" ht="15.75" customHeight="1">
      <c r="A115" s="4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3"/>
      <c r="AS115" s="53"/>
    </row>
    <row r="219" spans="12:12" ht="15" customHeight="1">
      <c r="L219" s="31" t="s">
        <v>56</v>
      </c>
    </row>
  </sheetData>
  <autoFilter ref="A1:K20" xr:uid="{8FEA7034-7C2D-4492-94A2-FA509F726479}"/>
  <mergeCells count="1">
    <mergeCell ref="B114:Q114"/>
  </mergeCells>
  <phoneticPr fontId="6" type="noConversion"/>
  <conditionalFormatting sqref="A1:A110">
    <cfRule type="beginsWith" dxfId="64" priority="17" operator="beginsWith" text="10">
      <formula>LEFT(A1,LEN("10"))="10"</formula>
    </cfRule>
    <cfRule type="beginsWith" dxfId="63" priority="14" operator="beginsWith" text="13">
      <formula>LEFT(A1,LEN("13"))="13"</formula>
    </cfRule>
    <cfRule type="beginsWith" dxfId="62" priority="15" operator="beginsWith" text="12">
      <formula>LEFT(A1,LEN("12"))="12"</formula>
    </cfRule>
    <cfRule type="beginsWith" dxfId="61" priority="16" operator="beginsWith" text="11">
      <formula>LEFT(A1,LEN("11"))="11"</formula>
    </cfRule>
    <cfRule type="beginsWith" dxfId="60" priority="18" operator="beginsWith" text="09">
      <formula>LEFT(A1,LEN("09"))="09"</formula>
    </cfRule>
    <cfRule type="beginsWith" dxfId="59" priority="19" operator="beginsWith" text="08">
      <formula>LEFT(A1,LEN("08"))="08"</formula>
    </cfRule>
    <cfRule type="beginsWith" dxfId="58" priority="20" operator="beginsWith" text="07">
      <formula>LEFT(A1,LEN("07"))="07"</formula>
    </cfRule>
    <cfRule type="beginsWith" dxfId="57" priority="21" operator="beginsWith" text="06">
      <formula>LEFT(A1,LEN("06"))="06"</formula>
    </cfRule>
    <cfRule type="beginsWith" dxfId="56" priority="22" operator="beginsWith" text="05">
      <formula>LEFT(A1,LEN("05"))="05"</formula>
    </cfRule>
    <cfRule type="beginsWith" dxfId="55" priority="23" operator="beginsWith" text="04">
      <formula>LEFT(A1,LEN("04"))="04"</formula>
    </cfRule>
    <cfRule type="beginsWith" dxfId="54" priority="24" operator="beginsWith" text="03">
      <formula>LEFT(A1,LEN("03"))="03"</formula>
    </cfRule>
    <cfRule type="beginsWith" dxfId="53" priority="25" operator="beginsWith" text="02">
      <formula>LEFT(A1,LEN("02"))="02"</formula>
    </cfRule>
    <cfRule type="beginsWith" dxfId="52" priority="26" operator="beginsWith" text="01">
      <formula>LEFT(A1,LEN("01"))="01"</formula>
    </cfRule>
  </conditionalFormatting>
  <conditionalFormatting sqref="A111:F111 B112:F112 A113:F113 B114 A115:F1048576">
    <cfRule type="beginsWith" dxfId="51" priority="135" operator="beginsWith" text="02">
      <formula>LEFT(A111,LEN("02"))="02"</formula>
    </cfRule>
    <cfRule type="beginsWith" dxfId="50" priority="134" operator="beginsWith" text="03">
      <formula>LEFT(A111,LEN("03"))="03"</formula>
    </cfRule>
    <cfRule type="beginsWith" dxfId="49" priority="133" operator="beginsWith" text="04">
      <formula>LEFT(A111,LEN("04"))="04"</formula>
    </cfRule>
    <cfRule type="beginsWith" dxfId="48" priority="132" operator="beginsWith" text="05">
      <formula>LEFT(A111,LEN("05"))="05"</formula>
    </cfRule>
    <cfRule type="beginsWith" dxfId="47" priority="131" operator="beginsWith" text="06">
      <formula>LEFT(A111,LEN("06"))="06"</formula>
    </cfRule>
    <cfRule type="beginsWith" dxfId="46" priority="130" operator="beginsWith" text="07">
      <formula>LEFT(A111,LEN("07"))="07"</formula>
    </cfRule>
    <cfRule type="beginsWith" dxfId="45" priority="129" operator="beginsWith" text="08">
      <formula>LEFT(A111,LEN("08"))="08"</formula>
    </cfRule>
    <cfRule type="beginsWith" dxfId="44" priority="136" operator="beginsWith" text="01">
      <formula>LEFT(A111,LEN("01"))="01"</formula>
    </cfRule>
    <cfRule type="beginsWith" dxfId="43" priority="127" operator="beginsWith" text="10">
      <formula>LEFT(A111,LEN("10"))="10"</formula>
    </cfRule>
    <cfRule type="beginsWith" dxfId="42" priority="126" operator="beginsWith" text="11">
      <formula>LEFT(A111,LEN("11"))="11"</formula>
    </cfRule>
    <cfRule type="beginsWith" dxfId="41" priority="125" operator="beginsWith" text="12">
      <formula>LEFT(A111,LEN("12"))="12"</formula>
    </cfRule>
    <cfRule type="beginsWith" dxfId="40" priority="124" operator="beginsWith" text="13">
      <formula>LEFT(A111,LEN("13"))="13"</formula>
    </cfRule>
    <cfRule type="beginsWith" dxfId="39" priority="128" operator="beginsWith" text="09">
      <formula>LEFT(A111,LEN("09"))="09"</formula>
    </cfRule>
  </conditionalFormatting>
  <conditionalFormatting sqref="F12:M30">
    <cfRule type="beginsWith" dxfId="38" priority="27" operator="beginsWith" text="13">
      <formula>LEFT(F12,LEN("13"))="13"</formula>
    </cfRule>
    <cfRule type="beginsWith" dxfId="37" priority="28" operator="beginsWith" text="12">
      <formula>LEFT(F12,LEN("12"))="12"</formula>
    </cfRule>
    <cfRule type="beginsWith" dxfId="36" priority="29" operator="beginsWith" text="11">
      <formula>LEFT(F12,LEN("11"))="11"</formula>
    </cfRule>
    <cfRule type="beginsWith" dxfId="35" priority="30" operator="beginsWith" text="10">
      <formula>LEFT(F12,LEN("10"))="10"</formula>
    </cfRule>
    <cfRule type="beginsWith" dxfId="34" priority="31" operator="beginsWith" text="09">
      <formula>LEFT(F12,LEN("09"))="09"</formula>
    </cfRule>
    <cfRule type="beginsWith" dxfId="33" priority="32" operator="beginsWith" text="08">
      <formula>LEFT(F12,LEN("08"))="08"</formula>
    </cfRule>
    <cfRule type="beginsWith" dxfId="32" priority="33" operator="beginsWith" text="07">
      <formula>LEFT(F12,LEN("07"))="07"</formula>
    </cfRule>
    <cfRule type="beginsWith" dxfId="31" priority="34" operator="beginsWith" text="06">
      <formula>LEFT(F12,LEN("06"))="06"</formula>
    </cfRule>
    <cfRule type="beginsWith" dxfId="30" priority="35" operator="beginsWith" text="05">
      <formula>LEFT(F12,LEN("05"))="05"</formula>
    </cfRule>
    <cfRule type="beginsWith" dxfId="29" priority="36" operator="beginsWith" text="04">
      <formula>LEFT(F12,LEN("04"))="04"</formula>
    </cfRule>
    <cfRule type="beginsWith" dxfId="28" priority="37" operator="beginsWith" text="03">
      <formula>LEFT(F12,LEN("03"))="03"</formula>
    </cfRule>
    <cfRule type="beginsWith" dxfId="27" priority="38" operator="beginsWith" text="02">
      <formula>LEFT(F12,LEN("02"))="02"</formula>
    </cfRule>
    <cfRule type="beginsWith" dxfId="26" priority="39" operator="beginsWith" text="01">
      <formula>LEFT(F12,LEN("01"))="01"</formula>
    </cfRule>
  </conditionalFormatting>
  <conditionalFormatting sqref="R2:AO12 N13:AO30 F31:AO101">
    <cfRule type="beginsWith" dxfId="25" priority="46" operator="beginsWith" text="13">
      <formula>LEFT(F2,LEN("13"))="13"</formula>
    </cfRule>
    <cfRule type="beginsWith" dxfId="24" priority="47" operator="beginsWith" text="12">
      <formula>LEFT(F2,LEN("12"))="12"</formula>
    </cfRule>
    <cfRule type="beginsWith" dxfId="23" priority="48" operator="beginsWith" text="11">
      <formula>LEFT(F2,LEN("11"))="11"</formula>
    </cfRule>
    <cfRule type="beginsWith" dxfId="22" priority="49" operator="beginsWith" text="10">
      <formula>LEFT(F2,LEN("10"))="10"</formula>
    </cfRule>
    <cfRule type="beginsWith" dxfId="21" priority="50" operator="beginsWith" text="09">
      <formula>LEFT(F2,LEN("09"))="09"</formula>
    </cfRule>
    <cfRule type="beginsWith" dxfId="20" priority="51" operator="beginsWith" text="08">
      <formula>LEFT(F2,LEN("08"))="08"</formula>
    </cfRule>
    <cfRule type="beginsWith" dxfId="19" priority="52" operator="beginsWith" text="07">
      <formula>LEFT(F2,LEN("07"))="07"</formula>
    </cfRule>
    <cfRule type="beginsWith" dxfId="18" priority="53" operator="beginsWith" text="06">
      <formula>LEFT(F2,LEN("06"))="06"</formula>
    </cfRule>
    <cfRule type="beginsWith" dxfId="17" priority="54" operator="beginsWith" text="05">
      <formula>LEFT(F2,LEN("05"))="05"</formula>
    </cfRule>
    <cfRule type="beginsWith" dxfId="16" priority="56" operator="beginsWith" text="03">
      <formula>LEFT(F2,LEN("03"))="03"</formula>
    </cfRule>
    <cfRule type="beginsWith" dxfId="15" priority="57" operator="beginsWith" text="02">
      <formula>LEFT(F2,LEN("02"))="02"</formula>
    </cfRule>
    <cfRule type="beginsWith" dxfId="14" priority="58" operator="beginsWith" text="01">
      <formula>LEFT(F2,LEN("01"))="01"</formula>
    </cfRule>
    <cfRule type="beginsWith" dxfId="13" priority="55" operator="beginsWith" text="04">
      <formula>LEFT(F2,LEN("04"))="04"</formula>
    </cfRule>
  </conditionalFormatting>
  <conditionalFormatting sqref="AT1:AT2 AT5 AT8:AT9 AT12">
    <cfRule type="beginsWith" dxfId="12" priority="9" operator="beginsWith" text="05">
      <formula>LEFT(AT1,LEN("05"))="05"</formula>
    </cfRule>
    <cfRule type="beginsWith" dxfId="11" priority="13" operator="beginsWith" text="01">
      <formula>LEFT(AT1,LEN("01"))="01"</formula>
    </cfRule>
    <cfRule type="beginsWith" dxfId="10" priority="12" operator="beginsWith" text="02">
      <formula>LEFT(AT1,LEN("02"))="02"</formula>
    </cfRule>
    <cfRule type="beginsWith" dxfId="9" priority="11" operator="beginsWith" text="03">
      <formula>LEFT(AT1,LEN("03"))="03"</formula>
    </cfRule>
    <cfRule type="beginsWith" dxfId="8" priority="10" operator="beginsWith" text="04">
      <formula>LEFT(AT1,LEN("04"))="04"</formula>
    </cfRule>
    <cfRule type="beginsWith" dxfId="7" priority="1" operator="beginsWith" text="13">
      <formula>LEFT(AT1,LEN("13"))="13"</formula>
    </cfRule>
    <cfRule type="beginsWith" dxfId="6" priority="8" operator="beginsWith" text="06">
      <formula>LEFT(AT1,LEN("06"))="06"</formula>
    </cfRule>
    <cfRule type="beginsWith" dxfId="5" priority="7" operator="beginsWith" text="07">
      <formula>LEFT(AT1,LEN("07"))="07"</formula>
    </cfRule>
    <cfRule type="beginsWith" dxfId="4" priority="6" operator="beginsWith" text="08">
      <formula>LEFT(AT1,LEN("08"))="08"</formula>
    </cfRule>
    <cfRule type="beginsWith" dxfId="3" priority="5" operator="beginsWith" text="09">
      <formula>LEFT(AT1,LEN("09"))="09"</formula>
    </cfRule>
    <cfRule type="beginsWith" dxfId="2" priority="4" operator="beginsWith" text="10">
      <formula>LEFT(AT1,LEN("10"))="10"</formula>
    </cfRule>
    <cfRule type="beginsWith" dxfId="1" priority="3" operator="beginsWith" text="11">
      <formula>LEFT(AT1,LEN("11"))="11"</formula>
    </cfRule>
    <cfRule type="beginsWith" dxfId="0" priority="2" operator="beginsWith" text="12">
      <formula>LEFT(AT1,LEN("12"))="12"</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H14" sqref="H14"/>
    </sheetView>
  </sheetViews>
  <sheetFormatPr defaultColWidth="11.42578125" defaultRowHeight="15"/>
  <cols>
    <col min="1" max="3" width="28.42578125" style="26" customWidth="1"/>
  </cols>
  <sheetData>
    <row r="1" spans="1:3">
      <c r="A1" s="60" t="s">
        <v>57</v>
      </c>
      <c r="B1" s="60" t="s">
        <v>58</v>
      </c>
      <c r="C1" s="60" t="s">
        <v>59</v>
      </c>
    </row>
    <row r="2" spans="1:3">
      <c r="A2" s="25">
        <v>1</v>
      </c>
      <c r="B2" s="25" t="str" cm="1">
        <f t="array" ref="B2:B11">TRANSPOSE(_xlfn._xlws.FILTER('Aptitud final'!1:1,'Aptitud final'!103:103="X"))</f>
        <v>ganaderia_doble_proposito</v>
      </c>
      <c r="C2" s="25" t="s">
        <v>13</v>
      </c>
    </row>
    <row r="3" spans="1:3">
      <c r="A3" s="25">
        <f>IF(B3="","",A2+1)</f>
        <v>2</v>
      </c>
      <c r="B3" s="25" t="str">
        <v>avicultura_engorde</v>
      </c>
      <c r="C3" s="25" t="s">
        <v>13</v>
      </c>
    </row>
    <row r="4" spans="1:3">
      <c r="A4" s="25">
        <f t="shared" ref="A4:A67" si="0">IF(B4="","",A3+1)</f>
        <v>3</v>
      </c>
      <c r="B4" s="25" t="str">
        <v>avicultura_postura</v>
      </c>
      <c r="C4" s="25" t="s">
        <v>13</v>
      </c>
    </row>
    <row r="5" spans="1:3">
      <c r="A5" s="25">
        <f t="shared" si="0"/>
        <v>4</v>
      </c>
      <c r="B5" s="25" t="str">
        <v>porcicultura_ciclo_completo</v>
      </c>
      <c r="C5" s="25" t="s">
        <v>13</v>
      </c>
    </row>
    <row r="6" spans="1:3">
      <c r="A6" s="25">
        <f t="shared" si="0"/>
        <v>5</v>
      </c>
      <c r="B6" s="25" t="str">
        <v>porcicultura_ceba</v>
      </c>
      <c r="C6" s="25" t="s">
        <v>13</v>
      </c>
    </row>
    <row r="7" spans="1:3">
      <c r="A7" s="25">
        <f t="shared" si="0"/>
        <v>6</v>
      </c>
      <c r="B7" s="25" t="str">
        <v>yuca</v>
      </c>
      <c r="C7" s="25" t="s">
        <v>13</v>
      </c>
    </row>
    <row r="8" spans="1:3">
      <c r="A8" s="25">
        <f t="shared" si="0"/>
        <v>7</v>
      </c>
      <c r="B8" s="25" t="str">
        <v>arroz_secano_mecanizado</v>
      </c>
      <c r="C8" s="25" t="s">
        <v>13</v>
      </c>
    </row>
    <row r="9" spans="1:3">
      <c r="A9" s="25">
        <f t="shared" si="0"/>
        <v>8</v>
      </c>
      <c r="B9" s="25" t="str">
        <v>maiz_amarillo_tradicional</v>
      </c>
      <c r="C9" s="25" t="s">
        <v>13</v>
      </c>
    </row>
    <row r="10" spans="1:3">
      <c r="A10" s="25">
        <f t="shared" si="0"/>
        <v>9</v>
      </c>
      <c r="B10" s="25" t="str">
        <v>ajonjoli</v>
      </c>
      <c r="C10" s="25" t="s">
        <v>13</v>
      </c>
    </row>
    <row r="11" spans="1:3">
      <c r="A11" s="25">
        <f t="shared" si="0"/>
        <v>10</v>
      </c>
      <c r="B11" s="25" t="str">
        <v>yuca_industrial</v>
      </c>
      <c r="C11" s="25" t="s">
        <v>13</v>
      </c>
    </row>
    <row r="12" spans="1:3">
      <c r="A12" s="25" t="str">
        <f t="shared" si="0"/>
        <v/>
      </c>
      <c r="B12" s="25"/>
      <c r="C12" s="25"/>
    </row>
    <row r="13" spans="1:3">
      <c r="A13" s="25" t="str">
        <f t="shared" si="0"/>
        <v/>
      </c>
      <c r="B13" s="25"/>
      <c r="C13" s="25"/>
    </row>
    <row r="14" spans="1:3">
      <c r="A14" s="25" t="str">
        <f t="shared" si="0"/>
        <v/>
      </c>
      <c r="B14" s="25"/>
      <c r="C14" s="25"/>
    </row>
    <row r="15" spans="1:3">
      <c r="A15" s="25" t="str">
        <f t="shared" si="0"/>
        <v/>
      </c>
      <c r="B15" s="25"/>
      <c r="C15" s="25"/>
    </row>
    <row r="16" spans="1:3">
      <c r="A16" s="25" t="str">
        <f t="shared" si="0"/>
        <v/>
      </c>
      <c r="B16" s="25"/>
      <c r="C16" s="25"/>
    </row>
    <row r="17" spans="1:3">
      <c r="A17" s="25" t="str">
        <f t="shared" si="0"/>
        <v/>
      </c>
      <c r="B17" s="25"/>
      <c r="C17" s="25"/>
    </row>
    <row r="18" spans="1:3">
      <c r="A18" s="25" t="str">
        <f>IF(B18="","",A17+1)</f>
        <v/>
      </c>
      <c r="B18" s="25"/>
      <c r="C18" s="25"/>
    </row>
    <row r="19" spans="1:3">
      <c r="A19" s="25" t="str">
        <f>IF(B19="","",A18+1)</f>
        <v/>
      </c>
      <c r="B19" s="25"/>
      <c r="C19" s="25"/>
    </row>
    <row r="20" spans="1:3">
      <c r="A20" s="25" t="str">
        <f>IF(B20="","",A19+1)</f>
        <v/>
      </c>
      <c r="B20" s="25"/>
      <c r="C20" s="25"/>
    </row>
    <row r="21" spans="1:3">
      <c r="A21" s="25" t="str">
        <f>IF(B21="","",A20+1)</f>
        <v/>
      </c>
      <c r="B21" s="25"/>
      <c r="C21" s="25"/>
    </row>
    <row r="22" spans="1:3">
      <c r="A22" s="26" t="str">
        <f t="shared" si="0"/>
        <v/>
      </c>
    </row>
    <row r="23" spans="1:3">
      <c r="A23" s="26" t="str">
        <f t="shared" si="0"/>
        <v/>
      </c>
    </row>
    <row r="24" spans="1:3">
      <c r="A24" s="26" t="str">
        <f t="shared" si="0"/>
        <v/>
      </c>
    </row>
    <row r="25" spans="1:3">
      <c r="A25" s="26" t="str">
        <f t="shared" si="0"/>
        <v/>
      </c>
    </row>
    <row r="26" spans="1:3">
      <c r="A26" s="26" t="str">
        <f t="shared" si="0"/>
        <v/>
      </c>
    </row>
    <row r="27" spans="1:3">
      <c r="A27" s="26" t="str">
        <f t="shared" si="0"/>
        <v/>
      </c>
    </row>
    <row r="28" spans="1:3">
      <c r="A28" s="26" t="str">
        <f t="shared" si="0"/>
        <v/>
      </c>
    </row>
    <row r="29" spans="1:3">
      <c r="A29" s="26" t="str">
        <f t="shared" si="0"/>
        <v/>
      </c>
    </row>
    <row r="30" spans="1:3">
      <c r="A30" s="26" t="str">
        <f t="shared" si="0"/>
        <v/>
      </c>
    </row>
    <row r="31" spans="1:3">
      <c r="A31" s="26" t="str">
        <f t="shared" si="0"/>
        <v/>
      </c>
    </row>
    <row r="32" spans="1:3">
      <c r="A32" s="26" t="str">
        <f t="shared" si="0"/>
        <v/>
      </c>
    </row>
    <row r="33" spans="1:1">
      <c r="A33" s="26" t="str">
        <f t="shared" si="0"/>
        <v/>
      </c>
    </row>
    <row r="34" spans="1:1">
      <c r="A34" s="26" t="str">
        <f t="shared" si="0"/>
        <v/>
      </c>
    </row>
    <row r="35" spans="1:1">
      <c r="A35" s="26" t="str">
        <f t="shared" si="0"/>
        <v/>
      </c>
    </row>
    <row r="36" spans="1:1">
      <c r="A36" s="26" t="str">
        <f t="shared" si="0"/>
        <v/>
      </c>
    </row>
    <row r="37" spans="1:1">
      <c r="A37" s="26" t="str">
        <f t="shared" si="0"/>
        <v/>
      </c>
    </row>
    <row r="38" spans="1:1">
      <c r="A38" s="26" t="str">
        <f t="shared" si="0"/>
        <v/>
      </c>
    </row>
    <row r="39" spans="1:1">
      <c r="A39" s="26" t="str">
        <f t="shared" si="0"/>
        <v/>
      </c>
    </row>
    <row r="40" spans="1:1">
      <c r="A40" s="26" t="str">
        <f t="shared" si="0"/>
        <v/>
      </c>
    </row>
    <row r="41" spans="1:1">
      <c r="A41" s="26" t="str">
        <f t="shared" si="0"/>
        <v/>
      </c>
    </row>
    <row r="42" spans="1:1">
      <c r="A42" s="26" t="str">
        <f t="shared" si="0"/>
        <v/>
      </c>
    </row>
    <row r="43" spans="1:1">
      <c r="A43" s="26" t="str">
        <f t="shared" si="0"/>
        <v/>
      </c>
    </row>
    <row r="44" spans="1:1">
      <c r="A44" s="26" t="str">
        <f t="shared" si="0"/>
        <v/>
      </c>
    </row>
    <row r="45" spans="1:1">
      <c r="A45" s="26" t="str">
        <f t="shared" si="0"/>
        <v/>
      </c>
    </row>
    <row r="46" spans="1:1">
      <c r="A46" s="26" t="str">
        <f t="shared" si="0"/>
        <v/>
      </c>
    </row>
    <row r="47" spans="1:1">
      <c r="A47" s="26" t="str">
        <f t="shared" si="0"/>
        <v/>
      </c>
    </row>
    <row r="48" spans="1:1">
      <c r="A48" s="26" t="str">
        <f t="shared" si="0"/>
        <v/>
      </c>
    </row>
    <row r="49" spans="1:1">
      <c r="A49" s="26" t="str">
        <f t="shared" si="0"/>
        <v/>
      </c>
    </row>
    <row r="50" spans="1:1">
      <c r="A50" s="26" t="str">
        <f t="shared" si="0"/>
        <v/>
      </c>
    </row>
    <row r="51" spans="1:1">
      <c r="A51" s="26" t="str">
        <f t="shared" si="0"/>
        <v/>
      </c>
    </row>
    <row r="52" spans="1:1">
      <c r="A52" s="26" t="str">
        <f t="shared" si="0"/>
        <v/>
      </c>
    </row>
    <row r="53" spans="1:1">
      <c r="A53" s="26" t="str">
        <f t="shared" si="0"/>
        <v/>
      </c>
    </row>
    <row r="54" spans="1:1">
      <c r="A54" s="26" t="str">
        <f t="shared" si="0"/>
        <v/>
      </c>
    </row>
    <row r="55" spans="1:1">
      <c r="A55" s="26" t="str">
        <f t="shared" si="0"/>
        <v/>
      </c>
    </row>
    <row r="56" spans="1:1">
      <c r="A56" s="26" t="str">
        <f t="shared" si="0"/>
        <v/>
      </c>
    </row>
    <row r="57" spans="1:1">
      <c r="A57" s="26" t="str">
        <f t="shared" si="0"/>
        <v/>
      </c>
    </row>
    <row r="58" spans="1:1">
      <c r="A58" s="26" t="str">
        <f t="shared" si="0"/>
        <v/>
      </c>
    </row>
    <row r="59" spans="1:1">
      <c r="A59" s="26" t="str">
        <f t="shared" si="0"/>
        <v/>
      </c>
    </row>
    <row r="60" spans="1:1">
      <c r="A60" s="26" t="str">
        <f t="shared" si="0"/>
        <v/>
      </c>
    </row>
    <row r="61" spans="1:1">
      <c r="A61" s="26" t="str">
        <f t="shared" si="0"/>
        <v/>
      </c>
    </row>
    <row r="62" spans="1:1">
      <c r="A62" s="26" t="str">
        <f t="shared" si="0"/>
        <v/>
      </c>
    </row>
    <row r="63" spans="1:1">
      <c r="A63" s="26" t="str">
        <f t="shared" si="0"/>
        <v/>
      </c>
    </row>
    <row r="64" spans="1:1">
      <c r="A64" s="26" t="str">
        <f t="shared" si="0"/>
        <v/>
      </c>
    </row>
    <row r="65" spans="1:1">
      <c r="A65" s="26" t="str">
        <f t="shared" si="0"/>
        <v/>
      </c>
    </row>
    <row r="66" spans="1:1">
      <c r="A66" s="26" t="str">
        <f t="shared" si="0"/>
        <v/>
      </c>
    </row>
    <row r="67" spans="1:1">
      <c r="A67" s="26" t="str">
        <f t="shared" si="0"/>
        <v/>
      </c>
    </row>
    <row r="68" spans="1:1">
      <c r="A68" s="26" t="str">
        <f t="shared" ref="A68:A100" si="1">IF(B68="","",A67+1)</f>
        <v/>
      </c>
    </row>
    <row r="69" spans="1:1">
      <c r="A69" s="26" t="str">
        <f t="shared" si="1"/>
        <v/>
      </c>
    </row>
    <row r="70" spans="1:1">
      <c r="A70" s="26" t="str">
        <f t="shared" si="1"/>
        <v/>
      </c>
    </row>
    <row r="71" spans="1:1">
      <c r="A71" s="26" t="str">
        <f t="shared" si="1"/>
        <v/>
      </c>
    </row>
    <row r="72" spans="1:1">
      <c r="A72" s="26" t="str">
        <f t="shared" si="1"/>
        <v/>
      </c>
    </row>
    <row r="73" spans="1:1">
      <c r="A73" s="26" t="str">
        <f t="shared" si="1"/>
        <v/>
      </c>
    </row>
    <row r="74" spans="1:1">
      <c r="A74" s="26" t="str">
        <f t="shared" si="1"/>
        <v/>
      </c>
    </row>
    <row r="75" spans="1:1">
      <c r="A75" s="26" t="str">
        <f t="shared" si="1"/>
        <v/>
      </c>
    </row>
    <row r="76" spans="1:1">
      <c r="A76" s="26" t="str">
        <f t="shared" si="1"/>
        <v/>
      </c>
    </row>
    <row r="77" spans="1:1">
      <c r="A77" s="26" t="str">
        <f t="shared" si="1"/>
        <v/>
      </c>
    </row>
    <row r="78" spans="1:1">
      <c r="A78" s="26" t="str">
        <f t="shared" si="1"/>
        <v/>
      </c>
    </row>
    <row r="79" spans="1:1">
      <c r="A79" s="26" t="str">
        <f t="shared" si="1"/>
        <v/>
      </c>
    </row>
    <row r="80" spans="1:1">
      <c r="A80" s="26" t="str">
        <f t="shared" si="1"/>
        <v/>
      </c>
    </row>
    <row r="81" spans="1:1">
      <c r="A81" s="26" t="str">
        <f t="shared" si="1"/>
        <v/>
      </c>
    </row>
    <row r="82" spans="1:1">
      <c r="A82" s="26" t="str">
        <f t="shared" si="1"/>
        <v/>
      </c>
    </row>
    <row r="83" spans="1:1">
      <c r="A83" s="26" t="str">
        <f t="shared" si="1"/>
        <v/>
      </c>
    </row>
    <row r="84" spans="1:1">
      <c r="A84" s="26" t="str">
        <f t="shared" si="1"/>
        <v/>
      </c>
    </row>
    <row r="85" spans="1:1">
      <c r="A85" s="26" t="str">
        <f t="shared" si="1"/>
        <v/>
      </c>
    </row>
    <row r="86" spans="1:1">
      <c r="A86" s="26" t="str">
        <f t="shared" si="1"/>
        <v/>
      </c>
    </row>
    <row r="87" spans="1:1">
      <c r="A87" s="26" t="str">
        <f t="shared" si="1"/>
        <v/>
      </c>
    </row>
    <row r="88" spans="1:1">
      <c r="A88" s="26" t="str">
        <f t="shared" si="1"/>
        <v/>
      </c>
    </row>
    <row r="89" spans="1:1">
      <c r="A89" s="26" t="str">
        <f t="shared" si="1"/>
        <v/>
      </c>
    </row>
    <row r="90" spans="1:1">
      <c r="A90" s="26" t="str">
        <f t="shared" si="1"/>
        <v/>
      </c>
    </row>
    <row r="91" spans="1:1">
      <c r="A91" s="26" t="str">
        <f t="shared" si="1"/>
        <v/>
      </c>
    </row>
    <row r="92" spans="1:1">
      <c r="A92" s="26" t="str">
        <f t="shared" si="1"/>
        <v/>
      </c>
    </row>
    <row r="93" spans="1:1">
      <c r="A93" s="26" t="str">
        <f t="shared" si="1"/>
        <v/>
      </c>
    </row>
    <row r="94" spans="1:1">
      <c r="A94" s="26" t="str">
        <f t="shared" si="1"/>
        <v/>
      </c>
    </row>
    <row r="95" spans="1:1">
      <c r="A95" s="26" t="str">
        <f t="shared" si="1"/>
        <v/>
      </c>
    </row>
    <row r="96" spans="1:1">
      <c r="A96" s="26" t="str">
        <f t="shared" si="1"/>
        <v/>
      </c>
    </row>
    <row r="97" spans="1:1">
      <c r="A97" s="26" t="str">
        <f t="shared" si="1"/>
        <v/>
      </c>
    </row>
    <row r="98" spans="1:1">
      <c r="A98" s="26" t="str">
        <f t="shared" si="1"/>
        <v/>
      </c>
    </row>
    <row r="99" spans="1:1">
      <c r="A99" s="26" t="str">
        <f t="shared" si="1"/>
        <v/>
      </c>
    </row>
    <row r="100" spans="1:1">
      <c r="A100" s="26"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66" workbookViewId="0">
      <selection activeCell="B18" sqref="A18:B25"/>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caprinos_dp</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0eb6ee77f3561287dcac45e34ceef718">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466d2f7dfd7178e6c40f2ec1d7c8e1d6"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FF1D027F-9E35-40F5-B81D-556ADDBCE125}"/>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Cristina Galindo Jerez</cp:lastModifiedBy>
  <cp:revision/>
  <dcterms:created xsi:type="dcterms:W3CDTF">2023-06-01T14:44:35Z</dcterms:created>
  <dcterms:modified xsi:type="dcterms:W3CDTF">2025-10-09T15:45:43Z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