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Tolima/10. Coyaima/10. DTS consolidado/ANEXOS/"/>
    </mc:Choice>
  </mc:AlternateContent>
  <xr:revisionPtr revIDLastSave="40" documentId="13_ncr:1_{C462CA5C-774E-4FCA-9909-69DFA3DC45FE}" xr6:coauthVersionLast="47" xr6:coauthVersionMax="47" xr10:uidLastSave="{FFCC28C7-8B77-41C2-A2EE-DA23CFFCF9C3}"/>
  <bookViews>
    <workbookView xWindow="-28920" yWindow="915" windowWidth="29040" windowHeight="15840" activeTab="1" xr2:uid="{9AB308C8-5597-4DA3-ADC6-F52992ACAEA0}"/>
  </bookViews>
  <sheets>
    <sheet name="SIPRA" sheetId="1" r:id="rId1"/>
    <sheet name="Aptitud Final Coyaima" sheetId="4" r:id="rId2"/>
  </sheets>
  <definedNames>
    <definedName name="_xlnm._FilterDatabase" localSheetId="1" hidden="1">'Aptitud Final Coyaima'!$A$1:$J$48</definedName>
    <definedName name="_xlnm._FilterDatabase" localSheetId="0" hidden="1">SIPRA!$A$1:$E$185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4" l="1"/>
  <c r="I28" i="4"/>
  <c r="J28" i="4"/>
  <c r="I3" i="4"/>
  <c r="I5" i="4"/>
  <c r="I4" i="4"/>
  <c r="I6" i="4"/>
  <c r="I8" i="4"/>
  <c r="I7" i="4"/>
  <c r="I9" i="4"/>
  <c r="I10" i="4"/>
  <c r="I11" i="4"/>
  <c r="I13" i="4"/>
  <c r="I12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J3" i="4"/>
  <c r="J5" i="4"/>
  <c r="J4" i="4"/>
  <c r="J6" i="4"/>
  <c r="J8" i="4"/>
  <c r="J7" i="4"/>
  <c r="J9" i="4"/>
  <c r="J10" i="4"/>
  <c r="J11" i="4"/>
  <c r="J13" i="4"/>
  <c r="J12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2" i="4"/>
  <c r="H48" i="4"/>
  <c r="B59" i="4" s="1"/>
  <c r="E185" i="1"/>
  <c r="G48" i="4"/>
  <c r="B60" i="4" s="1"/>
  <c r="F48" i="4"/>
  <c r="D48" i="4"/>
  <c r="B62" i="4" s="1"/>
  <c r="C48" i="4"/>
  <c r="B58" i="4" s="1"/>
  <c r="E48" i="4"/>
  <c r="B61" i="4" s="1"/>
  <c r="B48" i="4"/>
  <c r="B57" i="4" s="1"/>
  <c r="D185" i="1" l="1"/>
  <c r="C185" i="1"/>
  <c r="D181" i="1"/>
  <c r="C181" i="1"/>
  <c r="D177" i="1"/>
  <c r="C177" i="1"/>
  <c r="D173" i="1"/>
  <c r="C173" i="1"/>
  <c r="D169" i="1"/>
  <c r="C169" i="1"/>
  <c r="D165" i="1"/>
  <c r="C165" i="1"/>
  <c r="D161" i="1"/>
  <c r="C161" i="1"/>
  <c r="D157" i="1"/>
  <c r="C157" i="1"/>
  <c r="D153" i="1"/>
  <c r="C153" i="1"/>
  <c r="D149" i="1"/>
  <c r="C149" i="1"/>
  <c r="D145" i="1"/>
  <c r="C145" i="1"/>
  <c r="D141" i="1"/>
  <c r="C141" i="1"/>
  <c r="D137" i="1"/>
  <c r="C137" i="1"/>
  <c r="D133" i="1"/>
  <c r="C133" i="1"/>
  <c r="D129" i="1"/>
  <c r="C129" i="1"/>
  <c r="D125" i="1"/>
  <c r="C125" i="1"/>
  <c r="D121" i="1"/>
  <c r="C121" i="1"/>
  <c r="D117" i="1"/>
  <c r="C117" i="1"/>
  <c r="D113" i="1"/>
  <c r="C113" i="1"/>
  <c r="D109" i="1"/>
  <c r="C109" i="1"/>
  <c r="D105" i="1"/>
  <c r="C105" i="1"/>
  <c r="D101" i="1"/>
  <c r="C101" i="1"/>
  <c r="D97" i="1"/>
  <c r="C97" i="1"/>
  <c r="D93" i="1"/>
  <c r="C93" i="1"/>
  <c r="D89" i="1"/>
  <c r="C89" i="1"/>
  <c r="D85" i="1"/>
  <c r="C85" i="1"/>
  <c r="D81" i="1"/>
  <c r="C81" i="1"/>
  <c r="D77" i="1"/>
  <c r="C77" i="1"/>
  <c r="D73" i="1"/>
  <c r="C73" i="1"/>
  <c r="D69" i="1"/>
  <c r="C69" i="1"/>
  <c r="D65" i="1"/>
  <c r="C65" i="1"/>
  <c r="D61" i="1"/>
  <c r="C61" i="1"/>
  <c r="D57" i="1"/>
  <c r="C57" i="1"/>
  <c r="D53" i="1"/>
  <c r="C53" i="1"/>
  <c r="D49" i="1"/>
  <c r="C49" i="1"/>
  <c r="D45" i="1"/>
  <c r="C45" i="1"/>
  <c r="D41" i="1"/>
  <c r="C41" i="1"/>
  <c r="D37" i="1"/>
  <c r="C37" i="1"/>
  <c r="D33" i="1"/>
  <c r="C33" i="1"/>
  <c r="D29" i="1"/>
  <c r="C29" i="1"/>
  <c r="D25" i="1"/>
  <c r="C25" i="1"/>
  <c r="D21" i="1"/>
  <c r="C21" i="1"/>
  <c r="D17" i="1"/>
  <c r="C17" i="1"/>
  <c r="D13" i="1"/>
  <c r="C13" i="1"/>
  <c r="D9" i="1"/>
  <c r="C9" i="1"/>
  <c r="D5" i="1"/>
  <c r="C5" i="1"/>
</calcChain>
</file>

<file path=xl/sharedStrings.xml><?xml version="1.0" encoding="utf-8"?>
<sst xmlns="http://schemas.openxmlformats.org/spreadsheetml/2006/main" count="304" uniqueCount="71">
  <si>
    <t>UFH</t>
  </si>
  <si>
    <t>APTITUD</t>
  </si>
  <si>
    <t>Arroz</t>
  </si>
  <si>
    <t>Café</t>
  </si>
  <si>
    <t>Ganadería DP</t>
  </si>
  <si>
    <t>03Va-73</t>
  </si>
  <si>
    <t>Área total</t>
  </si>
  <si>
    <t>Apto</t>
  </si>
  <si>
    <t>No apto</t>
  </si>
  <si>
    <t>% aptitud</t>
  </si>
  <si>
    <t>03Wa-73</t>
  </si>
  <si>
    <t>04Vb-67</t>
  </si>
  <si>
    <t>04Vb2s1-67</t>
  </si>
  <si>
    <t>04Vbs1-67</t>
  </si>
  <si>
    <t>04Wb-67</t>
  </si>
  <si>
    <t>04Wb2s1-67</t>
  </si>
  <si>
    <t>05Vcs1-61</t>
  </si>
  <si>
    <t>06Qes1-55</t>
  </si>
  <si>
    <t>06Va-55</t>
  </si>
  <si>
    <t>06Vb-55</t>
  </si>
  <si>
    <t>06Vb2s2-55</t>
  </si>
  <si>
    <t>06Vd2s1-55</t>
  </si>
  <si>
    <t>06Ve-55</t>
  </si>
  <si>
    <t>06Wb2s2-55</t>
  </si>
  <si>
    <t>07Qes2-49</t>
  </si>
  <si>
    <t>07Vb-49</t>
  </si>
  <si>
    <t>07Vc3s2-49</t>
  </si>
  <si>
    <t>07Ves1-49</t>
  </si>
  <si>
    <t>07Wb-49</t>
  </si>
  <si>
    <t>07Wc3s2-49</t>
  </si>
  <si>
    <t>07Wes1-49</t>
  </si>
  <si>
    <t>08Vcp3s2-44</t>
  </si>
  <si>
    <t>08Vd2s2-44</t>
  </si>
  <si>
    <t>08Vd3s2-44</t>
  </si>
  <si>
    <t>08Ves2-44</t>
  </si>
  <si>
    <t>08Wes2-44</t>
  </si>
  <si>
    <t>09Vcp3s2-38</t>
  </si>
  <si>
    <t>09Wcp3s2-38</t>
  </si>
  <si>
    <t>10Qf-30</t>
  </si>
  <si>
    <t>10Rfs1-30</t>
  </si>
  <si>
    <t>10Ve2s1-30</t>
  </si>
  <si>
    <t>10Vf-30</t>
  </si>
  <si>
    <t>10Vfs1-30</t>
  </si>
  <si>
    <t>10We2s1-30</t>
  </si>
  <si>
    <t>10Wfs2-30</t>
  </si>
  <si>
    <t>11Qf2s1-23</t>
  </si>
  <si>
    <t>11Ve2s2-23</t>
  </si>
  <si>
    <t>11Vf2s1-23</t>
  </si>
  <si>
    <t>11We2s2-23</t>
  </si>
  <si>
    <t>11Wf2s1-23</t>
  </si>
  <si>
    <t>12Qf2s2-17</t>
  </si>
  <si>
    <t>12Vf2s2-17</t>
  </si>
  <si>
    <t>12Wf2s2-17</t>
  </si>
  <si>
    <t>13Vas3-6</t>
  </si>
  <si>
    <t>13Vbs3-6</t>
  </si>
  <si>
    <t>arroz</t>
  </si>
  <si>
    <t>cafe</t>
  </si>
  <si>
    <t>platano_1</t>
  </si>
  <si>
    <t>platano_2</t>
  </si>
  <si>
    <t>Limón común</t>
  </si>
  <si>
    <t>platano_limon</t>
  </si>
  <si>
    <t>ganaderia_dp</t>
  </si>
  <si>
    <t>total agricolas</t>
  </si>
  <si>
    <t>total</t>
  </si>
  <si>
    <t>Ruta Sipra</t>
  </si>
  <si>
    <t>Ruta Tableros</t>
  </si>
  <si>
    <t>Flexibilización de aptitud</t>
  </si>
  <si>
    <t>Linea</t>
  </si>
  <si>
    <t>Número UFH con aptitud por línea</t>
  </si>
  <si>
    <t>platano_ 2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</si>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</sst>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9"/>
      <color theme="0"/>
      <name val="Arial"/>
      <family val="2"/>
    </font>
    <font>
      <sz val="10"/>
      <color theme="0"/>
      <name val="Calibri"/>
      <family val="2"/>
    </font>
    <font>
      <b/>
      <sz val="11"/>
      <name val="Aptos Narrow"/>
      <family val="2"/>
      <scheme val="minor"/>
    </font>
    <font>
      <b/>
      <sz val="10"/>
      <name val="Calibri"/>
      <family val="2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00A9E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49" fontId="0" fillId="12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/>
    </xf>
    <xf numFmtId="0" fontId="12" fillId="17" borderId="1" xfId="0" applyFont="1" applyFill="1" applyBorder="1" applyAlignment="1">
      <alignment horizontal="center" vertical="center"/>
    </xf>
    <xf numFmtId="0" fontId="15" fillId="18" borderId="1" xfId="0" applyFont="1" applyFill="1" applyBorder="1" applyAlignment="1">
      <alignment horizontal="center" vertical="center"/>
    </xf>
    <xf numFmtId="0" fontId="12" fillId="19" borderId="1" xfId="0" applyFont="1" applyFill="1" applyBorder="1" applyAlignment="1">
      <alignment horizontal="center" vertical="center"/>
    </xf>
    <xf numFmtId="10" fontId="8" fillId="21" borderId="5" xfId="1" applyNumberFormat="1" applyFont="1" applyFill="1" applyBorder="1" applyAlignment="1">
      <alignment horizontal="center" vertical="center"/>
    </xf>
    <xf numFmtId="10" fontId="8" fillId="20" borderId="5" xfId="1" applyNumberFormat="1" applyFont="1" applyFill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2" fontId="8" fillId="20" borderId="5" xfId="0" applyNumberFormat="1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8" fillId="12" borderId="2" xfId="0" applyNumberFormat="1" applyFont="1" applyFill="1" applyBorder="1" applyAlignment="1">
      <alignment horizontal="center" vertical="center"/>
    </xf>
    <xf numFmtId="49" fontId="8" fillId="12" borderId="3" xfId="0" applyNumberFormat="1" applyFont="1" applyFill="1" applyBorder="1" applyAlignment="1">
      <alignment horizontal="center" vertical="center"/>
    </xf>
    <xf numFmtId="49" fontId="8" fillId="12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 wrapText="1"/>
    </xf>
    <xf numFmtId="0" fontId="7" fillId="15" borderId="3" xfId="0" applyFont="1" applyFill="1" applyBorder="1" applyAlignment="1">
      <alignment horizontal="center" vertical="center" wrapText="1"/>
    </xf>
    <xf numFmtId="0" fontId="7" fillId="15" borderId="4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11" fillId="14" borderId="2" xfId="0" applyFont="1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1" fillId="14" borderId="4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/>
    </xf>
    <xf numFmtId="0" fontId="0" fillId="21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19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4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266600"/>
      <color rgb="FF473626"/>
      <color rgb="FFC6E0B4"/>
      <color rgb="FFFFE3AB"/>
      <color rgb="FFFFF0D1"/>
      <color rgb="FF00A9E6"/>
      <color rgb="FF005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49521970234751"/>
          <c:y val="0.1130985915492958"/>
          <c:w val="0.74247319803191736"/>
          <c:h val="0.753928135743595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'Aptitud Final Coyaima'!$B$55</c:f>
              <c:strCache>
                <c:ptCount val="1"/>
                <c:pt idx="0">
                  <c:v>Número UFH con aptitud por línea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A22-4D31-90BF-4978C16EF42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22-4D31-90BF-4978C16EF42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A22-4D31-90BF-4978C16EF4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 Coyaima'!$A$57:$A$62</c:f>
              <c:strCache>
                <c:ptCount val="6"/>
                <c:pt idx="0">
                  <c:v>arroz</c:v>
                </c:pt>
                <c:pt idx="1">
                  <c:v>cafe</c:v>
                </c:pt>
                <c:pt idx="2">
                  <c:v>ganaderia_dp</c:v>
                </c:pt>
                <c:pt idx="3">
                  <c:v>platano_limon</c:v>
                </c:pt>
                <c:pt idx="4">
                  <c:v>platano_ 2</c:v>
                </c:pt>
                <c:pt idx="5">
                  <c:v>platano_1</c:v>
                </c:pt>
              </c:strCache>
            </c:strRef>
          </c:cat>
          <c:val>
            <c:numRef>
              <c:f>'Aptitud Final Coyaima'!$B$57:$B$62</c:f>
              <c:numCache>
                <c:formatCode>General</c:formatCode>
                <c:ptCount val="6"/>
                <c:pt idx="0">
                  <c:v>7</c:v>
                </c:pt>
                <c:pt idx="1">
                  <c:v>10</c:v>
                </c:pt>
                <c:pt idx="2">
                  <c:v>20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2-4D31-90BF-4978C16EF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86781704"/>
        <c:axId val="436566664"/>
      </c:barChart>
      <c:catAx>
        <c:axId val="5867817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Líneas agropecuarias validadas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6566664"/>
        <c:crosses val="autoZero"/>
        <c:auto val="1"/>
        <c:lblAlgn val="ctr"/>
        <c:lblOffset val="100"/>
        <c:noMultiLvlLbl val="0"/>
      </c:catAx>
      <c:valAx>
        <c:axId val="436566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6781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908049</xdr:colOff>
      <xdr:row>49</xdr:row>
      <xdr:rowOff>28575</xdr:rowOff>
    </xdr:from>
    <xdr:to>
      <xdr:col>9</xdr:col>
      <xdr:colOff>54768</xdr:colOff>
      <xdr:row>64</xdr:row>
      <xdr:rowOff>112713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647001-A6E6-492D-B96E-9A920D2BE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1F1B3-6788-4214-8CA8-9E3FDB3F0598}">
  <dimension ref="A1:E224"/>
  <sheetViews>
    <sheetView zoomScaleNormal="100" workbookViewId="0">
      <pane ySplit="1" topLeftCell="A166" activePane="bottomLeft" state="frozen"/>
      <selection pane="bottomLeft" activeCell="F100" sqref="F100"/>
    </sheetView>
  </sheetViews>
  <sheetFormatPr baseColWidth="10" defaultColWidth="11.44140625" defaultRowHeight="13.8" x14ac:dyDescent="0.3"/>
  <cols>
    <col min="1" max="1" width="15" style="2" customWidth="1"/>
    <col min="2" max="2" width="15.44140625" style="2" customWidth="1"/>
    <col min="3" max="4" width="15.44140625" style="5" customWidth="1"/>
    <col min="5" max="5" width="21.44140625" style="2" customWidth="1"/>
    <col min="6" max="16384" width="11.44140625" style="2"/>
  </cols>
  <sheetData>
    <row r="1" spans="1:5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</row>
    <row r="2" spans="1:5" x14ac:dyDescent="0.3">
      <c r="A2" s="36" t="s">
        <v>5</v>
      </c>
      <c r="B2" s="3" t="s">
        <v>6</v>
      </c>
      <c r="C2" s="30">
        <v>5848.7361899999996</v>
      </c>
      <c r="D2" s="31">
        <v>5848.7361869999995</v>
      </c>
      <c r="E2" s="30">
        <v>5848.7361870000004</v>
      </c>
    </row>
    <row r="3" spans="1:5" x14ac:dyDescent="0.3">
      <c r="A3" s="37"/>
      <c r="B3" s="3" t="s">
        <v>7</v>
      </c>
      <c r="C3" s="30">
        <v>3779.5904239999995</v>
      </c>
      <c r="D3" s="31">
        <v>0</v>
      </c>
      <c r="E3" s="30">
        <v>4667.0113490000003</v>
      </c>
    </row>
    <row r="4" spans="1:5" x14ac:dyDescent="0.3">
      <c r="A4" s="37"/>
      <c r="B4" s="3" t="s">
        <v>8</v>
      </c>
      <c r="C4" s="30">
        <v>2069.1457660000001</v>
      </c>
      <c r="D4" s="31">
        <v>5848.7361870000004</v>
      </c>
      <c r="E4" s="30">
        <v>1181.7248379999999</v>
      </c>
    </row>
    <row r="5" spans="1:5" x14ac:dyDescent="0.3">
      <c r="A5" s="38"/>
      <c r="B5" s="4" t="s">
        <v>9</v>
      </c>
      <c r="C5" s="28">
        <f t="shared" ref="C5:D5" si="0">+C3/C2</f>
        <v>0.64622344062333226</v>
      </c>
      <c r="D5" s="29">
        <f t="shared" si="0"/>
        <v>0</v>
      </c>
      <c r="E5" s="28">
        <v>0.79795210448598752</v>
      </c>
    </row>
    <row r="6" spans="1:5" x14ac:dyDescent="0.3">
      <c r="A6" s="36" t="s">
        <v>10</v>
      </c>
      <c r="B6" s="3" t="s">
        <v>6</v>
      </c>
      <c r="C6" s="30">
        <v>1003.6392469999997</v>
      </c>
      <c r="D6" s="31">
        <v>1003.639247</v>
      </c>
      <c r="E6" s="30">
        <v>1003.6392430000002</v>
      </c>
    </row>
    <row r="7" spans="1:5" x14ac:dyDescent="0.3">
      <c r="A7" s="37"/>
      <c r="B7" s="3" t="s">
        <v>7</v>
      </c>
      <c r="C7" s="30">
        <v>579.39422099999979</v>
      </c>
      <c r="D7" s="31">
        <v>0</v>
      </c>
      <c r="E7" s="30">
        <v>823.46961900000019</v>
      </c>
    </row>
    <row r="8" spans="1:5" x14ac:dyDescent="0.3">
      <c r="A8" s="37"/>
      <c r="B8" s="3" t="s">
        <v>8</v>
      </c>
      <c r="C8" s="30">
        <v>424.24502599999994</v>
      </c>
      <c r="D8" s="31">
        <v>1003.639247</v>
      </c>
      <c r="E8" s="30">
        <v>180.16962400000003</v>
      </c>
    </row>
    <row r="9" spans="1:5" x14ac:dyDescent="0.3">
      <c r="A9" s="38"/>
      <c r="B9" s="4" t="s">
        <v>9</v>
      </c>
      <c r="C9" s="28">
        <f t="shared" ref="C9:D9" si="1">+C7/C6</f>
        <v>0.57729330806052059</v>
      </c>
      <c r="D9" s="29">
        <f t="shared" si="1"/>
        <v>0</v>
      </c>
      <c r="E9" s="28">
        <v>0.82048367951271917</v>
      </c>
    </row>
    <row r="10" spans="1:5" x14ac:dyDescent="0.3">
      <c r="A10" s="39" t="s">
        <v>11</v>
      </c>
      <c r="B10" s="3" t="s">
        <v>6</v>
      </c>
      <c r="C10" s="30">
        <v>346.670207</v>
      </c>
      <c r="D10" s="31">
        <v>346.670207</v>
      </c>
      <c r="E10" s="30">
        <v>346.67020800000006</v>
      </c>
    </row>
    <row r="11" spans="1:5" x14ac:dyDescent="0.3">
      <c r="A11" s="40"/>
      <c r="B11" s="3" t="s">
        <v>7</v>
      </c>
      <c r="C11" s="30">
        <v>342.387832</v>
      </c>
      <c r="D11" s="31">
        <v>0</v>
      </c>
      <c r="E11" s="30">
        <v>340.58474300000006</v>
      </c>
    </row>
    <row r="12" spans="1:5" x14ac:dyDescent="0.3">
      <c r="A12" s="40"/>
      <c r="B12" s="3" t="s">
        <v>8</v>
      </c>
      <c r="C12" s="30">
        <v>4.282375</v>
      </c>
      <c r="D12" s="31">
        <v>346.670207</v>
      </c>
      <c r="E12" s="30">
        <v>6.0854650000000001</v>
      </c>
    </row>
    <row r="13" spans="1:5" x14ac:dyDescent="0.3">
      <c r="A13" s="41"/>
      <c r="B13" s="4" t="s">
        <v>9</v>
      </c>
      <c r="C13" s="28">
        <f t="shared" ref="C13:D13" si="2">+C11/C10</f>
        <v>0.9876471213460809</v>
      </c>
      <c r="D13" s="29">
        <f t="shared" si="2"/>
        <v>0</v>
      </c>
      <c r="E13" s="28">
        <v>0.98244595335979956</v>
      </c>
    </row>
    <row r="14" spans="1:5" x14ac:dyDescent="0.3">
      <c r="A14" s="39" t="s">
        <v>12</v>
      </c>
      <c r="B14" s="3" t="s">
        <v>6</v>
      </c>
      <c r="C14" s="31">
        <v>10982.370259000001</v>
      </c>
      <c r="D14" s="31">
        <v>10982.370260000002</v>
      </c>
      <c r="E14" s="30">
        <v>10982.370257000004</v>
      </c>
    </row>
    <row r="15" spans="1:5" x14ac:dyDescent="0.3">
      <c r="A15" s="40"/>
      <c r="B15" s="3" t="s">
        <v>7</v>
      </c>
      <c r="C15" s="31">
        <v>25.428247000001647</v>
      </c>
      <c r="D15" s="31">
        <v>0</v>
      </c>
      <c r="E15" s="30">
        <v>10093.088349000003</v>
      </c>
    </row>
    <row r="16" spans="1:5" x14ac:dyDescent="0.3">
      <c r="A16" s="40"/>
      <c r="B16" s="3" t="s">
        <v>8</v>
      </c>
      <c r="C16" s="31">
        <v>10956.942012</v>
      </c>
      <c r="D16" s="31">
        <v>10982.370260000002</v>
      </c>
      <c r="E16" s="30">
        <v>889.28190800000004</v>
      </c>
    </row>
    <row r="17" spans="1:5" x14ac:dyDescent="0.3">
      <c r="A17" s="41"/>
      <c r="B17" s="4" t="s">
        <v>9</v>
      </c>
      <c r="C17" s="29">
        <f t="shared" ref="C17:D17" si="3">+C15/C14</f>
        <v>2.3153696697817412E-3</v>
      </c>
      <c r="D17" s="29">
        <f t="shared" si="3"/>
        <v>0</v>
      </c>
      <c r="E17" s="28">
        <v>0.91902641349819858</v>
      </c>
    </row>
    <row r="18" spans="1:5" x14ac:dyDescent="0.3">
      <c r="A18" s="39" t="s">
        <v>13</v>
      </c>
      <c r="B18" s="3" t="s">
        <v>6</v>
      </c>
      <c r="C18" s="30">
        <v>83.157776999999996</v>
      </c>
      <c r="D18" s="31">
        <v>83.157775999999998</v>
      </c>
      <c r="E18" s="30">
        <v>83.157776999999996</v>
      </c>
    </row>
    <row r="19" spans="1:5" x14ac:dyDescent="0.3">
      <c r="A19" s="40"/>
      <c r="B19" s="3" t="s">
        <v>7</v>
      </c>
      <c r="C19" s="30">
        <v>77.805042999999998</v>
      </c>
      <c r="D19" s="31">
        <v>0</v>
      </c>
      <c r="E19" s="30">
        <v>73.689413000000002</v>
      </c>
    </row>
    <row r="20" spans="1:5" x14ac:dyDescent="0.3">
      <c r="A20" s="40"/>
      <c r="B20" s="3" t="s">
        <v>8</v>
      </c>
      <c r="C20" s="30">
        <v>5.3527339999999999</v>
      </c>
      <c r="D20" s="31">
        <v>83.157775999999998</v>
      </c>
      <c r="E20" s="30">
        <v>9.4683640000000011</v>
      </c>
    </row>
    <row r="21" spans="1:5" x14ac:dyDescent="0.3">
      <c r="A21" s="41"/>
      <c r="B21" s="4" t="s">
        <v>9</v>
      </c>
      <c r="C21" s="28">
        <f t="shared" ref="C21:D21" si="4">+C19/C18</f>
        <v>0.93563158861257201</v>
      </c>
      <c r="D21" s="29">
        <f t="shared" si="4"/>
        <v>0</v>
      </c>
      <c r="E21" s="28">
        <v>0.88613976537636407</v>
      </c>
    </row>
    <row r="22" spans="1:5" x14ac:dyDescent="0.3">
      <c r="A22" s="39" t="s">
        <v>14</v>
      </c>
      <c r="B22" s="3" t="s">
        <v>6</v>
      </c>
      <c r="C22" s="31">
        <v>5.2737689999999997</v>
      </c>
      <c r="D22" s="31">
        <v>5.2737689999999997</v>
      </c>
      <c r="E22" s="30">
        <v>5.2737680000000005</v>
      </c>
    </row>
    <row r="23" spans="1:5" x14ac:dyDescent="0.3">
      <c r="A23" s="40"/>
      <c r="B23" s="3" t="s">
        <v>7</v>
      </c>
      <c r="C23" s="31">
        <v>4.5055999999999763E-2</v>
      </c>
      <c r="D23" s="31">
        <v>0</v>
      </c>
      <c r="E23" s="30">
        <v>1.5358400000000003</v>
      </c>
    </row>
    <row r="24" spans="1:5" x14ac:dyDescent="0.3">
      <c r="A24" s="40"/>
      <c r="B24" s="3" t="s">
        <v>8</v>
      </c>
      <c r="C24" s="31">
        <v>5.2287129999999999</v>
      </c>
      <c r="D24" s="31">
        <v>5.2737689999999997</v>
      </c>
      <c r="E24" s="30">
        <v>3.7379280000000001</v>
      </c>
    </row>
    <row r="25" spans="1:5" x14ac:dyDescent="0.3">
      <c r="A25" s="41"/>
      <c r="B25" s="4" t="s">
        <v>9</v>
      </c>
      <c r="C25" s="29">
        <f t="shared" ref="C25:D25" si="5">+C23/C22</f>
        <v>8.5434155345066806E-3</v>
      </c>
      <c r="D25" s="29">
        <f t="shared" si="5"/>
        <v>0</v>
      </c>
      <c r="E25" s="28">
        <v>0.29122251870010213</v>
      </c>
    </row>
    <row r="26" spans="1:5" x14ac:dyDescent="0.3">
      <c r="A26" s="39" t="s">
        <v>15</v>
      </c>
      <c r="B26" s="3" t="s">
        <v>6</v>
      </c>
      <c r="C26" s="31">
        <v>747.41722900000002</v>
      </c>
      <c r="D26" s="31">
        <v>747.41722900000002</v>
      </c>
      <c r="E26" s="30">
        <v>747.41722899999991</v>
      </c>
    </row>
    <row r="27" spans="1:5" x14ac:dyDescent="0.3">
      <c r="A27" s="40"/>
      <c r="B27" s="3" t="s">
        <v>7</v>
      </c>
      <c r="C27" s="31">
        <v>4.3000000005122274E-5</v>
      </c>
      <c r="D27" s="31">
        <v>0</v>
      </c>
      <c r="E27" s="30">
        <v>629.59143299999994</v>
      </c>
    </row>
    <row r="28" spans="1:5" x14ac:dyDescent="0.3">
      <c r="A28" s="40"/>
      <c r="B28" s="3" t="s">
        <v>8</v>
      </c>
      <c r="C28" s="31">
        <v>747.41718600000002</v>
      </c>
      <c r="D28" s="31">
        <v>747.41722900000002</v>
      </c>
      <c r="E28" s="30">
        <v>117.825796</v>
      </c>
    </row>
    <row r="29" spans="1:5" x14ac:dyDescent="0.3">
      <c r="A29" s="41"/>
      <c r="B29" s="4" t="s">
        <v>9</v>
      </c>
      <c r="C29" s="29">
        <f t="shared" ref="C29:D29" si="6">+C27/C26</f>
        <v>5.7531454101819045E-8</v>
      </c>
      <c r="D29" s="29">
        <f t="shared" si="6"/>
        <v>0</v>
      </c>
      <c r="E29" s="28">
        <v>0.8423560610749582</v>
      </c>
    </row>
    <row r="30" spans="1:5" x14ac:dyDescent="0.3">
      <c r="A30" s="42" t="s">
        <v>16</v>
      </c>
      <c r="B30" s="3" t="s">
        <v>6</v>
      </c>
      <c r="C30" s="30">
        <v>751.19817499999999</v>
      </c>
      <c r="D30" s="31">
        <v>751.19818099999998</v>
      </c>
      <c r="E30" s="30">
        <v>751.19818099999998</v>
      </c>
    </row>
    <row r="31" spans="1:5" x14ac:dyDescent="0.3">
      <c r="A31" s="43"/>
      <c r="B31" s="3" t="s">
        <v>7</v>
      </c>
      <c r="C31" s="30">
        <v>289.97558399999997</v>
      </c>
      <c r="D31" s="31">
        <v>0</v>
      </c>
      <c r="E31" s="30">
        <v>553.66821400000003</v>
      </c>
    </row>
    <row r="32" spans="1:5" x14ac:dyDescent="0.3">
      <c r="A32" s="43"/>
      <c r="B32" s="3" t="s">
        <v>8</v>
      </c>
      <c r="C32" s="30">
        <v>461.22259100000002</v>
      </c>
      <c r="D32" s="31">
        <v>751.19818099999998</v>
      </c>
      <c r="E32" s="30">
        <v>197.529967</v>
      </c>
    </row>
    <row r="33" spans="1:5" x14ac:dyDescent="0.3">
      <c r="A33" s="44"/>
      <c r="B33" s="4" t="s">
        <v>9</v>
      </c>
      <c r="C33" s="28">
        <f t="shared" ref="C33:D33" si="7">+C31/C30</f>
        <v>0.38601742343157314</v>
      </c>
      <c r="D33" s="29">
        <f t="shared" si="7"/>
        <v>0</v>
      </c>
      <c r="E33" s="28">
        <v>0.73704679804063589</v>
      </c>
    </row>
    <row r="34" spans="1:5" x14ac:dyDescent="0.3">
      <c r="A34" s="33" t="s">
        <v>17</v>
      </c>
      <c r="B34" s="3" t="s">
        <v>6</v>
      </c>
      <c r="C34" s="31">
        <v>366.57860199999999</v>
      </c>
      <c r="D34" s="31">
        <v>366.57860100000005</v>
      </c>
      <c r="E34" s="30">
        <v>366.57860199999999</v>
      </c>
    </row>
    <row r="35" spans="1:5" x14ac:dyDescent="0.3">
      <c r="A35" s="34"/>
      <c r="B35" s="3" t="s">
        <v>7</v>
      </c>
      <c r="C35" s="31">
        <v>0</v>
      </c>
      <c r="D35" s="31">
        <v>212.27181900000005</v>
      </c>
      <c r="E35" s="30">
        <v>215.19148100000001</v>
      </c>
    </row>
    <row r="36" spans="1:5" x14ac:dyDescent="0.3">
      <c r="A36" s="34"/>
      <c r="B36" s="3" t="s">
        <v>8</v>
      </c>
      <c r="C36" s="31">
        <v>366.57860199999999</v>
      </c>
      <c r="D36" s="31">
        <v>154.306782</v>
      </c>
      <c r="E36" s="30">
        <v>151.38712099999998</v>
      </c>
    </row>
    <row r="37" spans="1:5" x14ac:dyDescent="0.3">
      <c r="A37" s="35"/>
      <c r="B37" s="4" t="s">
        <v>9</v>
      </c>
      <c r="C37" s="29">
        <f t="shared" ref="C37:D37" si="8">+C35/C34</f>
        <v>0</v>
      </c>
      <c r="D37" s="29">
        <f t="shared" si="8"/>
        <v>0.57906222136518004</v>
      </c>
      <c r="E37" s="28">
        <v>0.58702684724625587</v>
      </c>
    </row>
    <row r="38" spans="1:5" x14ac:dyDescent="0.3">
      <c r="A38" s="33" t="s">
        <v>18</v>
      </c>
      <c r="B38" s="3" t="s">
        <v>6</v>
      </c>
      <c r="C38" s="30">
        <v>58.714858000000007</v>
      </c>
      <c r="D38" s="31">
        <v>58.714858</v>
      </c>
      <c r="E38" s="30">
        <v>58.714858000000007</v>
      </c>
    </row>
    <row r="39" spans="1:5" x14ac:dyDescent="0.3">
      <c r="A39" s="34"/>
      <c r="B39" s="3" t="s">
        <v>7</v>
      </c>
      <c r="C39" s="30">
        <v>46.818330000000003</v>
      </c>
      <c r="D39" s="31">
        <v>0</v>
      </c>
      <c r="E39" s="30">
        <v>34.612483000000005</v>
      </c>
    </row>
    <row r="40" spans="1:5" x14ac:dyDescent="0.3">
      <c r="A40" s="34"/>
      <c r="B40" s="3" t="s">
        <v>8</v>
      </c>
      <c r="C40" s="30">
        <v>11.896528</v>
      </c>
      <c r="D40" s="31">
        <v>58.714858</v>
      </c>
      <c r="E40" s="30">
        <v>24.102375000000002</v>
      </c>
    </row>
    <row r="41" spans="1:5" x14ac:dyDescent="0.3">
      <c r="A41" s="35"/>
      <c r="B41" s="4" t="s">
        <v>9</v>
      </c>
      <c r="C41" s="28">
        <f t="shared" ref="C41:D41" si="9">+C39/C38</f>
        <v>0.79738470967604147</v>
      </c>
      <c r="D41" s="29">
        <f t="shared" si="9"/>
        <v>0</v>
      </c>
      <c r="E41" s="28">
        <v>0.58950126388792423</v>
      </c>
    </row>
    <row r="42" spans="1:5" x14ac:dyDescent="0.3">
      <c r="A42" s="33" t="s">
        <v>19</v>
      </c>
      <c r="B42" s="3" t="s">
        <v>6</v>
      </c>
      <c r="C42" s="31">
        <v>96.726878999999997</v>
      </c>
      <c r="D42" s="31">
        <v>96.726878999999997</v>
      </c>
      <c r="E42" s="30">
        <v>96.726878999999997</v>
      </c>
    </row>
    <row r="43" spans="1:5" x14ac:dyDescent="0.3">
      <c r="A43" s="34"/>
      <c r="B43" s="3" t="s">
        <v>7</v>
      </c>
      <c r="C43" s="31">
        <v>0</v>
      </c>
      <c r="D43" s="31">
        <v>0</v>
      </c>
      <c r="E43" s="30">
        <v>64.445954</v>
      </c>
    </row>
    <row r="44" spans="1:5" x14ac:dyDescent="0.3">
      <c r="A44" s="34"/>
      <c r="B44" s="3" t="s">
        <v>8</v>
      </c>
      <c r="C44" s="31">
        <v>96.726878999999997</v>
      </c>
      <c r="D44" s="31">
        <v>96.726878999999997</v>
      </c>
      <c r="E44" s="30">
        <v>32.280925000000003</v>
      </c>
    </row>
    <row r="45" spans="1:5" x14ac:dyDescent="0.3">
      <c r="A45" s="35"/>
      <c r="B45" s="4" t="s">
        <v>9</v>
      </c>
      <c r="C45" s="29">
        <f t="shared" ref="C45:D45" si="10">+C43/C42</f>
        <v>0</v>
      </c>
      <c r="D45" s="29">
        <f t="shared" si="10"/>
        <v>0</v>
      </c>
      <c r="E45" s="28">
        <v>0.66626727406349995</v>
      </c>
    </row>
    <row r="46" spans="1:5" x14ac:dyDescent="0.3">
      <c r="A46" s="33" t="s">
        <v>20</v>
      </c>
      <c r="B46" s="3" t="s">
        <v>6</v>
      </c>
      <c r="C46" s="31">
        <v>288.84318500000001</v>
      </c>
      <c r="D46" s="31">
        <v>288.84318500000001</v>
      </c>
      <c r="E46" s="30">
        <v>288.84318500000001</v>
      </c>
    </row>
    <row r="47" spans="1:5" x14ac:dyDescent="0.3">
      <c r="A47" s="34"/>
      <c r="B47" s="3" t="s">
        <v>7</v>
      </c>
      <c r="C47" s="31">
        <v>0</v>
      </c>
      <c r="D47" s="31">
        <v>0</v>
      </c>
      <c r="E47" s="30">
        <v>18.78723100000002</v>
      </c>
    </row>
    <row r="48" spans="1:5" x14ac:dyDescent="0.3">
      <c r="A48" s="34"/>
      <c r="B48" s="3" t="s">
        <v>8</v>
      </c>
      <c r="C48" s="31">
        <v>288.84318500000001</v>
      </c>
      <c r="D48" s="31">
        <v>288.84318500000001</v>
      </c>
      <c r="E48" s="30">
        <v>270.05595399999999</v>
      </c>
    </row>
    <row r="49" spans="1:5" x14ac:dyDescent="0.3">
      <c r="A49" s="35"/>
      <c r="B49" s="4" t="s">
        <v>9</v>
      </c>
      <c r="C49" s="29">
        <f t="shared" ref="C49:D49" si="11">+C47/C46</f>
        <v>0</v>
      </c>
      <c r="D49" s="29">
        <f t="shared" si="11"/>
        <v>0</v>
      </c>
      <c r="E49" s="28">
        <v>6.5043012872192288E-2</v>
      </c>
    </row>
    <row r="50" spans="1:5" x14ac:dyDescent="0.3">
      <c r="A50" s="33" t="s">
        <v>21</v>
      </c>
      <c r="B50" s="3" t="s">
        <v>6</v>
      </c>
      <c r="C50" s="31">
        <v>1210.2027929999999</v>
      </c>
      <c r="D50" s="31">
        <v>1210.2027929999999</v>
      </c>
      <c r="E50" s="30">
        <v>1210.202792</v>
      </c>
    </row>
    <row r="51" spans="1:5" x14ac:dyDescent="0.3">
      <c r="A51" s="34"/>
      <c r="B51" s="3" t="s">
        <v>7</v>
      </c>
      <c r="C51" s="31">
        <v>0</v>
      </c>
      <c r="D51" s="31">
        <v>0</v>
      </c>
      <c r="E51" s="30">
        <v>936.28917100000012</v>
      </c>
    </row>
    <row r="52" spans="1:5" x14ac:dyDescent="0.3">
      <c r="A52" s="34"/>
      <c r="B52" s="3" t="s">
        <v>8</v>
      </c>
      <c r="C52" s="31">
        <v>1210.2027929999999</v>
      </c>
      <c r="D52" s="31">
        <v>1210.2027929999999</v>
      </c>
      <c r="E52" s="30">
        <v>273.91362099999998</v>
      </c>
    </row>
    <row r="53" spans="1:5" x14ac:dyDescent="0.3">
      <c r="A53" s="35"/>
      <c r="B53" s="4" t="s">
        <v>9</v>
      </c>
      <c r="C53" s="29">
        <f t="shared" ref="C53:D53" si="12">+C51/C50</f>
        <v>0</v>
      </c>
      <c r="D53" s="29">
        <f t="shared" si="12"/>
        <v>0</v>
      </c>
      <c r="E53" s="28">
        <v>0.77366303993785535</v>
      </c>
    </row>
    <row r="54" spans="1:5" x14ac:dyDescent="0.3">
      <c r="A54" s="33" t="s">
        <v>22</v>
      </c>
      <c r="B54" s="3" t="s">
        <v>6</v>
      </c>
      <c r="C54" s="31">
        <v>107.64640399999999</v>
      </c>
      <c r="D54" s="31">
        <v>107.64640499999999</v>
      </c>
      <c r="E54" s="30">
        <v>107.64640499999999</v>
      </c>
    </row>
    <row r="55" spans="1:5" x14ac:dyDescent="0.3">
      <c r="A55" s="34"/>
      <c r="B55" s="3" t="s">
        <v>7</v>
      </c>
      <c r="C55" s="31">
        <v>0</v>
      </c>
      <c r="D55" s="31">
        <v>106.22026399999999</v>
      </c>
      <c r="E55" s="30">
        <v>105.31576799999999</v>
      </c>
    </row>
    <row r="56" spans="1:5" x14ac:dyDescent="0.3">
      <c r="A56" s="34"/>
      <c r="B56" s="3" t="s">
        <v>8</v>
      </c>
      <c r="C56" s="31">
        <v>107.64640399999999</v>
      </c>
      <c r="D56" s="31">
        <v>1.4261410000000001</v>
      </c>
      <c r="E56" s="30">
        <v>2.3306369999999998</v>
      </c>
    </row>
    <row r="57" spans="1:5" x14ac:dyDescent="0.3">
      <c r="A57" s="35"/>
      <c r="B57" s="4" t="s">
        <v>9</v>
      </c>
      <c r="C57" s="29">
        <f t="shared" ref="C57:D57" si="13">+C55/C54</f>
        <v>0</v>
      </c>
      <c r="D57" s="29">
        <f t="shared" si="13"/>
        <v>0.98675161516076637</v>
      </c>
      <c r="E57" s="28">
        <v>0.97834914226815106</v>
      </c>
    </row>
    <row r="58" spans="1:5" x14ac:dyDescent="0.3">
      <c r="A58" s="33" t="s">
        <v>23</v>
      </c>
      <c r="B58" s="3" t="s">
        <v>6</v>
      </c>
      <c r="C58" s="31">
        <v>1009.4923869999998</v>
      </c>
      <c r="D58" s="31">
        <v>1009.4923859999999</v>
      </c>
      <c r="E58" s="30">
        <v>1009.4923819999999</v>
      </c>
    </row>
    <row r="59" spans="1:5" x14ac:dyDescent="0.3">
      <c r="A59" s="34"/>
      <c r="B59" s="3" t="s">
        <v>7</v>
      </c>
      <c r="C59" s="31">
        <v>0</v>
      </c>
      <c r="D59" s="31">
        <v>0</v>
      </c>
      <c r="E59" s="30">
        <v>11.297735999999986</v>
      </c>
    </row>
    <row r="60" spans="1:5" x14ac:dyDescent="0.3">
      <c r="A60" s="34"/>
      <c r="B60" s="3" t="s">
        <v>8</v>
      </c>
      <c r="C60" s="31">
        <v>1009.4923869999998</v>
      </c>
      <c r="D60" s="31">
        <v>1009.4923859999999</v>
      </c>
      <c r="E60" s="30">
        <v>998.19464599999992</v>
      </c>
    </row>
    <row r="61" spans="1:5" x14ac:dyDescent="0.3">
      <c r="A61" s="35"/>
      <c r="B61" s="4" t="s">
        <v>9</v>
      </c>
      <c r="C61" s="29">
        <f t="shared" ref="C61:D61" si="14">+C59/C58</f>
        <v>0</v>
      </c>
      <c r="D61" s="29">
        <f t="shared" si="14"/>
        <v>0</v>
      </c>
      <c r="E61" s="28">
        <v>1.1191501987976357E-2</v>
      </c>
    </row>
    <row r="62" spans="1:5" x14ac:dyDescent="0.3">
      <c r="A62" s="48" t="s">
        <v>24</v>
      </c>
      <c r="B62" s="3" t="s">
        <v>6</v>
      </c>
      <c r="C62" s="31">
        <v>171.13710700000001</v>
      </c>
      <c r="D62" s="31">
        <v>171.13710799999998</v>
      </c>
      <c r="E62" s="30">
        <v>171.13710700000001</v>
      </c>
    </row>
    <row r="63" spans="1:5" x14ac:dyDescent="0.3">
      <c r="A63" s="49"/>
      <c r="B63" s="3" t="s">
        <v>7</v>
      </c>
      <c r="C63" s="31">
        <v>0</v>
      </c>
      <c r="D63" s="31">
        <v>2.5848869999999806</v>
      </c>
      <c r="E63" s="30">
        <v>0.7565230000000156</v>
      </c>
    </row>
    <row r="64" spans="1:5" x14ac:dyDescent="0.3">
      <c r="A64" s="49"/>
      <c r="B64" s="3" t="s">
        <v>8</v>
      </c>
      <c r="C64" s="31">
        <v>171.13710700000001</v>
      </c>
      <c r="D64" s="31">
        <v>168.552221</v>
      </c>
      <c r="E64" s="30">
        <v>170.380584</v>
      </c>
    </row>
    <row r="65" spans="1:5" x14ac:dyDescent="0.3">
      <c r="A65" s="50"/>
      <c r="B65" s="4" t="s">
        <v>9</v>
      </c>
      <c r="C65" s="29">
        <f t="shared" ref="C65:D65" si="15">+C63/C62</f>
        <v>0</v>
      </c>
      <c r="D65" s="29">
        <f t="shared" si="15"/>
        <v>1.5104187690258158E-2</v>
      </c>
      <c r="E65" s="28">
        <v>4.4205667213950009E-3</v>
      </c>
    </row>
    <row r="66" spans="1:5" x14ac:dyDescent="0.3">
      <c r="A66" s="48" t="s">
        <v>25</v>
      </c>
      <c r="B66" s="3" t="s">
        <v>6</v>
      </c>
      <c r="C66" s="30">
        <v>1834.6267780000003</v>
      </c>
      <c r="D66" s="31">
        <v>1834.6267770000002</v>
      </c>
      <c r="E66" s="30">
        <v>1834.6267810000002</v>
      </c>
    </row>
    <row r="67" spans="1:5" x14ac:dyDescent="0.3">
      <c r="A67" s="49"/>
      <c r="B67" s="3" t="s">
        <v>7</v>
      </c>
      <c r="C67" s="30">
        <v>487.76362900000004</v>
      </c>
      <c r="D67" s="31">
        <v>0</v>
      </c>
      <c r="E67" s="30">
        <v>1079.8807650000003</v>
      </c>
    </row>
    <row r="68" spans="1:5" x14ac:dyDescent="0.3">
      <c r="A68" s="49"/>
      <c r="B68" s="3" t="s">
        <v>8</v>
      </c>
      <c r="C68" s="30">
        <v>1346.8631490000002</v>
      </c>
      <c r="D68" s="31">
        <v>1834.6267770000002</v>
      </c>
      <c r="E68" s="30">
        <v>754.74601599999994</v>
      </c>
    </row>
    <row r="69" spans="1:5" x14ac:dyDescent="0.3">
      <c r="A69" s="50"/>
      <c r="B69" s="4" t="s">
        <v>9</v>
      </c>
      <c r="C69" s="28">
        <f t="shared" ref="C69:D69" si="16">+C67/C66</f>
        <v>0.26586531650417233</v>
      </c>
      <c r="D69" s="29">
        <f t="shared" si="16"/>
        <v>0</v>
      </c>
      <c r="E69" s="28">
        <v>0.58861059708906549</v>
      </c>
    </row>
    <row r="70" spans="1:5" x14ac:dyDescent="0.3">
      <c r="A70" s="48" t="s">
        <v>26</v>
      </c>
      <c r="B70" s="3" t="s">
        <v>6</v>
      </c>
      <c r="C70" s="31">
        <v>4857.1037509999996</v>
      </c>
      <c r="D70" s="31">
        <v>4857.1037509999987</v>
      </c>
      <c r="E70" s="30">
        <v>4857.1037460000007</v>
      </c>
    </row>
    <row r="71" spans="1:5" x14ac:dyDescent="0.3">
      <c r="A71" s="49"/>
      <c r="B71" s="3" t="s">
        <v>7</v>
      </c>
      <c r="C71" s="31">
        <v>12.121885000000475</v>
      </c>
      <c r="D71" s="31">
        <v>0</v>
      </c>
      <c r="E71" s="30">
        <v>203.01122300000043</v>
      </c>
    </row>
    <row r="72" spans="1:5" x14ac:dyDescent="0.3">
      <c r="A72" s="49"/>
      <c r="B72" s="3" t="s">
        <v>8</v>
      </c>
      <c r="C72" s="31">
        <v>4844.9818659999992</v>
      </c>
      <c r="D72" s="31">
        <v>4857.1037509999987</v>
      </c>
      <c r="E72" s="30">
        <v>4654.0925230000003</v>
      </c>
    </row>
    <row r="73" spans="1:5" x14ac:dyDescent="0.3">
      <c r="A73" s="50"/>
      <c r="B73" s="4" t="s">
        <v>9</v>
      </c>
      <c r="C73" s="29">
        <f t="shared" ref="C73:D73" si="17">+C71/C70</f>
        <v>2.4957022994422907E-3</v>
      </c>
      <c r="D73" s="29">
        <f t="shared" si="17"/>
        <v>0</v>
      </c>
      <c r="E73" s="28">
        <v>4.1796764824549498E-2</v>
      </c>
    </row>
    <row r="74" spans="1:5" x14ac:dyDescent="0.3">
      <c r="A74" s="48" t="s">
        <v>27</v>
      </c>
      <c r="B74" s="3" t="s">
        <v>6</v>
      </c>
      <c r="C74" s="31">
        <v>2490.7249409999999</v>
      </c>
      <c r="D74" s="31">
        <v>2490.7249430000002</v>
      </c>
      <c r="E74" s="30">
        <v>2490.7249429999993</v>
      </c>
    </row>
    <row r="75" spans="1:5" x14ac:dyDescent="0.3">
      <c r="A75" s="49"/>
      <c r="B75" s="3" t="s">
        <v>7</v>
      </c>
      <c r="C75" s="31">
        <v>0</v>
      </c>
      <c r="D75" s="31">
        <v>1630.0540560000002</v>
      </c>
      <c r="E75" s="30">
        <v>1608.7618669999993</v>
      </c>
    </row>
    <row r="76" spans="1:5" x14ac:dyDescent="0.3">
      <c r="A76" s="49"/>
      <c r="B76" s="3" t="s">
        <v>8</v>
      </c>
      <c r="C76" s="31">
        <v>2490.7249409999999</v>
      </c>
      <c r="D76" s="31">
        <v>860.67088699999999</v>
      </c>
      <c r="E76" s="30">
        <v>881.963076</v>
      </c>
    </row>
    <row r="77" spans="1:5" x14ac:dyDescent="0.3">
      <c r="A77" s="50"/>
      <c r="B77" s="4" t="s">
        <v>9</v>
      </c>
      <c r="C77" s="29">
        <f t="shared" ref="C77:D77" si="18">+C75/C74</f>
        <v>0</v>
      </c>
      <c r="D77" s="29">
        <f t="shared" si="18"/>
        <v>0.65444964550628026</v>
      </c>
      <c r="E77" s="28">
        <v>0.64590105443851076</v>
      </c>
    </row>
    <row r="78" spans="1:5" x14ac:dyDescent="0.3">
      <c r="A78" s="48" t="s">
        <v>28</v>
      </c>
      <c r="B78" s="3" t="s">
        <v>6</v>
      </c>
      <c r="C78" s="31">
        <v>338.78346899999997</v>
      </c>
      <c r="D78" s="31">
        <v>338.78346899999997</v>
      </c>
      <c r="E78" s="30">
        <v>338.78346999999997</v>
      </c>
    </row>
    <row r="79" spans="1:5" x14ac:dyDescent="0.3">
      <c r="A79" s="49"/>
      <c r="B79" s="3" t="s">
        <v>7</v>
      </c>
      <c r="C79" s="31">
        <v>0</v>
      </c>
      <c r="D79" s="31">
        <v>0</v>
      </c>
      <c r="E79" s="30">
        <v>57.626737999999989</v>
      </c>
    </row>
    <row r="80" spans="1:5" x14ac:dyDescent="0.3">
      <c r="A80" s="49"/>
      <c r="B80" s="3" t="s">
        <v>8</v>
      </c>
      <c r="C80" s="31">
        <v>338.78346899999997</v>
      </c>
      <c r="D80" s="31">
        <v>338.78346899999997</v>
      </c>
      <c r="E80" s="30">
        <v>281.15673199999998</v>
      </c>
    </row>
    <row r="81" spans="1:5" x14ac:dyDescent="0.3">
      <c r="A81" s="50"/>
      <c r="B81" s="4" t="s">
        <v>9</v>
      </c>
      <c r="C81" s="29">
        <f t="shared" ref="C81:D81" si="19">+C79/C78</f>
        <v>0</v>
      </c>
      <c r="D81" s="29">
        <f t="shared" si="19"/>
        <v>0</v>
      </c>
      <c r="E81" s="28">
        <v>0.17009902519742182</v>
      </c>
    </row>
    <row r="82" spans="1:5" x14ac:dyDescent="0.3">
      <c r="A82" s="48" t="s">
        <v>29</v>
      </c>
      <c r="B82" s="3" t="s">
        <v>6</v>
      </c>
      <c r="C82" s="31">
        <v>1484.212943</v>
      </c>
      <c r="D82" s="31">
        <v>1484.2129430000002</v>
      </c>
      <c r="E82" s="30">
        <v>1484.212949</v>
      </c>
    </row>
    <row r="83" spans="1:5" x14ac:dyDescent="0.3">
      <c r="A83" s="49"/>
      <c r="B83" s="3" t="s">
        <v>7</v>
      </c>
      <c r="C83" s="31">
        <v>1.6078990000000886</v>
      </c>
      <c r="D83" s="31">
        <v>0</v>
      </c>
      <c r="E83" s="30">
        <v>10.895586999999978</v>
      </c>
    </row>
    <row r="84" spans="1:5" x14ac:dyDescent="0.3">
      <c r="A84" s="49"/>
      <c r="B84" s="3" t="s">
        <v>8</v>
      </c>
      <c r="C84" s="31">
        <v>1482.6050439999999</v>
      </c>
      <c r="D84" s="31">
        <v>1484.2129430000002</v>
      </c>
      <c r="E84" s="30">
        <v>1473.317362</v>
      </c>
    </row>
    <row r="85" spans="1:5" x14ac:dyDescent="0.3">
      <c r="A85" s="50"/>
      <c r="B85" s="4" t="s">
        <v>9</v>
      </c>
      <c r="C85" s="29">
        <f t="shared" ref="C85:D85" si="20">+C83/C82</f>
        <v>1.0833344417210682E-3</v>
      </c>
      <c r="D85" s="29">
        <f t="shared" si="20"/>
        <v>0</v>
      </c>
      <c r="E85" s="28">
        <v>7.340986350604854E-3</v>
      </c>
    </row>
    <row r="86" spans="1:5" x14ac:dyDescent="0.3">
      <c r="A86" s="48" t="s">
        <v>30</v>
      </c>
      <c r="B86" s="3" t="s">
        <v>6</v>
      </c>
      <c r="C86" s="31">
        <v>58.386573999999996</v>
      </c>
      <c r="D86" s="31">
        <v>58.386575000000001</v>
      </c>
      <c r="E86" s="30">
        <v>58.386574000000003</v>
      </c>
    </row>
    <row r="87" spans="1:5" x14ac:dyDescent="0.3">
      <c r="A87" s="49"/>
      <c r="B87" s="3" t="s">
        <v>7</v>
      </c>
      <c r="C87" s="31">
        <v>0</v>
      </c>
      <c r="D87" s="31">
        <v>17.797778000000001</v>
      </c>
      <c r="E87" s="30">
        <v>15.573307999999997</v>
      </c>
    </row>
    <row r="88" spans="1:5" x14ac:dyDescent="0.3">
      <c r="A88" s="49"/>
      <c r="B88" s="3" t="s">
        <v>8</v>
      </c>
      <c r="C88" s="31">
        <v>58.386573999999996</v>
      </c>
      <c r="D88" s="31">
        <v>40.588797</v>
      </c>
      <c r="E88" s="30">
        <v>42.813266000000006</v>
      </c>
    </row>
    <row r="89" spans="1:5" x14ac:dyDescent="0.3">
      <c r="A89" s="50"/>
      <c r="B89" s="4" t="s">
        <v>9</v>
      </c>
      <c r="C89" s="29">
        <f t="shared" ref="C89:D89" si="21">+C87/C86</f>
        <v>0</v>
      </c>
      <c r="D89" s="29">
        <f t="shared" si="21"/>
        <v>0.30482654617093058</v>
      </c>
      <c r="E89" s="28">
        <v>0.26672755281034294</v>
      </c>
    </row>
    <row r="90" spans="1:5" x14ac:dyDescent="0.3">
      <c r="A90" s="45" t="s">
        <v>31</v>
      </c>
      <c r="B90" s="3" t="s">
        <v>6</v>
      </c>
      <c r="C90" s="31">
        <v>201.538792</v>
      </c>
      <c r="D90" s="31">
        <v>201.538792</v>
      </c>
      <c r="E90" s="31">
        <v>201.538793</v>
      </c>
    </row>
    <row r="91" spans="1:5" x14ac:dyDescent="0.3">
      <c r="A91" s="46"/>
      <c r="B91" s="3" t="s">
        <v>7</v>
      </c>
      <c r="C91" s="31">
        <v>0</v>
      </c>
      <c r="D91" s="31">
        <v>0</v>
      </c>
      <c r="E91" s="31">
        <v>8.4113509999999962</v>
      </c>
    </row>
    <row r="92" spans="1:5" x14ac:dyDescent="0.3">
      <c r="A92" s="46"/>
      <c r="B92" s="3" t="s">
        <v>8</v>
      </c>
      <c r="C92" s="31">
        <v>201.538792</v>
      </c>
      <c r="D92" s="31">
        <v>201.538792</v>
      </c>
      <c r="E92" s="31">
        <v>193.127442</v>
      </c>
    </row>
    <row r="93" spans="1:5" x14ac:dyDescent="0.3">
      <c r="A93" s="47"/>
      <c r="B93" s="4" t="s">
        <v>9</v>
      </c>
      <c r="C93" s="29">
        <f t="shared" ref="C93:D93" si="22">+C91/C90</f>
        <v>0</v>
      </c>
      <c r="D93" s="29">
        <f t="shared" si="22"/>
        <v>0</v>
      </c>
      <c r="E93" s="29">
        <v>4.1735642427907151E-2</v>
      </c>
    </row>
    <row r="94" spans="1:5" x14ac:dyDescent="0.3">
      <c r="A94" s="45" t="s">
        <v>32</v>
      </c>
      <c r="B94" s="3" t="s">
        <v>6</v>
      </c>
      <c r="C94" s="31">
        <v>327.638936</v>
      </c>
      <c r="D94" s="31">
        <v>327.638936</v>
      </c>
      <c r="E94" s="31">
        <v>327.638937</v>
      </c>
    </row>
    <row r="95" spans="1:5" x14ac:dyDescent="0.3">
      <c r="A95" s="46"/>
      <c r="B95" s="3" t="s">
        <v>7</v>
      </c>
      <c r="C95" s="31">
        <v>0</v>
      </c>
      <c r="D95" s="31">
        <v>0</v>
      </c>
      <c r="E95" s="31">
        <v>11.940134</v>
      </c>
    </row>
    <row r="96" spans="1:5" x14ac:dyDescent="0.3">
      <c r="A96" s="46"/>
      <c r="B96" s="3" t="s">
        <v>8</v>
      </c>
      <c r="C96" s="31">
        <v>327.638936</v>
      </c>
      <c r="D96" s="31">
        <v>327.638936</v>
      </c>
      <c r="E96" s="31">
        <v>315.698803</v>
      </c>
    </row>
    <row r="97" spans="1:5" x14ac:dyDescent="0.3">
      <c r="A97" s="47"/>
      <c r="B97" s="4" t="s">
        <v>9</v>
      </c>
      <c r="C97" s="29">
        <f t="shared" ref="C97:D97" si="23">+C95/C94</f>
        <v>0</v>
      </c>
      <c r="D97" s="29">
        <f t="shared" si="23"/>
        <v>0</v>
      </c>
      <c r="E97" s="29">
        <v>3.6442964042457504E-2</v>
      </c>
    </row>
    <row r="98" spans="1:5" x14ac:dyDescent="0.3">
      <c r="A98" s="45" t="s">
        <v>33</v>
      </c>
      <c r="B98" s="3" t="s">
        <v>6</v>
      </c>
      <c r="C98" s="31">
        <v>425.04817600000001</v>
      </c>
      <c r="D98" s="31">
        <v>425.04817500000001</v>
      </c>
      <c r="E98" s="31">
        <v>425.04817500000001</v>
      </c>
    </row>
    <row r="99" spans="1:5" x14ac:dyDescent="0.3">
      <c r="A99" s="46"/>
      <c r="B99" s="3" t="s">
        <v>7</v>
      </c>
      <c r="C99" s="31">
        <v>24.820007000000032</v>
      </c>
      <c r="D99" s="31">
        <v>0</v>
      </c>
      <c r="E99" s="31">
        <v>4.1025830000000383</v>
      </c>
    </row>
    <row r="100" spans="1:5" x14ac:dyDescent="0.3">
      <c r="A100" s="46"/>
      <c r="B100" s="3" t="s">
        <v>8</v>
      </c>
      <c r="C100" s="31">
        <v>400.22816899999998</v>
      </c>
      <c r="D100" s="31">
        <v>425.04817500000001</v>
      </c>
      <c r="E100" s="31">
        <v>420.94559199999998</v>
      </c>
    </row>
    <row r="101" spans="1:5" x14ac:dyDescent="0.3">
      <c r="A101" s="47"/>
      <c r="B101" s="4" t="s">
        <v>9</v>
      </c>
      <c r="C101" s="29">
        <f t="shared" ref="C101:D101" si="24">+C99/C98</f>
        <v>5.8393397269866254E-2</v>
      </c>
      <c r="D101" s="29">
        <f t="shared" si="24"/>
        <v>0</v>
      </c>
      <c r="E101" s="29">
        <v>9.6520423831958305E-3</v>
      </c>
    </row>
    <row r="102" spans="1:5" x14ac:dyDescent="0.3">
      <c r="A102" s="45" t="s">
        <v>34</v>
      </c>
      <c r="B102" s="3" t="s">
        <v>6</v>
      </c>
      <c r="C102" s="31">
        <v>615.40936399999998</v>
      </c>
      <c r="D102" s="31">
        <v>615.40936499999998</v>
      </c>
      <c r="E102" s="31">
        <v>615.40936499999998</v>
      </c>
    </row>
    <row r="103" spans="1:5" x14ac:dyDescent="0.3">
      <c r="A103" s="46"/>
      <c r="B103" s="3" t="s">
        <v>7</v>
      </c>
      <c r="C103" s="31">
        <v>0</v>
      </c>
      <c r="D103" s="31">
        <v>120.42134299999998</v>
      </c>
      <c r="E103" s="31">
        <v>110.02251899999999</v>
      </c>
    </row>
    <row r="104" spans="1:5" x14ac:dyDescent="0.3">
      <c r="A104" s="46"/>
      <c r="B104" s="3" t="s">
        <v>8</v>
      </c>
      <c r="C104" s="31">
        <v>615.40936399999998</v>
      </c>
      <c r="D104" s="31">
        <v>494.988022</v>
      </c>
      <c r="E104" s="31">
        <v>505.38684599999999</v>
      </c>
    </row>
    <row r="105" spans="1:5" x14ac:dyDescent="0.3">
      <c r="A105" s="47"/>
      <c r="B105" s="4" t="s">
        <v>9</v>
      </c>
      <c r="C105" s="29">
        <f t="shared" ref="C105:D105" si="25">+C103/C102</f>
        <v>0</v>
      </c>
      <c r="D105" s="29">
        <f t="shared" si="25"/>
        <v>0.19567681262049039</v>
      </c>
      <c r="E105" s="29">
        <v>0.17877940320261457</v>
      </c>
    </row>
    <row r="106" spans="1:5" x14ac:dyDescent="0.3">
      <c r="A106" s="45" t="s">
        <v>35</v>
      </c>
      <c r="B106" s="3" t="s">
        <v>6</v>
      </c>
      <c r="C106" s="31">
        <v>82.406238999999999</v>
      </c>
      <c r="D106" s="31">
        <v>82.406238999999999</v>
      </c>
      <c r="E106" s="30">
        <v>82.406238999999999</v>
      </c>
    </row>
    <row r="107" spans="1:5" x14ac:dyDescent="0.3">
      <c r="A107" s="46"/>
      <c r="B107" s="3" t="s">
        <v>7</v>
      </c>
      <c r="C107" s="31">
        <v>0</v>
      </c>
      <c r="D107" s="31">
        <v>36.154100999999997</v>
      </c>
      <c r="E107" s="30">
        <v>30.417580000000001</v>
      </c>
    </row>
    <row r="108" spans="1:5" x14ac:dyDescent="0.3">
      <c r="A108" s="46"/>
      <c r="B108" s="3" t="s">
        <v>8</v>
      </c>
      <c r="C108" s="31">
        <v>82.406238999999999</v>
      </c>
      <c r="D108" s="31">
        <v>46.252138000000002</v>
      </c>
      <c r="E108" s="30">
        <v>51.988658999999998</v>
      </c>
    </row>
    <row r="109" spans="1:5" x14ac:dyDescent="0.3">
      <c r="A109" s="47"/>
      <c r="B109" s="4" t="s">
        <v>9</v>
      </c>
      <c r="C109" s="29">
        <f t="shared" ref="C109:D109" si="26">+C107/C106</f>
        <v>0</v>
      </c>
      <c r="D109" s="29">
        <f t="shared" si="26"/>
        <v>0.43873014275047789</v>
      </c>
      <c r="E109" s="28">
        <v>0.36911744024624155</v>
      </c>
    </row>
    <row r="110" spans="1:5" x14ac:dyDescent="0.3">
      <c r="A110" s="54" t="s">
        <v>36</v>
      </c>
      <c r="B110" s="3" t="s">
        <v>6</v>
      </c>
      <c r="C110" s="31">
        <v>6773.6524790000003</v>
      </c>
      <c r="D110" s="31">
        <v>6773.6524799999997</v>
      </c>
      <c r="E110" s="31">
        <v>6773.6524809999992</v>
      </c>
    </row>
    <row r="111" spans="1:5" x14ac:dyDescent="0.3">
      <c r="A111" s="55"/>
      <c r="B111" s="3" t="s">
        <v>7</v>
      </c>
      <c r="C111" s="31">
        <v>0.9620889999996507</v>
      </c>
      <c r="D111" s="31">
        <v>0</v>
      </c>
      <c r="E111" s="31">
        <v>163.60554799999954</v>
      </c>
    </row>
    <row r="112" spans="1:5" x14ac:dyDescent="0.3">
      <c r="A112" s="55"/>
      <c r="B112" s="3" t="s">
        <v>8</v>
      </c>
      <c r="C112" s="31">
        <v>6772.6903900000007</v>
      </c>
      <c r="D112" s="31">
        <v>6773.6524799999997</v>
      </c>
      <c r="E112" s="31">
        <v>6610.0469329999996</v>
      </c>
    </row>
    <row r="113" spans="1:5" x14ac:dyDescent="0.3">
      <c r="A113" s="56"/>
      <c r="B113" s="4" t="s">
        <v>9</v>
      </c>
      <c r="C113" s="29">
        <f t="shared" ref="C113:D113" si="27">+C111/C110</f>
        <v>1.420340064658417E-4</v>
      </c>
      <c r="D113" s="29">
        <f t="shared" si="27"/>
        <v>0</v>
      </c>
      <c r="E113" s="29">
        <v>2.4153224343721622E-2</v>
      </c>
    </row>
    <row r="114" spans="1:5" x14ac:dyDescent="0.3">
      <c r="A114" s="54" t="s">
        <v>37</v>
      </c>
      <c r="B114" s="3" t="s">
        <v>6</v>
      </c>
      <c r="C114" s="31">
        <v>325.56394899999998</v>
      </c>
      <c r="D114" s="31">
        <v>325.56394899999998</v>
      </c>
      <c r="E114" s="31">
        <v>325.56394899999998</v>
      </c>
    </row>
    <row r="115" spans="1:5" x14ac:dyDescent="0.3">
      <c r="A115" s="55"/>
      <c r="B115" s="3" t="s">
        <v>7</v>
      </c>
      <c r="C115" s="31">
        <v>0</v>
      </c>
      <c r="D115" s="31">
        <v>0</v>
      </c>
      <c r="E115" s="31">
        <v>0</v>
      </c>
    </row>
    <row r="116" spans="1:5" x14ac:dyDescent="0.3">
      <c r="A116" s="55"/>
      <c r="B116" s="3" t="s">
        <v>8</v>
      </c>
      <c r="C116" s="31">
        <v>325.56394899999998</v>
      </c>
      <c r="D116" s="31">
        <v>325.56394899999998</v>
      </c>
      <c r="E116" s="31">
        <v>325.56394899999998</v>
      </c>
    </row>
    <row r="117" spans="1:5" x14ac:dyDescent="0.3">
      <c r="A117" s="56"/>
      <c r="B117" s="4" t="s">
        <v>9</v>
      </c>
      <c r="C117" s="29">
        <f t="shared" ref="C117:D117" si="28">+C115/C114</f>
        <v>0</v>
      </c>
      <c r="D117" s="29">
        <f t="shared" si="28"/>
        <v>0</v>
      </c>
      <c r="E117" s="29">
        <v>0</v>
      </c>
    </row>
    <row r="118" spans="1:5" x14ac:dyDescent="0.3">
      <c r="A118" s="51" t="s">
        <v>38</v>
      </c>
      <c r="B118" s="3" t="s">
        <v>6</v>
      </c>
      <c r="C118" s="31">
        <v>1.9286319999999999</v>
      </c>
      <c r="D118" s="31">
        <v>1.9286319999999999</v>
      </c>
      <c r="E118" s="31">
        <v>1.9286319999999999</v>
      </c>
    </row>
    <row r="119" spans="1:5" x14ac:dyDescent="0.3">
      <c r="A119" s="52"/>
      <c r="B119" s="3" t="s">
        <v>7</v>
      </c>
      <c r="C119" s="31">
        <v>0</v>
      </c>
      <c r="D119" s="31">
        <v>0</v>
      </c>
      <c r="E119" s="31">
        <v>0</v>
      </c>
    </row>
    <row r="120" spans="1:5" x14ac:dyDescent="0.3">
      <c r="A120" s="52"/>
      <c r="B120" s="3" t="s">
        <v>8</v>
      </c>
      <c r="C120" s="31">
        <v>1.9286319999999999</v>
      </c>
      <c r="D120" s="31">
        <v>1.9286319999999999</v>
      </c>
      <c r="E120" s="31">
        <v>1.9286319999999999</v>
      </c>
    </row>
    <row r="121" spans="1:5" x14ac:dyDescent="0.3">
      <c r="A121" s="53"/>
      <c r="B121" s="4" t="s">
        <v>9</v>
      </c>
      <c r="C121" s="29">
        <f t="shared" ref="C121:D121" si="29">+C119/C118</f>
        <v>0</v>
      </c>
      <c r="D121" s="29">
        <f t="shared" si="29"/>
        <v>0</v>
      </c>
      <c r="E121" s="29">
        <v>0</v>
      </c>
    </row>
    <row r="122" spans="1:5" x14ac:dyDescent="0.3">
      <c r="A122" s="51" t="s">
        <v>39</v>
      </c>
      <c r="B122" s="3" t="s">
        <v>6</v>
      </c>
      <c r="C122" s="31">
        <v>5.4261430000000006</v>
      </c>
      <c r="D122" s="31">
        <v>5.4261439999999999</v>
      </c>
      <c r="E122" s="31">
        <v>5.4261439999999999</v>
      </c>
    </row>
    <row r="123" spans="1:5" x14ac:dyDescent="0.3">
      <c r="A123" s="52"/>
      <c r="B123" s="3" t="s">
        <v>7</v>
      </c>
      <c r="C123" s="31">
        <v>0</v>
      </c>
      <c r="D123" s="31">
        <v>2.1136919999999999</v>
      </c>
      <c r="E123" s="31">
        <v>0.52750800000000009</v>
      </c>
    </row>
    <row r="124" spans="1:5" x14ac:dyDescent="0.3">
      <c r="A124" s="52"/>
      <c r="B124" s="3" t="s">
        <v>8</v>
      </c>
      <c r="C124" s="31">
        <v>5.4261430000000006</v>
      </c>
      <c r="D124" s="31">
        <v>3.312452</v>
      </c>
      <c r="E124" s="31">
        <v>4.8986359999999998</v>
      </c>
    </row>
    <row r="125" spans="1:5" x14ac:dyDescent="0.3">
      <c r="A125" s="53"/>
      <c r="B125" s="4" t="s">
        <v>9</v>
      </c>
      <c r="C125" s="29">
        <f t="shared" ref="C125:D125" si="30">+C123/C122</f>
        <v>0</v>
      </c>
      <c r="D125" s="29">
        <f t="shared" si="30"/>
        <v>0.38953850100550225</v>
      </c>
      <c r="E125" s="29">
        <v>9.7215997216439531E-2</v>
      </c>
    </row>
    <row r="126" spans="1:5" x14ac:dyDescent="0.3">
      <c r="A126" s="51" t="s">
        <v>40</v>
      </c>
      <c r="B126" s="3" t="s">
        <v>6</v>
      </c>
      <c r="C126" s="31">
        <v>3724.5943320000006</v>
      </c>
      <c r="D126" s="31">
        <v>3724.5943339999999</v>
      </c>
      <c r="E126" s="30">
        <v>3724.5943319999997</v>
      </c>
    </row>
    <row r="127" spans="1:5" x14ac:dyDescent="0.3">
      <c r="A127" s="52"/>
      <c r="B127" s="3" t="s">
        <v>7</v>
      </c>
      <c r="C127" s="31">
        <v>3.4632659999997486</v>
      </c>
      <c r="D127" s="31">
        <v>0</v>
      </c>
      <c r="E127" s="30">
        <v>3013.0227869999999</v>
      </c>
    </row>
    <row r="128" spans="1:5" x14ac:dyDescent="0.3">
      <c r="A128" s="52"/>
      <c r="B128" s="3" t="s">
        <v>8</v>
      </c>
      <c r="C128" s="31">
        <v>3721.1310660000008</v>
      </c>
      <c r="D128" s="31">
        <v>3724.5943339999999</v>
      </c>
      <c r="E128" s="30">
        <v>711.57154500000001</v>
      </c>
    </row>
    <row r="129" spans="1:5" x14ac:dyDescent="0.3">
      <c r="A129" s="53"/>
      <c r="B129" s="4" t="s">
        <v>9</v>
      </c>
      <c r="C129" s="29">
        <f t="shared" ref="C129:D129" si="31">+C127/C126</f>
        <v>9.2983710205564159E-4</v>
      </c>
      <c r="D129" s="29">
        <f t="shared" si="31"/>
        <v>0</v>
      </c>
      <c r="E129" s="28">
        <v>0.80895327609600198</v>
      </c>
    </row>
    <row r="130" spans="1:5" x14ac:dyDescent="0.3">
      <c r="A130" s="51" t="s">
        <v>41</v>
      </c>
      <c r="B130" s="3" t="s">
        <v>6</v>
      </c>
      <c r="C130" s="31">
        <v>2.599132</v>
      </c>
      <c r="D130" s="31">
        <v>2.599132</v>
      </c>
      <c r="E130" s="31">
        <v>2.5991300000000002</v>
      </c>
    </row>
    <row r="131" spans="1:5" x14ac:dyDescent="0.3">
      <c r="A131" s="52"/>
      <c r="B131" s="3" t="s">
        <v>7</v>
      </c>
      <c r="C131" s="31">
        <v>0</v>
      </c>
      <c r="D131" s="31">
        <v>2.599132</v>
      </c>
      <c r="E131" s="31">
        <v>0.17262200000000005</v>
      </c>
    </row>
    <row r="132" spans="1:5" x14ac:dyDescent="0.3">
      <c r="A132" s="52"/>
      <c r="B132" s="3" t="s">
        <v>8</v>
      </c>
      <c r="C132" s="31">
        <v>2.599132</v>
      </c>
      <c r="D132" s="31">
        <v>0</v>
      </c>
      <c r="E132" s="31">
        <v>2.4265080000000001</v>
      </c>
    </row>
    <row r="133" spans="1:5" x14ac:dyDescent="0.3">
      <c r="A133" s="53"/>
      <c r="B133" s="4" t="s">
        <v>9</v>
      </c>
      <c r="C133" s="29">
        <f t="shared" ref="C133:D133" si="32">+C131/C130</f>
        <v>0</v>
      </c>
      <c r="D133" s="29">
        <f t="shared" si="32"/>
        <v>1</v>
      </c>
      <c r="E133" s="29">
        <v>6.641530050439956E-2</v>
      </c>
    </row>
    <row r="134" spans="1:5" x14ac:dyDescent="0.3">
      <c r="A134" s="51" t="s">
        <v>42</v>
      </c>
      <c r="B134" s="3" t="s">
        <v>6</v>
      </c>
      <c r="C134" s="31">
        <v>46.513441</v>
      </c>
      <c r="D134" s="31">
        <v>46.513441</v>
      </c>
      <c r="E134" s="31">
        <v>46.513439000000005</v>
      </c>
    </row>
    <row r="135" spans="1:5" x14ac:dyDescent="0.3">
      <c r="A135" s="52"/>
      <c r="B135" s="3" t="s">
        <v>7</v>
      </c>
      <c r="C135" s="31">
        <v>0</v>
      </c>
      <c r="D135" s="31">
        <v>42.081045000000003</v>
      </c>
      <c r="E135" s="31">
        <v>2.781322000000003</v>
      </c>
    </row>
    <row r="136" spans="1:5" x14ac:dyDescent="0.3">
      <c r="A136" s="52"/>
      <c r="B136" s="3" t="s">
        <v>8</v>
      </c>
      <c r="C136" s="31">
        <v>46.513441</v>
      </c>
      <c r="D136" s="31">
        <v>4.4323960000000007</v>
      </c>
      <c r="E136" s="31">
        <v>43.732117000000002</v>
      </c>
    </row>
    <row r="137" spans="1:5" x14ac:dyDescent="0.3">
      <c r="A137" s="53"/>
      <c r="B137" s="4" t="s">
        <v>9</v>
      </c>
      <c r="C137" s="29">
        <f t="shared" ref="C137:D137" si="33">+C135/C134</f>
        <v>0</v>
      </c>
      <c r="D137" s="29">
        <f t="shared" si="33"/>
        <v>0.90470720065625765</v>
      </c>
      <c r="E137" s="29">
        <v>5.9796094629769314E-2</v>
      </c>
    </row>
    <row r="138" spans="1:5" x14ac:dyDescent="0.3">
      <c r="A138" s="51" t="s">
        <v>43</v>
      </c>
      <c r="B138" s="3" t="s">
        <v>6</v>
      </c>
      <c r="C138" s="31">
        <v>299.94012000000004</v>
      </c>
      <c r="D138" s="31">
        <v>299.94011900000004</v>
      </c>
      <c r="E138" s="30">
        <v>299.94011799999993</v>
      </c>
    </row>
    <row r="139" spans="1:5" x14ac:dyDescent="0.3">
      <c r="A139" s="52"/>
      <c r="B139" s="3" t="s">
        <v>7</v>
      </c>
      <c r="C139" s="31">
        <v>0</v>
      </c>
      <c r="D139" s="31">
        <v>0</v>
      </c>
      <c r="E139" s="30">
        <v>144.45718799999992</v>
      </c>
    </row>
    <row r="140" spans="1:5" x14ac:dyDescent="0.3">
      <c r="A140" s="52"/>
      <c r="B140" s="3" t="s">
        <v>8</v>
      </c>
      <c r="C140" s="31">
        <v>299.94012000000004</v>
      </c>
      <c r="D140" s="31">
        <v>299.94011900000004</v>
      </c>
      <c r="E140" s="30">
        <v>155.48293000000001</v>
      </c>
    </row>
    <row r="141" spans="1:5" x14ac:dyDescent="0.3">
      <c r="A141" s="53"/>
      <c r="B141" s="4" t="s">
        <v>9</v>
      </c>
      <c r="C141" s="29">
        <f t="shared" ref="C141:D141" si="34">+C139/C138</f>
        <v>0</v>
      </c>
      <c r="D141" s="29">
        <f t="shared" si="34"/>
        <v>0</v>
      </c>
      <c r="E141" s="28">
        <v>0.48162009458167898</v>
      </c>
    </row>
    <row r="142" spans="1:5" x14ac:dyDescent="0.3">
      <c r="A142" s="51" t="s">
        <v>44</v>
      </c>
      <c r="B142" s="3" t="s">
        <v>6</v>
      </c>
      <c r="C142" s="31">
        <v>2.060959</v>
      </c>
      <c r="D142" s="31">
        <v>2.060959</v>
      </c>
      <c r="E142" s="31">
        <v>2.060959</v>
      </c>
    </row>
    <row r="143" spans="1:5" x14ac:dyDescent="0.3">
      <c r="A143" s="52"/>
      <c r="B143" s="3" t="s">
        <v>7</v>
      </c>
      <c r="C143" s="31">
        <v>0</v>
      </c>
      <c r="D143" s="31">
        <v>0</v>
      </c>
      <c r="E143" s="31">
        <v>0</v>
      </c>
    </row>
    <row r="144" spans="1:5" x14ac:dyDescent="0.3">
      <c r="A144" s="52"/>
      <c r="B144" s="3" t="s">
        <v>8</v>
      </c>
      <c r="C144" s="31">
        <v>2.060959</v>
      </c>
      <c r="D144" s="31">
        <v>2.060959</v>
      </c>
      <c r="E144" s="31">
        <v>2.060959</v>
      </c>
    </row>
    <row r="145" spans="1:5" x14ac:dyDescent="0.3">
      <c r="A145" s="53"/>
      <c r="B145" s="4" t="s">
        <v>9</v>
      </c>
      <c r="C145" s="29">
        <f t="shared" ref="C145:D145" si="35">+C143/C142</f>
        <v>0</v>
      </c>
      <c r="D145" s="29">
        <f t="shared" si="35"/>
        <v>0</v>
      </c>
      <c r="E145" s="29">
        <v>0</v>
      </c>
    </row>
    <row r="146" spans="1:5" ht="12.9" customHeight="1" x14ac:dyDescent="0.3">
      <c r="A146" s="63" t="s">
        <v>45</v>
      </c>
      <c r="B146" s="3" t="s">
        <v>6</v>
      </c>
      <c r="C146" s="31">
        <v>68.636633000000003</v>
      </c>
      <c r="D146" s="31">
        <v>68.636631999999992</v>
      </c>
      <c r="E146" s="31">
        <v>68.636633000000003</v>
      </c>
    </row>
    <row r="147" spans="1:5" ht="12.9" customHeight="1" x14ac:dyDescent="0.3">
      <c r="A147" s="64"/>
      <c r="B147" s="3" t="s">
        <v>7</v>
      </c>
      <c r="C147" s="31">
        <v>0</v>
      </c>
      <c r="D147" s="31">
        <v>67.511051999999992</v>
      </c>
      <c r="E147" s="31">
        <v>2.4558920000000057</v>
      </c>
    </row>
    <row r="148" spans="1:5" ht="12.9" customHeight="1" x14ac:dyDescent="0.3">
      <c r="A148" s="64"/>
      <c r="B148" s="3" t="s">
        <v>8</v>
      </c>
      <c r="C148" s="31">
        <v>68.636633000000003</v>
      </c>
      <c r="D148" s="31">
        <v>1.12558</v>
      </c>
      <c r="E148" s="31">
        <v>66.180740999999998</v>
      </c>
    </row>
    <row r="149" spans="1:5" ht="12.9" customHeight="1" x14ac:dyDescent="0.3">
      <c r="A149" s="65"/>
      <c r="B149" s="4" t="s">
        <v>9</v>
      </c>
      <c r="C149" s="29">
        <f t="shared" ref="C149:D149" si="36">+C147/C146</f>
        <v>0</v>
      </c>
      <c r="D149" s="29">
        <f t="shared" si="36"/>
        <v>0.98360088531150536</v>
      </c>
      <c r="E149" s="29">
        <v>3.578106752410197E-2</v>
      </c>
    </row>
    <row r="150" spans="1:5" x14ac:dyDescent="0.3">
      <c r="A150" s="63" t="s">
        <v>46</v>
      </c>
      <c r="B150" s="3" t="s">
        <v>6</v>
      </c>
      <c r="C150" s="31">
        <v>365.77720599999998</v>
      </c>
      <c r="D150" s="31">
        <v>365.77720599999998</v>
      </c>
      <c r="E150" s="31">
        <v>365.77720699999998</v>
      </c>
    </row>
    <row r="151" spans="1:5" x14ac:dyDescent="0.3">
      <c r="A151" s="64"/>
      <c r="B151" s="3" t="s">
        <v>7</v>
      </c>
      <c r="C151" s="31">
        <v>0</v>
      </c>
      <c r="D151" s="31">
        <v>0</v>
      </c>
      <c r="E151" s="31">
        <v>16.109874999999988</v>
      </c>
    </row>
    <row r="152" spans="1:5" x14ac:dyDescent="0.3">
      <c r="A152" s="64"/>
      <c r="B152" s="3" t="s">
        <v>8</v>
      </c>
      <c r="C152" s="31">
        <v>365.77720599999998</v>
      </c>
      <c r="D152" s="31">
        <v>365.77720599999998</v>
      </c>
      <c r="E152" s="31">
        <v>349.66733199999999</v>
      </c>
    </row>
    <row r="153" spans="1:5" x14ac:dyDescent="0.3">
      <c r="A153" s="65"/>
      <c r="B153" s="4" t="s">
        <v>9</v>
      </c>
      <c r="C153" s="29">
        <f t="shared" ref="C153:D153" si="37">+C151/C150</f>
        <v>0</v>
      </c>
      <c r="D153" s="29">
        <f t="shared" si="37"/>
        <v>0</v>
      </c>
      <c r="E153" s="29">
        <v>4.4042861861537448E-2</v>
      </c>
    </row>
    <row r="154" spans="1:5" x14ac:dyDescent="0.3">
      <c r="A154" s="63" t="s">
        <v>47</v>
      </c>
      <c r="B154" s="3" t="s">
        <v>6</v>
      </c>
      <c r="C154" s="31">
        <v>5537.9762610000007</v>
      </c>
      <c r="D154" s="31">
        <v>5537.9762580000006</v>
      </c>
      <c r="E154" s="31">
        <v>5537.976259</v>
      </c>
    </row>
    <row r="155" spans="1:5" x14ac:dyDescent="0.3">
      <c r="A155" s="64"/>
      <c r="B155" s="3" t="s">
        <v>7</v>
      </c>
      <c r="C155" s="31">
        <v>7.1929909999998927</v>
      </c>
      <c r="D155" s="31">
        <v>1545.2022410000004</v>
      </c>
      <c r="E155" s="31">
        <v>33.872011999999813</v>
      </c>
    </row>
    <row r="156" spans="1:5" x14ac:dyDescent="0.3">
      <c r="A156" s="64"/>
      <c r="B156" s="3" t="s">
        <v>8</v>
      </c>
      <c r="C156" s="31">
        <v>5530.7832700000008</v>
      </c>
      <c r="D156" s="31">
        <v>3992.7740170000002</v>
      </c>
      <c r="E156" s="31">
        <v>5504.1042470000002</v>
      </c>
    </row>
    <row r="157" spans="1:5" x14ac:dyDescent="0.3">
      <c r="A157" s="65"/>
      <c r="B157" s="4" t="s">
        <v>9</v>
      </c>
      <c r="C157" s="29">
        <f t="shared" ref="C157:D157" si="38">+C155/C154</f>
        <v>1.2988482906030087E-3</v>
      </c>
      <c r="D157" s="29">
        <f t="shared" si="38"/>
        <v>0.27901929676347853</v>
      </c>
      <c r="E157" s="29">
        <v>6.1163158554450228E-3</v>
      </c>
    </row>
    <row r="158" spans="1:5" x14ac:dyDescent="0.3">
      <c r="A158" s="63" t="s">
        <v>48</v>
      </c>
      <c r="B158" s="3" t="s">
        <v>6</v>
      </c>
      <c r="C158" s="31">
        <v>51.153349999999996</v>
      </c>
      <c r="D158" s="31">
        <v>51.153349999999996</v>
      </c>
      <c r="E158" s="31">
        <v>51.153351000000001</v>
      </c>
    </row>
    <row r="159" spans="1:5" x14ac:dyDescent="0.3">
      <c r="A159" s="64"/>
      <c r="B159" s="3" t="s">
        <v>7</v>
      </c>
      <c r="C159" s="31">
        <v>0</v>
      </c>
      <c r="D159" s="31">
        <v>0</v>
      </c>
      <c r="E159" s="31">
        <v>0</v>
      </c>
    </row>
    <row r="160" spans="1:5" x14ac:dyDescent="0.3">
      <c r="A160" s="64"/>
      <c r="B160" s="3" t="s">
        <v>8</v>
      </c>
      <c r="C160" s="31">
        <v>51.153349999999996</v>
      </c>
      <c r="D160" s="31">
        <v>51.153349999999996</v>
      </c>
      <c r="E160" s="31">
        <v>51.153351000000001</v>
      </c>
    </row>
    <row r="161" spans="1:5" x14ac:dyDescent="0.3">
      <c r="A161" s="65"/>
      <c r="B161" s="4" t="s">
        <v>9</v>
      </c>
      <c r="C161" s="29">
        <f t="shared" ref="C161:D161" si="39">+C159/C158</f>
        <v>0</v>
      </c>
      <c r="D161" s="29">
        <f t="shared" si="39"/>
        <v>0</v>
      </c>
      <c r="E161" s="29">
        <v>0</v>
      </c>
    </row>
    <row r="162" spans="1:5" x14ac:dyDescent="0.3">
      <c r="A162" s="63" t="s">
        <v>49</v>
      </c>
      <c r="B162" s="3" t="s">
        <v>6</v>
      </c>
      <c r="C162" s="31">
        <v>266.82423399999999</v>
      </c>
      <c r="D162" s="31">
        <v>266.82423399999999</v>
      </c>
      <c r="E162" s="31">
        <v>266.82423299999999</v>
      </c>
    </row>
    <row r="163" spans="1:5" x14ac:dyDescent="0.3">
      <c r="A163" s="64"/>
      <c r="B163" s="3" t="s">
        <v>7</v>
      </c>
      <c r="C163" s="31">
        <v>0</v>
      </c>
      <c r="D163" s="31">
        <v>0</v>
      </c>
      <c r="E163" s="31">
        <v>0</v>
      </c>
    </row>
    <row r="164" spans="1:5" x14ac:dyDescent="0.3">
      <c r="A164" s="64"/>
      <c r="B164" s="3" t="s">
        <v>8</v>
      </c>
      <c r="C164" s="31">
        <v>266.82423399999999</v>
      </c>
      <c r="D164" s="31">
        <v>266.82423399999999</v>
      </c>
      <c r="E164" s="31">
        <v>266.82423299999999</v>
      </c>
    </row>
    <row r="165" spans="1:5" x14ac:dyDescent="0.3">
      <c r="A165" s="65"/>
      <c r="B165" s="4" t="s">
        <v>9</v>
      </c>
      <c r="C165" s="29">
        <f t="shared" ref="C165:D165" si="40">+C163/C162</f>
        <v>0</v>
      </c>
      <c r="D165" s="29">
        <f t="shared" si="40"/>
        <v>0</v>
      </c>
      <c r="E165" s="29">
        <v>0</v>
      </c>
    </row>
    <row r="166" spans="1:5" x14ac:dyDescent="0.3">
      <c r="A166" s="57" t="s">
        <v>50</v>
      </c>
      <c r="B166" s="3" t="s">
        <v>6</v>
      </c>
      <c r="C166" s="31">
        <v>32.026260999999998</v>
      </c>
      <c r="D166" s="31">
        <v>32.026260999999998</v>
      </c>
      <c r="E166" s="31">
        <v>32.026261000000005</v>
      </c>
    </row>
    <row r="167" spans="1:5" x14ac:dyDescent="0.3">
      <c r="A167" s="58"/>
      <c r="B167" s="3" t="s">
        <v>7</v>
      </c>
      <c r="C167" s="31">
        <v>0</v>
      </c>
      <c r="D167" s="31">
        <v>0</v>
      </c>
      <c r="E167" s="31">
        <v>2.4100000000260025E-4</v>
      </c>
    </row>
    <row r="168" spans="1:5" x14ac:dyDescent="0.3">
      <c r="A168" s="58"/>
      <c r="B168" s="3" t="s">
        <v>8</v>
      </c>
      <c r="C168" s="31">
        <v>32.026260999999998</v>
      </c>
      <c r="D168" s="31">
        <v>32.026260999999998</v>
      </c>
      <c r="E168" s="31">
        <v>32.026020000000003</v>
      </c>
    </row>
    <row r="169" spans="1:5" x14ac:dyDescent="0.3">
      <c r="A169" s="59"/>
      <c r="B169" s="4" t="s">
        <v>9</v>
      </c>
      <c r="C169" s="29">
        <f t="shared" ref="C169:D169" si="41">+C167/C166</f>
        <v>0</v>
      </c>
      <c r="D169" s="29">
        <f t="shared" si="41"/>
        <v>0</v>
      </c>
      <c r="E169" s="29">
        <v>7.5250745006605735E-6</v>
      </c>
    </row>
    <row r="170" spans="1:5" x14ac:dyDescent="0.3">
      <c r="A170" s="57" t="s">
        <v>51</v>
      </c>
      <c r="B170" s="3" t="s">
        <v>6</v>
      </c>
      <c r="C170" s="31">
        <v>2985.346102</v>
      </c>
      <c r="D170" s="31">
        <v>2985.3461009999987</v>
      </c>
      <c r="E170" s="31">
        <v>2985.3461010000001</v>
      </c>
    </row>
    <row r="171" spans="1:5" x14ac:dyDescent="0.3">
      <c r="A171" s="58"/>
      <c r="B171" s="3" t="s">
        <v>7</v>
      </c>
      <c r="C171" s="31">
        <v>0</v>
      </c>
      <c r="D171" s="31">
        <v>605.86332899999843</v>
      </c>
      <c r="E171" s="31">
        <v>3.9916859999998451</v>
      </c>
    </row>
    <row r="172" spans="1:5" x14ac:dyDescent="0.3">
      <c r="A172" s="58"/>
      <c r="B172" s="3" t="s">
        <v>8</v>
      </c>
      <c r="C172" s="31">
        <v>2985.346102</v>
      </c>
      <c r="D172" s="31">
        <v>2379.4827720000003</v>
      </c>
      <c r="E172" s="31">
        <v>2981.3544150000002</v>
      </c>
    </row>
    <row r="173" spans="1:5" x14ac:dyDescent="0.3">
      <c r="A173" s="59"/>
      <c r="B173" s="4" t="s">
        <v>9</v>
      </c>
      <c r="C173" s="29">
        <f t="shared" ref="C173:D173" si="42">+C171/C170</f>
        <v>0</v>
      </c>
      <c r="D173" s="29">
        <f t="shared" si="42"/>
        <v>0.2029457585494201</v>
      </c>
      <c r="E173" s="29">
        <v>1.3370932096157132E-3</v>
      </c>
    </row>
    <row r="174" spans="1:5" x14ac:dyDescent="0.3">
      <c r="A174" s="57" t="s">
        <v>52</v>
      </c>
      <c r="B174" s="3" t="s">
        <v>6</v>
      </c>
      <c r="C174" s="31">
        <v>110.106886</v>
      </c>
      <c r="D174" s="31">
        <v>110.106886</v>
      </c>
      <c r="E174" s="31">
        <v>110.106886</v>
      </c>
    </row>
    <row r="175" spans="1:5" x14ac:dyDescent="0.3">
      <c r="A175" s="58"/>
      <c r="B175" s="3" t="s">
        <v>7</v>
      </c>
      <c r="C175" s="31">
        <v>0</v>
      </c>
      <c r="D175" s="31">
        <v>14.867666</v>
      </c>
      <c r="E175" s="31">
        <v>0.53575899999999876</v>
      </c>
    </row>
    <row r="176" spans="1:5" x14ac:dyDescent="0.3">
      <c r="A176" s="58"/>
      <c r="B176" s="3" t="s">
        <v>8</v>
      </c>
      <c r="C176" s="31">
        <v>110.106886</v>
      </c>
      <c r="D176" s="31">
        <v>95.239220000000003</v>
      </c>
      <c r="E176" s="31">
        <v>109.571127</v>
      </c>
    </row>
    <row r="177" spans="1:5" x14ac:dyDescent="0.3">
      <c r="A177" s="59"/>
      <c r="B177" s="4" t="s">
        <v>9</v>
      </c>
      <c r="C177" s="29">
        <f t="shared" ref="C177:D177" si="43">+C175/C174</f>
        <v>0</v>
      </c>
      <c r="D177" s="29">
        <f t="shared" si="43"/>
        <v>0.13502939316620033</v>
      </c>
      <c r="E177" s="29">
        <v>4.8658083019439743E-3</v>
      </c>
    </row>
    <row r="178" spans="1:5" x14ac:dyDescent="0.3">
      <c r="A178" s="60" t="s">
        <v>53</v>
      </c>
      <c r="B178" s="3" t="s">
        <v>6</v>
      </c>
      <c r="C178" s="31">
        <v>4.7328190000000001</v>
      </c>
      <c r="D178" s="31">
        <v>4.7328190000000001</v>
      </c>
      <c r="E178" s="31">
        <v>4.7328190000000001</v>
      </c>
    </row>
    <row r="179" spans="1:5" x14ac:dyDescent="0.3">
      <c r="A179" s="61"/>
      <c r="B179" s="3" t="s">
        <v>7</v>
      </c>
      <c r="C179" s="31">
        <v>0</v>
      </c>
      <c r="D179" s="31">
        <v>0</v>
      </c>
      <c r="E179" s="31">
        <v>0</v>
      </c>
    </row>
    <row r="180" spans="1:5" x14ac:dyDescent="0.3">
      <c r="A180" s="61"/>
      <c r="B180" s="3" t="s">
        <v>8</v>
      </c>
      <c r="C180" s="31">
        <v>4.7328190000000001</v>
      </c>
      <c r="D180" s="31">
        <v>4.7328190000000001</v>
      </c>
      <c r="E180" s="31">
        <v>4.7328190000000001</v>
      </c>
    </row>
    <row r="181" spans="1:5" x14ac:dyDescent="0.3">
      <c r="A181" s="62"/>
      <c r="B181" s="4" t="s">
        <v>9</v>
      </c>
      <c r="C181" s="29">
        <f t="shared" ref="C181:D181" si="44">+C179/C178</f>
        <v>0</v>
      </c>
      <c r="D181" s="29">
        <f t="shared" si="44"/>
        <v>0</v>
      </c>
      <c r="E181" s="29">
        <v>0</v>
      </c>
    </row>
    <row r="182" spans="1:5" x14ac:dyDescent="0.3">
      <c r="A182" s="60" t="s">
        <v>54</v>
      </c>
      <c r="B182" s="3" t="s">
        <v>6</v>
      </c>
      <c r="C182" s="31">
        <v>25.822068999999999</v>
      </c>
      <c r="D182" s="31">
        <v>25.822068999999999</v>
      </c>
      <c r="E182" s="30">
        <v>25.82207</v>
      </c>
    </row>
    <row r="183" spans="1:5" x14ac:dyDescent="0.3">
      <c r="A183" s="61"/>
      <c r="B183" s="3" t="s">
        <v>7</v>
      </c>
      <c r="C183" s="31">
        <v>0</v>
      </c>
      <c r="D183" s="31">
        <v>0</v>
      </c>
      <c r="E183" s="30">
        <v>20.245034</v>
      </c>
    </row>
    <row r="184" spans="1:5" x14ac:dyDescent="0.3">
      <c r="A184" s="61"/>
      <c r="B184" s="3" t="s">
        <v>8</v>
      </c>
      <c r="C184" s="31">
        <v>25.822068999999999</v>
      </c>
      <c r="D184" s="31">
        <v>25.822068999999999</v>
      </c>
      <c r="E184" s="30">
        <v>5.5770359999999997</v>
      </c>
    </row>
    <row r="185" spans="1:5" x14ac:dyDescent="0.3">
      <c r="A185" s="62"/>
      <c r="B185" s="4" t="s">
        <v>9</v>
      </c>
      <c r="C185" s="29">
        <f t="shared" ref="C185:E185" si="45">+C183/C182</f>
        <v>0</v>
      </c>
      <c r="D185" s="29">
        <f t="shared" si="45"/>
        <v>0</v>
      </c>
      <c r="E185" s="28">
        <f t="shared" si="45"/>
        <v>0.78402056845171597</v>
      </c>
    </row>
    <row r="186" spans="1:5" x14ac:dyDescent="0.3">
      <c r="C186" s="2"/>
    </row>
    <row r="187" spans="1:5" x14ac:dyDescent="0.3">
      <c r="C187" s="2"/>
    </row>
    <row r="188" spans="1:5" x14ac:dyDescent="0.3">
      <c r="C188" s="2"/>
    </row>
    <row r="189" spans="1:5" x14ac:dyDescent="0.3">
      <c r="C189" s="2"/>
    </row>
    <row r="190" spans="1:5" x14ac:dyDescent="0.3">
      <c r="C190" s="2"/>
    </row>
    <row r="191" spans="1:5" x14ac:dyDescent="0.3">
      <c r="C191" s="2"/>
    </row>
    <row r="192" spans="1:5" x14ac:dyDescent="0.3">
      <c r="C192" s="2"/>
    </row>
    <row r="193" spans="3:3" x14ac:dyDescent="0.3">
      <c r="C193" s="2"/>
    </row>
    <row r="194" spans="3:3" x14ac:dyDescent="0.3">
      <c r="C194" s="2"/>
    </row>
    <row r="195" spans="3:3" x14ac:dyDescent="0.3">
      <c r="C195" s="2"/>
    </row>
    <row r="196" spans="3:3" x14ac:dyDescent="0.3">
      <c r="C196" s="2"/>
    </row>
    <row r="197" spans="3:3" x14ac:dyDescent="0.3">
      <c r="C197" s="2"/>
    </row>
    <row r="198" spans="3:3" x14ac:dyDescent="0.3">
      <c r="C198" s="2"/>
    </row>
    <row r="199" spans="3:3" x14ac:dyDescent="0.3">
      <c r="C199" s="2"/>
    </row>
    <row r="200" spans="3:3" x14ac:dyDescent="0.3">
      <c r="C200" s="2"/>
    </row>
    <row r="201" spans="3:3" x14ac:dyDescent="0.3">
      <c r="C201" s="2"/>
    </row>
    <row r="202" spans="3:3" x14ac:dyDescent="0.3">
      <c r="C202" s="2"/>
    </row>
    <row r="203" spans="3:3" x14ac:dyDescent="0.3">
      <c r="C203" s="2"/>
    </row>
    <row r="204" spans="3:3" x14ac:dyDescent="0.3">
      <c r="C204" s="2"/>
    </row>
    <row r="205" spans="3:3" x14ac:dyDescent="0.3">
      <c r="C205" s="2"/>
    </row>
    <row r="206" spans="3:3" x14ac:dyDescent="0.3">
      <c r="C206" s="2"/>
    </row>
    <row r="207" spans="3:3" x14ac:dyDescent="0.3">
      <c r="C207" s="2"/>
    </row>
    <row r="208" spans="3:3" x14ac:dyDescent="0.3">
      <c r="C208" s="2"/>
    </row>
    <row r="209" spans="3:3" x14ac:dyDescent="0.3">
      <c r="C209" s="2"/>
    </row>
    <row r="210" spans="3:3" x14ac:dyDescent="0.3">
      <c r="C210" s="2"/>
    </row>
    <row r="211" spans="3:3" x14ac:dyDescent="0.3">
      <c r="C211" s="2"/>
    </row>
    <row r="212" spans="3:3" x14ac:dyDescent="0.3">
      <c r="C212" s="2"/>
    </row>
    <row r="213" spans="3:3" x14ac:dyDescent="0.3">
      <c r="C213" s="2"/>
    </row>
    <row r="214" spans="3:3" x14ac:dyDescent="0.3">
      <c r="C214" s="2"/>
    </row>
    <row r="215" spans="3:3" x14ac:dyDescent="0.3">
      <c r="C215" s="2"/>
    </row>
    <row r="216" spans="3:3" x14ac:dyDescent="0.3">
      <c r="C216" s="2"/>
    </row>
    <row r="217" spans="3:3" x14ac:dyDescent="0.3">
      <c r="C217" s="2"/>
    </row>
    <row r="218" spans="3:3" x14ac:dyDescent="0.3">
      <c r="C218" s="2"/>
    </row>
    <row r="219" spans="3:3" x14ac:dyDescent="0.3">
      <c r="C219" s="2"/>
    </row>
    <row r="220" spans="3:3" x14ac:dyDescent="0.3">
      <c r="C220" s="2"/>
    </row>
    <row r="221" spans="3:3" x14ac:dyDescent="0.3">
      <c r="C221" s="2"/>
    </row>
    <row r="222" spans="3:3" x14ac:dyDescent="0.3">
      <c r="C222" s="2"/>
    </row>
    <row r="223" spans="3:3" x14ac:dyDescent="0.3">
      <c r="C223" s="2"/>
    </row>
    <row r="224" spans="3:3" x14ac:dyDescent="0.3">
      <c r="C224" s="2"/>
    </row>
  </sheetData>
  <autoFilter ref="A1:E185" xr:uid="{A8F1F1B3-6788-4214-8CA8-9E3FDB3F0598}"/>
  <mergeCells count="46">
    <mergeCell ref="A170:A173"/>
    <mergeCell ref="A174:A177"/>
    <mergeCell ref="A178:A181"/>
    <mergeCell ref="A182:A185"/>
    <mergeCell ref="A146:A149"/>
    <mergeCell ref="A150:A153"/>
    <mergeCell ref="A154:A157"/>
    <mergeCell ref="A158:A161"/>
    <mergeCell ref="A162:A165"/>
    <mergeCell ref="A166:A169"/>
    <mergeCell ref="A142:A145"/>
    <mergeCell ref="A98:A101"/>
    <mergeCell ref="A102:A105"/>
    <mergeCell ref="A106:A109"/>
    <mergeCell ref="A110:A113"/>
    <mergeCell ref="A114:A117"/>
    <mergeCell ref="A118:A121"/>
    <mergeCell ref="A122:A125"/>
    <mergeCell ref="A126:A129"/>
    <mergeCell ref="A130:A133"/>
    <mergeCell ref="A134:A137"/>
    <mergeCell ref="A138:A141"/>
    <mergeCell ref="A94:A97"/>
    <mergeCell ref="A50:A53"/>
    <mergeCell ref="A54:A57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46:A49"/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</mergeCells>
  <conditionalFormatting sqref="C5">
    <cfRule type="cellIs" dxfId="42" priority="49" operator="greaterThan">
      <formula>0.25</formula>
    </cfRule>
  </conditionalFormatting>
  <conditionalFormatting sqref="D5">
    <cfRule type="cellIs" dxfId="41" priority="47" operator="greaterThan">
      <formula>0.25</formula>
    </cfRule>
  </conditionalFormatting>
  <conditionalFormatting sqref="E5">
    <cfRule type="cellIs" dxfId="40" priority="46" operator="greaterThan">
      <formula>0.25</formula>
    </cfRule>
  </conditionalFormatting>
  <conditionalFormatting sqref="C9">
    <cfRule type="cellIs" dxfId="39" priority="45" operator="greaterThan">
      <formula>0.25</formula>
    </cfRule>
  </conditionalFormatting>
  <conditionalFormatting sqref="D9">
    <cfRule type="cellIs" dxfId="38" priority="44" operator="greaterThan">
      <formula>0.25</formula>
    </cfRule>
  </conditionalFormatting>
  <conditionalFormatting sqref="E9">
    <cfRule type="cellIs" dxfId="37" priority="43" operator="greaterThan">
      <formula>0.25</formula>
    </cfRule>
  </conditionalFormatting>
  <conditionalFormatting sqref="C13">
    <cfRule type="cellIs" dxfId="36" priority="42" operator="greaterThan">
      <formula>0.25</formula>
    </cfRule>
  </conditionalFormatting>
  <conditionalFormatting sqref="D13">
    <cfRule type="cellIs" dxfId="35" priority="41" operator="greaterThan">
      <formula>0.25</formula>
    </cfRule>
  </conditionalFormatting>
  <conditionalFormatting sqref="E13">
    <cfRule type="cellIs" dxfId="34" priority="40" operator="greaterThan">
      <formula>0.25</formula>
    </cfRule>
  </conditionalFormatting>
  <conditionalFormatting sqref="D17">
    <cfRule type="cellIs" dxfId="33" priority="38" operator="greaterThan">
      <formula>0.25</formula>
    </cfRule>
  </conditionalFormatting>
  <conditionalFormatting sqref="E17">
    <cfRule type="cellIs" dxfId="32" priority="37" operator="greaterThan">
      <formula>0.25</formula>
    </cfRule>
  </conditionalFormatting>
  <conditionalFormatting sqref="C21">
    <cfRule type="cellIs" dxfId="31" priority="36" operator="greaterThan">
      <formula>0.25</formula>
    </cfRule>
  </conditionalFormatting>
  <conditionalFormatting sqref="D21 D37 D53">
    <cfRule type="cellIs" dxfId="30" priority="35" operator="greaterThan">
      <formula>0.25</formula>
    </cfRule>
  </conditionalFormatting>
  <conditionalFormatting sqref="E21 E37 E53">
    <cfRule type="cellIs" dxfId="29" priority="34" operator="greaterThan">
      <formula>0.25</formula>
    </cfRule>
  </conditionalFormatting>
  <conditionalFormatting sqref="C41">
    <cfRule type="cellIs" dxfId="28" priority="33" operator="greaterThan">
      <formula>0.25</formula>
    </cfRule>
  </conditionalFormatting>
  <conditionalFormatting sqref="D25 D41 D57">
    <cfRule type="cellIs" dxfId="27" priority="32" operator="greaterThan">
      <formula>0.25</formula>
    </cfRule>
  </conditionalFormatting>
  <conditionalFormatting sqref="E25 E41 E57">
    <cfRule type="cellIs" dxfId="26" priority="31" operator="greaterThan">
      <formula>0.25</formula>
    </cfRule>
  </conditionalFormatting>
  <conditionalFormatting sqref="D29 D45 D61">
    <cfRule type="cellIs" dxfId="25" priority="29" operator="greaterThan">
      <formula>0.25</formula>
    </cfRule>
  </conditionalFormatting>
  <conditionalFormatting sqref="E29 E45 E61">
    <cfRule type="cellIs" dxfId="24" priority="28" operator="greaterThan">
      <formula>0.25</formula>
    </cfRule>
  </conditionalFormatting>
  <conditionalFormatting sqref="C33">
    <cfRule type="cellIs" dxfId="23" priority="27" operator="greaterThan">
      <formula>0.25</formula>
    </cfRule>
  </conditionalFormatting>
  <conditionalFormatting sqref="D33 D49 D65">
    <cfRule type="cellIs" dxfId="22" priority="26" operator="greaterThan">
      <formula>0.25</formula>
    </cfRule>
  </conditionalFormatting>
  <conditionalFormatting sqref="E33 E49 E65">
    <cfRule type="cellIs" dxfId="21" priority="25" operator="greaterThan">
      <formula>0.25</formula>
    </cfRule>
  </conditionalFormatting>
  <conditionalFormatting sqref="C69">
    <cfRule type="cellIs" dxfId="20" priority="24" operator="greaterThan">
      <formula>0.25</formula>
    </cfRule>
  </conditionalFormatting>
  <conditionalFormatting sqref="D69 D117 D165 D85 D133 D181 D101 D149">
    <cfRule type="cellIs" dxfId="19" priority="23" operator="greaterThan">
      <formula>0.25</formula>
    </cfRule>
  </conditionalFormatting>
  <conditionalFormatting sqref="E69 E85">
    <cfRule type="cellIs" dxfId="18" priority="22" operator="greaterThan">
      <formula>0.25</formula>
    </cfRule>
  </conditionalFormatting>
  <conditionalFormatting sqref="D73 D121 D169 D89 D137 D185 D105 D153">
    <cfRule type="cellIs" dxfId="17" priority="20" operator="greaterThan">
      <formula>0.25</formula>
    </cfRule>
  </conditionalFormatting>
  <conditionalFormatting sqref="E73 E89 E185">
    <cfRule type="cellIs" dxfId="16" priority="19" operator="greaterThan">
      <formula>0.25</formula>
    </cfRule>
  </conditionalFormatting>
  <conditionalFormatting sqref="D77 D125 D173 D93 D141 D109 D157">
    <cfRule type="cellIs" dxfId="15" priority="17" operator="greaterThan">
      <formula>0.25</formula>
    </cfRule>
  </conditionalFormatting>
  <conditionalFormatting sqref="E77 E141 E109">
    <cfRule type="cellIs" dxfId="14" priority="16" operator="greaterThan">
      <formula>0.25</formula>
    </cfRule>
  </conditionalFormatting>
  <conditionalFormatting sqref="D81 D129 D177 D97 D145 D113 D161">
    <cfRule type="cellIs" dxfId="13" priority="14" operator="greaterThan">
      <formula>0.25</formula>
    </cfRule>
  </conditionalFormatting>
  <conditionalFormatting sqref="E81 E129">
    <cfRule type="cellIs" dxfId="12" priority="13" operator="greaterThan">
      <formula>0.25</formula>
    </cfRule>
  </conditionalFormatting>
  <conditionalFormatting sqref="C17">
    <cfRule type="cellIs" dxfId="11" priority="12" operator="greaterThan">
      <formula>0.25</formula>
    </cfRule>
  </conditionalFormatting>
  <conditionalFormatting sqref="C25">
    <cfRule type="cellIs" dxfId="10" priority="11" operator="greaterThan">
      <formula>0.25</formula>
    </cfRule>
  </conditionalFormatting>
  <conditionalFormatting sqref="C29">
    <cfRule type="cellIs" dxfId="9" priority="10" operator="greaterThan">
      <formula>0.25</formula>
    </cfRule>
  </conditionalFormatting>
  <conditionalFormatting sqref="C37">
    <cfRule type="cellIs" dxfId="8" priority="9" operator="greaterThan">
      <formula>0.25</formula>
    </cfRule>
  </conditionalFormatting>
  <conditionalFormatting sqref="C45 C49 C53 C57 C61 C65">
    <cfRule type="cellIs" dxfId="7" priority="8" operator="greaterThan">
      <formula>0.25</formula>
    </cfRule>
  </conditionalFormatting>
  <conditionalFormatting sqref="C77 C81 C85 C89 C93 C97 C101 C105 C109 C113 C117 C121 C125 C129 C133 C137 C141 C145 C149 C153 C157 C161 C165 C169 C173 C177 C181 C185">
    <cfRule type="cellIs" dxfId="6" priority="7" operator="greaterThan">
      <formula>0.25</formula>
    </cfRule>
  </conditionalFormatting>
  <conditionalFormatting sqref="C73">
    <cfRule type="cellIs" dxfId="5" priority="6" operator="greaterThan">
      <formula>0.25</formula>
    </cfRule>
  </conditionalFormatting>
  <conditionalFormatting sqref="E181">
    <cfRule type="cellIs" dxfId="4" priority="5" operator="greaterThan">
      <formula>0.25</formula>
    </cfRule>
  </conditionalFormatting>
  <conditionalFormatting sqref="E145 E149 E153 E157 E161 E165 E169 E173 E177">
    <cfRule type="cellIs" dxfId="3" priority="4" operator="greaterThan">
      <formula>0.25</formula>
    </cfRule>
  </conditionalFormatting>
  <conditionalFormatting sqref="E133 E137">
    <cfRule type="cellIs" dxfId="2" priority="3" operator="greaterThan">
      <formula>0.25</formula>
    </cfRule>
  </conditionalFormatting>
  <conditionalFormatting sqref="E113 E121 E117 E125">
    <cfRule type="cellIs" dxfId="1" priority="2" operator="greaterThan">
      <formula>0.25</formula>
    </cfRule>
  </conditionalFormatting>
  <conditionalFormatting sqref="E93 E101 E97 E105">
    <cfRule type="cellIs" dxfId="0" priority="1" operator="greaterThan">
      <formula>0.25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03976-E6CA-4A6C-9F06-FBB1411305E3}">
  <sheetPr filterMode="1"/>
  <dimension ref="A1:J161"/>
  <sheetViews>
    <sheetView tabSelected="1" zoomScale="80" zoomScaleNormal="80" workbookViewId="0">
      <pane ySplit="1" topLeftCell="A2" activePane="bottomLeft" state="frozen"/>
      <selection pane="bottomLeft" activeCell="T63" sqref="T63:T65"/>
    </sheetView>
  </sheetViews>
  <sheetFormatPr baseColWidth="10" defaultColWidth="11" defaultRowHeight="15" customHeight="1" x14ac:dyDescent="0.3"/>
  <cols>
    <col min="1" max="1" width="16.44140625" style="1" customWidth="1"/>
    <col min="2" max="2" width="19.109375" style="1" customWidth="1"/>
    <col min="3" max="3" width="14.88671875" style="1" customWidth="1"/>
    <col min="4" max="5" width="15" style="1" bestFit="1" customWidth="1"/>
    <col min="6" max="6" width="18.88671875" style="1" bestFit="1" customWidth="1"/>
    <col min="7" max="7" width="16.44140625" style="1" customWidth="1"/>
    <col min="8" max="8" width="13.33203125" style="1" customWidth="1"/>
    <col min="9" max="9" width="13.44140625" style="1" customWidth="1"/>
    <col min="10" max="16384" width="11" style="1"/>
  </cols>
  <sheetData>
    <row r="1" spans="1:10" ht="14.4" x14ac:dyDescent="0.3">
      <c r="A1" s="9" t="s">
        <v>0</v>
      </c>
      <c r="B1" s="16" t="s">
        <v>55</v>
      </c>
      <c r="C1" s="16" t="s">
        <v>56</v>
      </c>
      <c r="D1" s="25" t="s">
        <v>57</v>
      </c>
      <c r="E1" s="25" t="s">
        <v>58</v>
      </c>
      <c r="F1" s="26" t="s">
        <v>59</v>
      </c>
      <c r="G1" s="25" t="s">
        <v>60</v>
      </c>
      <c r="H1" s="16" t="s">
        <v>61</v>
      </c>
      <c r="I1" s="1" t="s">
        <v>62</v>
      </c>
      <c r="J1" s="1" t="s">
        <v>63</v>
      </c>
    </row>
    <row r="2" spans="1:10" ht="14.4" hidden="1" x14ac:dyDescent="0.3">
      <c r="A2" s="10" t="s">
        <v>5</v>
      </c>
      <c r="B2" s="68">
        <v>1</v>
      </c>
      <c r="C2" s="68">
        <v>0</v>
      </c>
      <c r="D2" s="69">
        <v>1</v>
      </c>
      <c r="E2" s="69">
        <v>1</v>
      </c>
      <c r="F2" s="69">
        <v>1</v>
      </c>
      <c r="G2" s="69">
        <v>1</v>
      </c>
      <c r="H2" s="68">
        <v>1</v>
      </c>
      <c r="I2" s="70">
        <f t="shared" ref="I2:I47" si="0">SUM(B2:E2,G2)</f>
        <v>4</v>
      </c>
      <c r="J2" s="70">
        <f t="shared" ref="J2:J47" si="1">SUM(B2:E2,G2:H2)</f>
        <v>5</v>
      </c>
    </row>
    <row r="3" spans="1:10" ht="14.4" hidden="1" x14ac:dyDescent="0.3">
      <c r="A3" s="10" t="s">
        <v>10</v>
      </c>
      <c r="B3" s="68">
        <v>1</v>
      </c>
      <c r="C3" s="68">
        <v>0</v>
      </c>
      <c r="D3" s="69">
        <v>1</v>
      </c>
      <c r="E3" s="69">
        <v>1</v>
      </c>
      <c r="F3" s="69">
        <v>1</v>
      </c>
      <c r="G3" s="69">
        <v>1</v>
      </c>
      <c r="H3" s="68">
        <v>1</v>
      </c>
      <c r="I3" s="70">
        <f t="shared" si="0"/>
        <v>4</v>
      </c>
      <c r="J3" s="70">
        <f t="shared" si="1"/>
        <v>5</v>
      </c>
    </row>
    <row r="4" spans="1:10" ht="14.4" hidden="1" x14ac:dyDescent="0.3">
      <c r="A4" s="11" t="s">
        <v>12</v>
      </c>
      <c r="B4" s="68">
        <v>0</v>
      </c>
      <c r="C4" s="68">
        <v>0</v>
      </c>
      <c r="D4" s="69">
        <v>1</v>
      </c>
      <c r="E4" s="69">
        <v>1</v>
      </c>
      <c r="F4" s="69">
        <v>1</v>
      </c>
      <c r="G4" s="69">
        <v>1</v>
      </c>
      <c r="H4" s="68">
        <v>1</v>
      </c>
      <c r="I4" s="70">
        <f t="shared" si="0"/>
        <v>3</v>
      </c>
      <c r="J4" s="70">
        <f t="shared" si="1"/>
        <v>4</v>
      </c>
    </row>
    <row r="5" spans="1:10" ht="14.4" hidden="1" x14ac:dyDescent="0.3">
      <c r="A5" s="11" t="s">
        <v>11</v>
      </c>
      <c r="B5" s="68">
        <v>1</v>
      </c>
      <c r="C5" s="68">
        <v>0</v>
      </c>
      <c r="D5" s="69">
        <v>1</v>
      </c>
      <c r="E5" s="69">
        <v>1</v>
      </c>
      <c r="F5" s="69">
        <v>1</v>
      </c>
      <c r="G5" s="69">
        <v>1</v>
      </c>
      <c r="H5" s="68">
        <v>1</v>
      </c>
      <c r="I5" s="70">
        <f t="shared" si="0"/>
        <v>4</v>
      </c>
      <c r="J5" s="70">
        <f t="shared" si="1"/>
        <v>5</v>
      </c>
    </row>
    <row r="6" spans="1:10" ht="14.4" hidden="1" x14ac:dyDescent="0.3">
      <c r="A6" s="11" t="s">
        <v>13</v>
      </c>
      <c r="B6" s="68">
        <v>1</v>
      </c>
      <c r="C6" s="68">
        <v>0</v>
      </c>
      <c r="D6" s="69">
        <v>1</v>
      </c>
      <c r="E6" s="69">
        <v>1</v>
      </c>
      <c r="F6" s="69">
        <v>1</v>
      </c>
      <c r="G6" s="69">
        <v>1</v>
      </c>
      <c r="H6" s="68">
        <v>1</v>
      </c>
      <c r="I6" s="70">
        <f t="shared" si="0"/>
        <v>4</v>
      </c>
      <c r="J6" s="70">
        <f t="shared" si="1"/>
        <v>5</v>
      </c>
    </row>
    <row r="7" spans="1:10" ht="14.4" hidden="1" x14ac:dyDescent="0.3">
      <c r="A7" s="11" t="s">
        <v>15</v>
      </c>
      <c r="B7" s="68">
        <v>0</v>
      </c>
      <c r="C7" s="68">
        <v>0</v>
      </c>
      <c r="D7" s="69">
        <v>1</v>
      </c>
      <c r="E7" s="69">
        <v>1</v>
      </c>
      <c r="F7" s="69">
        <v>1</v>
      </c>
      <c r="G7" s="69">
        <v>1</v>
      </c>
      <c r="H7" s="68">
        <v>1</v>
      </c>
      <c r="I7" s="70">
        <f t="shared" si="0"/>
        <v>3</v>
      </c>
      <c r="J7" s="70">
        <f t="shared" si="1"/>
        <v>4</v>
      </c>
    </row>
    <row r="8" spans="1:10" ht="14.4" hidden="1" x14ac:dyDescent="0.3">
      <c r="A8" s="11" t="s">
        <v>14</v>
      </c>
      <c r="B8" s="68">
        <v>0</v>
      </c>
      <c r="C8" s="68">
        <v>0</v>
      </c>
      <c r="D8" s="69">
        <v>1</v>
      </c>
      <c r="E8" s="69">
        <v>1</v>
      </c>
      <c r="F8" s="69">
        <v>1</v>
      </c>
      <c r="G8" s="69">
        <v>1</v>
      </c>
      <c r="H8" s="68">
        <v>1</v>
      </c>
      <c r="I8" s="70">
        <f t="shared" si="0"/>
        <v>3</v>
      </c>
      <c r="J8" s="70">
        <f t="shared" si="1"/>
        <v>4</v>
      </c>
    </row>
    <row r="9" spans="1:10" ht="14.4" hidden="1" x14ac:dyDescent="0.3">
      <c r="A9" s="24" t="s">
        <v>16</v>
      </c>
      <c r="B9" s="68">
        <v>1</v>
      </c>
      <c r="C9" s="68">
        <v>0</v>
      </c>
      <c r="D9" s="69">
        <v>1</v>
      </c>
      <c r="E9" s="69">
        <v>1</v>
      </c>
      <c r="F9" s="69">
        <v>1</v>
      </c>
      <c r="G9" s="69">
        <v>1</v>
      </c>
      <c r="H9" s="68">
        <v>1</v>
      </c>
      <c r="I9" s="70">
        <f t="shared" si="0"/>
        <v>4</v>
      </c>
      <c r="J9" s="70">
        <f t="shared" si="1"/>
        <v>5</v>
      </c>
    </row>
    <row r="10" spans="1:10" ht="14.4" hidden="1" x14ac:dyDescent="0.3">
      <c r="A10" s="12" t="s">
        <v>17</v>
      </c>
      <c r="B10" s="68">
        <v>0</v>
      </c>
      <c r="C10" s="68">
        <v>1</v>
      </c>
      <c r="D10" s="69">
        <v>1</v>
      </c>
      <c r="E10" s="69">
        <v>1</v>
      </c>
      <c r="F10" s="69">
        <v>0</v>
      </c>
      <c r="G10" s="69">
        <v>1</v>
      </c>
      <c r="H10" s="68">
        <v>1</v>
      </c>
      <c r="I10" s="70">
        <f t="shared" si="0"/>
        <v>4</v>
      </c>
      <c r="J10" s="70">
        <f t="shared" si="1"/>
        <v>5</v>
      </c>
    </row>
    <row r="11" spans="1:10" ht="14.4" hidden="1" x14ac:dyDescent="0.3">
      <c r="A11" s="12" t="s">
        <v>18</v>
      </c>
      <c r="B11" s="68">
        <v>1</v>
      </c>
      <c r="C11" s="68">
        <v>0</v>
      </c>
      <c r="D11" s="69">
        <v>1</v>
      </c>
      <c r="E11" s="69">
        <v>1</v>
      </c>
      <c r="F11" s="69">
        <v>1</v>
      </c>
      <c r="G11" s="69">
        <v>1</v>
      </c>
      <c r="H11" s="68">
        <v>1</v>
      </c>
      <c r="I11" s="70">
        <f t="shared" si="0"/>
        <v>4</v>
      </c>
      <c r="J11" s="70">
        <f t="shared" si="1"/>
        <v>5</v>
      </c>
    </row>
    <row r="12" spans="1:10" ht="14.4" hidden="1" x14ac:dyDescent="0.3">
      <c r="A12" s="12" t="s">
        <v>20</v>
      </c>
      <c r="B12" s="68">
        <v>0</v>
      </c>
      <c r="C12" s="68">
        <v>0</v>
      </c>
      <c r="D12" s="69">
        <v>1</v>
      </c>
      <c r="E12" s="69">
        <v>1</v>
      </c>
      <c r="F12" s="69">
        <v>1</v>
      </c>
      <c r="G12" s="69">
        <v>1</v>
      </c>
      <c r="H12" s="68">
        <v>0</v>
      </c>
      <c r="I12" s="70">
        <f t="shared" si="0"/>
        <v>3</v>
      </c>
      <c r="J12" s="70">
        <f t="shared" si="1"/>
        <v>3</v>
      </c>
    </row>
    <row r="13" spans="1:10" ht="14.4" hidden="1" x14ac:dyDescent="0.3">
      <c r="A13" s="12" t="s">
        <v>19</v>
      </c>
      <c r="B13" s="68">
        <v>0</v>
      </c>
      <c r="C13" s="68">
        <v>0</v>
      </c>
      <c r="D13" s="69">
        <v>1</v>
      </c>
      <c r="E13" s="69">
        <v>1</v>
      </c>
      <c r="F13" s="69">
        <v>1</v>
      </c>
      <c r="G13" s="69">
        <v>1</v>
      </c>
      <c r="H13" s="68">
        <v>1</v>
      </c>
      <c r="I13" s="70">
        <f t="shared" si="0"/>
        <v>3</v>
      </c>
      <c r="J13" s="70">
        <f t="shared" si="1"/>
        <v>4</v>
      </c>
    </row>
    <row r="14" spans="1:10" ht="14.4" hidden="1" x14ac:dyDescent="0.3">
      <c r="A14" s="12" t="s">
        <v>21</v>
      </c>
      <c r="B14" s="68">
        <v>0</v>
      </c>
      <c r="C14" s="68">
        <v>0</v>
      </c>
      <c r="D14" s="69">
        <v>1</v>
      </c>
      <c r="E14" s="69">
        <v>1</v>
      </c>
      <c r="F14" s="69">
        <v>1</v>
      </c>
      <c r="G14" s="69">
        <v>1</v>
      </c>
      <c r="H14" s="68">
        <v>1</v>
      </c>
      <c r="I14" s="70">
        <f t="shared" si="0"/>
        <v>3</v>
      </c>
      <c r="J14" s="70">
        <f t="shared" si="1"/>
        <v>4</v>
      </c>
    </row>
    <row r="15" spans="1:10" ht="14.4" hidden="1" x14ac:dyDescent="0.3">
      <c r="A15" s="12" t="s">
        <v>22</v>
      </c>
      <c r="B15" s="68">
        <v>0</v>
      </c>
      <c r="C15" s="68">
        <v>1</v>
      </c>
      <c r="D15" s="69">
        <v>1</v>
      </c>
      <c r="E15" s="69">
        <v>1</v>
      </c>
      <c r="F15" s="69">
        <v>0</v>
      </c>
      <c r="G15" s="69">
        <v>1</v>
      </c>
      <c r="H15" s="68">
        <v>1</v>
      </c>
      <c r="I15" s="70">
        <f t="shared" si="0"/>
        <v>4</v>
      </c>
      <c r="J15" s="70">
        <f t="shared" si="1"/>
        <v>5</v>
      </c>
    </row>
    <row r="16" spans="1:10" ht="14.4" hidden="1" x14ac:dyDescent="0.3">
      <c r="A16" s="12" t="s">
        <v>23</v>
      </c>
      <c r="B16" s="68">
        <v>0</v>
      </c>
      <c r="C16" s="68">
        <v>0</v>
      </c>
      <c r="D16" s="69">
        <v>1</v>
      </c>
      <c r="E16" s="69">
        <v>1</v>
      </c>
      <c r="F16" s="69">
        <v>1</v>
      </c>
      <c r="G16" s="69">
        <v>1</v>
      </c>
      <c r="H16" s="68">
        <v>0</v>
      </c>
      <c r="I16" s="70">
        <f t="shared" si="0"/>
        <v>3</v>
      </c>
      <c r="J16" s="70">
        <f t="shared" si="1"/>
        <v>3</v>
      </c>
    </row>
    <row r="17" spans="1:10" ht="14.4" hidden="1" x14ac:dyDescent="0.3">
      <c r="A17" s="13" t="s">
        <v>24</v>
      </c>
      <c r="B17" s="68">
        <v>0</v>
      </c>
      <c r="C17" s="68">
        <v>0</v>
      </c>
      <c r="D17" s="69">
        <v>1</v>
      </c>
      <c r="E17" s="69">
        <v>1</v>
      </c>
      <c r="F17" s="69">
        <v>0</v>
      </c>
      <c r="G17" s="69">
        <v>1</v>
      </c>
      <c r="H17" s="68">
        <v>0</v>
      </c>
      <c r="I17" s="70">
        <f t="shared" si="0"/>
        <v>3</v>
      </c>
      <c r="J17" s="70">
        <f t="shared" si="1"/>
        <v>3</v>
      </c>
    </row>
    <row r="18" spans="1:10" ht="14.4" hidden="1" x14ac:dyDescent="0.3">
      <c r="A18" s="13" t="s">
        <v>25</v>
      </c>
      <c r="B18" s="68">
        <v>1</v>
      </c>
      <c r="C18" s="68">
        <v>0</v>
      </c>
      <c r="D18" s="69">
        <v>1</v>
      </c>
      <c r="E18" s="69">
        <v>1</v>
      </c>
      <c r="F18" s="69">
        <v>1</v>
      </c>
      <c r="G18" s="69">
        <v>1</v>
      </c>
      <c r="H18" s="68">
        <v>1</v>
      </c>
      <c r="I18" s="70">
        <f t="shared" si="0"/>
        <v>4</v>
      </c>
      <c r="J18" s="70">
        <f t="shared" si="1"/>
        <v>5</v>
      </c>
    </row>
    <row r="19" spans="1:10" ht="14.4" hidden="1" x14ac:dyDescent="0.3">
      <c r="A19" s="13" t="s">
        <v>26</v>
      </c>
      <c r="B19" s="68">
        <v>0</v>
      </c>
      <c r="C19" s="68">
        <v>0</v>
      </c>
      <c r="D19" s="69">
        <v>1</v>
      </c>
      <c r="E19" s="69">
        <v>1</v>
      </c>
      <c r="F19" s="69">
        <v>1</v>
      </c>
      <c r="G19" s="69">
        <v>1</v>
      </c>
      <c r="H19" s="68">
        <v>0</v>
      </c>
      <c r="I19" s="70">
        <f t="shared" si="0"/>
        <v>3</v>
      </c>
      <c r="J19" s="70">
        <f t="shared" si="1"/>
        <v>3</v>
      </c>
    </row>
    <row r="20" spans="1:10" ht="14.4" hidden="1" x14ac:dyDescent="0.3">
      <c r="A20" s="13" t="s">
        <v>27</v>
      </c>
      <c r="B20" s="68">
        <v>0</v>
      </c>
      <c r="C20" s="68">
        <v>1</v>
      </c>
      <c r="D20" s="69">
        <v>1</v>
      </c>
      <c r="E20" s="69">
        <v>1</v>
      </c>
      <c r="F20" s="69">
        <v>0</v>
      </c>
      <c r="G20" s="69">
        <v>1</v>
      </c>
      <c r="H20" s="68">
        <v>1</v>
      </c>
      <c r="I20" s="70">
        <f t="shared" si="0"/>
        <v>4</v>
      </c>
      <c r="J20" s="70">
        <f t="shared" si="1"/>
        <v>5</v>
      </c>
    </row>
    <row r="21" spans="1:10" ht="14.4" hidden="1" x14ac:dyDescent="0.3">
      <c r="A21" s="13" t="s">
        <v>28</v>
      </c>
      <c r="B21" s="68">
        <v>0</v>
      </c>
      <c r="C21" s="68">
        <v>0</v>
      </c>
      <c r="D21" s="69">
        <v>1</v>
      </c>
      <c r="E21" s="69">
        <v>1</v>
      </c>
      <c r="F21" s="69">
        <v>1</v>
      </c>
      <c r="G21" s="69">
        <v>1</v>
      </c>
      <c r="H21" s="68">
        <v>0</v>
      </c>
      <c r="I21" s="70">
        <f t="shared" si="0"/>
        <v>3</v>
      </c>
      <c r="J21" s="70">
        <f t="shared" si="1"/>
        <v>3</v>
      </c>
    </row>
    <row r="22" spans="1:10" ht="14.4" hidden="1" x14ac:dyDescent="0.3">
      <c r="A22" s="13" t="s">
        <v>29</v>
      </c>
      <c r="B22" s="68">
        <v>0</v>
      </c>
      <c r="C22" s="68">
        <v>0</v>
      </c>
      <c r="D22" s="69">
        <v>1</v>
      </c>
      <c r="E22" s="69">
        <v>1</v>
      </c>
      <c r="F22" s="69">
        <v>1</v>
      </c>
      <c r="G22" s="69">
        <v>1</v>
      </c>
      <c r="H22" s="68">
        <v>0</v>
      </c>
      <c r="I22" s="70">
        <f t="shared" si="0"/>
        <v>3</v>
      </c>
      <c r="J22" s="70">
        <f t="shared" si="1"/>
        <v>3</v>
      </c>
    </row>
    <row r="23" spans="1:10" ht="14.4" hidden="1" x14ac:dyDescent="0.3">
      <c r="A23" s="13" t="s">
        <v>30</v>
      </c>
      <c r="B23" s="68">
        <v>0</v>
      </c>
      <c r="C23" s="68">
        <v>1</v>
      </c>
      <c r="D23" s="69">
        <v>1</v>
      </c>
      <c r="E23" s="69">
        <v>1</v>
      </c>
      <c r="F23" s="69">
        <v>0</v>
      </c>
      <c r="G23" s="69">
        <v>1</v>
      </c>
      <c r="H23" s="68">
        <v>1</v>
      </c>
      <c r="I23" s="70">
        <f t="shared" si="0"/>
        <v>4</v>
      </c>
      <c r="J23" s="70">
        <f t="shared" si="1"/>
        <v>5</v>
      </c>
    </row>
    <row r="24" spans="1:10" ht="14.4" hidden="1" x14ac:dyDescent="0.3">
      <c r="A24" s="14" t="s">
        <v>31</v>
      </c>
      <c r="B24" s="68">
        <v>0</v>
      </c>
      <c r="C24" s="68">
        <v>0</v>
      </c>
      <c r="D24" s="69">
        <v>1</v>
      </c>
      <c r="E24" s="69">
        <v>1</v>
      </c>
      <c r="F24" s="69">
        <v>1</v>
      </c>
      <c r="G24" s="69">
        <v>1</v>
      </c>
      <c r="H24" s="68">
        <v>0</v>
      </c>
      <c r="I24" s="70">
        <f t="shared" si="0"/>
        <v>3</v>
      </c>
      <c r="J24" s="70">
        <f t="shared" si="1"/>
        <v>3</v>
      </c>
    </row>
    <row r="25" spans="1:10" ht="14.4" hidden="1" x14ac:dyDescent="0.3">
      <c r="A25" s="14" t="s">
        <v>32</v>
      </c>
      <c r="B25" s="68">
        <v>0</v>
      </c>
      <c r="C25" s="68">
        <v>0</v>
      </c>
      <c r="D25" s="69">
        <v>1</v>
      </c>
      <c r="E25" s="69">
        <v>1</v>
      </c>
      <c r="F25" s="69">
        <v>1</v>
      </c>
      <c r="G25" s="69">
        <v>1</v>
      </c>
      <c r="H25" s="68">
        <v>0</v>
      </c>
      <c r="I25" s="70">
        <f t="shared" si="0"/>
        <v>3</v>
      </c>
      <c r="J25" s="70">
        <f t="shared" si="1"/>
        <v>3</v>
      </c>
    </row>
    <row r="26" spans="1:10" ht="14.4" hidden="1" x14ac:dyDescent="0.3">
      <c r="A26" s="14" t="s">
        <v>33</v>
      </c>
      <c r="B26" s="68">
        <v>0</v>
      </c>
      <c r="C26" s="68">
        <v>0</v>
      </c>
      <c r="D26" s="69">
        <v>1</v>
      </c>
      <c r="E26" s="69">
        <v>1</v>
      </c>
      <c r="F26" s="69">
        <v>1</v>
      </c>
      <c r="G26" s="69">
        <v>1</v>
      </c>
      <c r="H26" s="68">
        <v>0</v>
      </c>
      <c r="I26" s="70">
        <f t="shared" si="0"/>
        <v>3</v>
      </c>
      <c r="J26" s="70">
        <f t="shared" si="1"/>
        <v>3</v>
      </c>
    </row>
    <row r="27" spans="1:10" ht="14.4" hidden="1" x14ac:dyDescent="0.3">
      <c r="A27" s="14" t="s">
        <v>34</v>
      </c>
      <c r="B27" s="68">
        <v>0</v>
      </c>
      <c r="C27" s="68">
        <v>0</v>
      </c>
      <c r="D27" s="69">
        <v>1</v>
      </c>
      <c r="E27" s="69">
        <v>1</v>
      </c>
      <c r="F27" s="69">
        <v>0</v>
      </c>
      <c r="G27" s="69">
        <v>1</v>
      </c>
      <c r="H27" s="68">
        <v>0</v>
      </c>
      <c r="I27" s="70">
        <f t="shared" si="0"/>
        <v>3</v>
      </c>
      <c r="J27" s="70">
        <f t="shared" si="1"/>
        <v>3</v>
      </c>
    </row>
    <row r="28" spans="1:10" ht="14.4" hidden="1" x14ac:dyDescent="0.3">
      <c r="A28" s="14" t="s">
        <v>35</v>
      </c>
      <c r="B28" s="68">
        <v>0</v>
      </c>
      <c r="C28" s="68">
        <v>1</v>
      </c>
      <c r="D28" s="69">
        <v>1</v>
      </c>
      <c r="E28" s="69">
        <v>1</v>
      </c>
      <c r="F28" s="69">
        <v>0</v>
      </c>
      <c r="G28" s="69">
        <v>1</v>
      </c>
      <c r="H28" s="68">
        <v>1</v>
      </c>
      <c r="I28" s="70">
        <f t="shared" si="0"/>
        <v>4</v>
      </c>
      <c r="J28" s="70">
        <f t="shared" si="1"/>
        <v>5</v>
      </c>
    </row>
    <row r="29" spans="1:10" ht="14.4" hidden="1" x14ac:dyDescent="0.3">
      <c r="A29" s="18" t="s">
        <v>36</v>
      </c>
      <c r="B29" s="68">
        <v>0</v>
      </c>
      <c r="C29" s="68">
        <v>0</v>
      </c>
      <c r="D29" s="69">
        <v>1</v>
      </c>
      <c r="E29" s="69">
        <v>1</v>
      </c>
      <c r="F29" s="69">
        <v>1</v>
      </c>
      <c r="G29" s="69">
        <v>1</v>
      </c>
      <c r="H29" s="68">
        <v>0</v>
      </c>
      <c r="I29" s="70">
        <f t="shared" si="0"/>
        <v>3</v>
      </c>
      <c r="J29" s="70">
        <f t="shared" si="1"/>
        <v>3</v>
      </c>
    </row>
    <row r="30" spans="1:10" ht="14.4" hidden="1" x14ac:dyDescent="0.3">
      <c r="A30" s="18" t="s">
        <v>37</v>
      </c>
      <c r="B30" s="68">
        <v>0</v>
      </c>
      <c r="C30" s="68">
        <v>0</v>
      </c>
      <c r="D30" s="69">
        <v>1</v>
      </c>
      <c r="E30" s="69">
        <v>1</v>
      </c>
      <c r="F30" s="69">
        <v>1</v>
      </c>
      <c r="G30" s="69">
        <v>1</v>
      </c>
      <c r="H30" s="68">
        <v>0</v>
      </c>
      <c r="I30" s="70">
        <f t="shared" si="0"/>
        <v>3</v>
      </c>
      <c r="J30" s="70">
        <f t="shared" si="1"/>
        <v>3</v>
      </c>
    </row>
    <row r="31" spans="1:10" ht="14.4" hidden="1" x14ac:dyDescent="0.3">
      <c r="A31" s="19" t="s">
        <v>38</v>
      </c>
      <c r="B31" s="68">
        <v>0</v>
      </c>
      <c r="C31" s="68">
        <v>0</v>
      </c>
      <c r="D31" s="69">
        <v>0</v>
      </c>
      <c r="E31" s="69">
        <v>0</v>
      </c>
      <c r="F31" s="69">
        <v>0</v>
      </c>
      <c r="G31" s="69">
        <v>0</v>
      </c>
      <c r="H31" s="68">
        <v>0</v>
      </c>
      <c r="I31" s="70">
        <f t="shared" si="0"/>
        <v>0</v>
      </c>
      <c r="J31" s="70">
        <f t="shared" si="1"/>
        <v>0</v>
      </c>
    </row>
    <row r="32" spans="1:10" ht="14.4" x14ac:dyDescent="0.3">
      <c r="A32" s="19" t="s">
        <v>39</v>
      </c>
      <c r="B32" s="68">
        <v>0</v>
      </c>
      <c r="C32" s="68">
        <v>1</v>
      </c>
      <c r="D32" s="69">
        <v>0</v>
      </c>
      <c r="E32" s="69">
        <v>0</v>
      </c>
      <c r="F32" s="69">
        <v>0</v>
      </c>
      <c r="G32" s="69">
        <v>0</v>
      </c>
      <c r="H32" s="68">
        <v>0</v>
      </c>
      <c r="I32" s="70">
        <f t="shared" si="0"/>
        <v>1</v>
      </c>
      <c r="J32" s="70">
        <f t="shared" si="1"/>
        <v>1</v>
      </c>
    </row>
    <row r="33" spans="1:10" ht="14.4" hidden="1" x14ac:dyDescent="0.3">
      <c r="A33" s="19" t="s">
        <v>40</v>
      </c>
      <c r="B33" s="68">
        <v>0</v>
      </c>
      <c r="C33" s="68">
        <v>0</v>
      </c>
      <c r="D33" s="71">
        <v>1</v>
      </c>
      <c r="E33" s="71">
        <v>1</v>
      </c>
      <c r="F33" s="69">
        <v>0</v>
      </c>
      <c r="G33" s="69">
        <v>0</v>
      </c>
      <c r="H33" s="68">
        <v>1</v>
      </c>
      <c r="I33" s="70">
        <f t="shared" si="0"/>
        <v>2</v>
      </c>
      <c r="J33" s="70">
        <f t="shared" si="1"/>
        <v>3</v>
      </c>
    </row>
    <row r="34" spans="1:10" ht="14.4" x14ac:dyDescent="0.3">
      <c r="A34" s="19" t="s">
        <v>41</v>
      </c>
      <c r="B34" s="68">
        <v>0</v>
      </c>
      <c r="C34" s="68">
        <v>1</v>
      </c>
      <c r="D34" s="69">
        <v>0</v>
      </c>
      <c r="E34" s="69">
        <v>0</v>
      </c>
      <c r="F34" s="69">
        <v>0</v>
      </c>
      <c r="G34" s="69">
        <v>0</v>
      </c>
      <c r="H34" s="68">
        <v>0</v>
      </c>
      <c r="I34" s="70">
        <f t="shared" si="0"/>
        <v>1</v>
      </c>
      <c r="J34" s="70">
        <f t="shared" si="1"/>
        <v>1</v>
      </c>
    </row>
    <row r="35" spans="1:10" ht="14.4" x14ac:dyDescent="0.3">
      <c r="A35" s="19" t="s">
        <v>42</v>
      </c>
      <c r="B35" s="68">
        <v>0</v>
      </c>
      <c r="C35" s="68">
        <v>1</v>
      </c>
      <c r="D35" s="69">
        <v>0</v>
      </c>
      <c r="E35" s="69">
        <v>0</v>
      </c>
      <c r="F35" s="69">
        <v>0</v>
      </c>
      <c r="G35" s="69">
        <v>0</v>
      </c>
      <c r="H35" s="68">
        <v>0</v>
      </c>
      <c r="I35" s="70">
        <f t="shared" si="0"/>
        <v>1</v>
      </c>
      <c r="J35" s="70">
        <f t="shared" si="1"/>
        <v>1</v>
      </c>
    </row>
    <row r="36" spans="1:10" ht="14.4" hidden="1" x14ac:dyDescent="0.3">
      <c r="A36" s="19" t="s">
        <v>43</v>
      </c>
      <c r="B36" s="68">
        <v>0</v>
      </c>
      <c r="C36" s="68">
        <v>0</v>
      </c>
      <c r="D36" s="69">
        <v>0</v>
      </c>
      <c r="E36" s="69">
        <v>0</v>
      </c>
      <c r="F36" s="69">
        <v>0</v>
      </c>
      <c r="G36" s="69">
        <v>0</v>
      </c>
      <c r="H36" s="68">
        <v>1</v>
      </c>
      <c r="I36" s="70">
        <f t="shared" si="0"/>
        <v>0</v>
      </c>
      <c r="J36" s="70">
        <f t="shared" si="1"/>
        <v>1</v>
      </c>
    </row>
    <row r="37" spans="1:10" ht="14.4" hidden="1" x14ac:dyDescent="0.3">
      <c r="A37" s="19" t="s">
        <v>44</v>
      </c>
      <c r="B37" s="68">
        <v>0</v>
      </c>
      <c r="C37" s="68">
        <v>0</v>
      </c>
      <c r="D37" s="69">
        <v>0</v>
      </c>
      <c r="E37" s="69">
        <v>0</v>
      </c>
      <c r="F37" s="69">
        <v>0</v>
      </c>
      <c r="G37" s="69">
        <v>0</v>
      </c>
      <c r="H37" s="68">
        <v>0</v>
      </c>
      <c r="I37" s="70">
        <f t="shared" si="0"/>
        <v>0</v>
      </c>
      <c r="J37" s="70">
        <f t="shared" si="1"/>
        <v>0</v>
      </c>
    </row>
    <row r="38" spans="1:10" ht="14.4" x14ac:dyDescent="0.3">
      <c r="A38" s="20" t="s">
        <v>45</v>
      </c>
      <c r="B38" s="68">
        <v>0</v>
      </c>
      <c r="C38" s="68">
        <v>1</v>
      </c>
      <c r="D38" s="69">
        <v>0</v>
      </c>
      <c r="E38" s="69">
        <v>0</v>
      </c>
      <c r="F38" s="69">
        <v>0</v>
      </c>
      <c r="G38" s="69">
        <v>0</v>
      </c>
      <c r="H38" s="68">
        <v>0</v>
      </c>
      <c r="I38" s="70">
        <f t="shared" si="0"/>
        <v>1</v>
      </c>
      <c r="J38" s="70">
        <f t="shared" si="1"/>
        <v>1</v>
      </c>
    </row>
    <row r="39" spans="1:10" ht="14.4" hidden="1" x14ac:dyDescent="0.3">
      <c r="A39" s="20" t="s">
        <v>46</v>
      </c>
      <c r="B39" s="68">
        <v>0</v>
      </c>
      <c r="C39" s="68">
        <v>0</v>
      </c>
      <c r="D39" s="69">
        <v>0</v>
      </c>
      <c r="E39" s="69">
        <v>0</v>
      </c>
      <c r="F39" s="69">
        <v>0</v>
      </c>
      <c r="G39" s="69">
        <v>0</v>
      </c>
      <c r="H39" s="68">
        <v>0</v>
      </c>
      <c r="I39" s="70">
        <f t="shared" si="0"/>
        <v>0</v>
      </c>
      <c r="J39" s="70">
        <f t="shared" si="1"/>
        <v>0</v>
      </c>
    </row>
    <row r="40" spans="1:10" ht="14.4" hidden="1" x14ac:dyDescent="0.3">
      <c r="A40" s="20" t="s">
        <v>47</v>
      </c>
      <c r="B40" s="68">
        <v>0</v>
      </c>
      <c r="C40" s="68">
        <v>1</v>
      </c>
      <c r="D40" s="71">
        <v>1</v>
      </c>
      <c r="E40" s="69">
        <v>0</v>
      </c>
      <c r="F40" s="69">
        <v>0</v>
      </c>
      <c r="G40" s="69">
        <v>0</v>
      </c>
      <c r="H40" s="68">
        <v>0</v>
      </c>
      <c r="I40" s="70">
        <f t="shared" si="0"/>
        <v>2</v>
      </c>
      <c r="J40" s="70">
        <f t="shared" si="1"/>
        <v>2</v>
      </c>
    </row>
    <row r="41" spans="1:10" ht="14.4" hidden="1" x14ac:dyDescent="0.3">
      <c r="A41" s="20" t="s">
        <v>48</v>
      </c>
      <c r="B41" s="68">
        <v>0</v>
      </c>
      <c r="C41" s="68">
        <v>0</v>
      </c>
      <c r="D41" s="69">
        <v>0</v>
      </c>
      <c r="E41" s="69">
        <v>0</v>
      </c>
      <c r="F41" s="69">
        <v>0</v>
      </c>
      <c r="G41" s="69">
        <v>0</v>
      </c>
      <c r="H41" s="68">
        <v>0</v>
      </c>
      <c r="I41" s="70">
        <f t="shared" si="0"/>
        <v>0</v>
      </c>
      <c r="J41" s="70">
        <f t="shared" si="1"/>
        <v>0</v>
      </c>
    </row>
    <row r="42" spans="1:10" ht="14.4" hidden="1" x14ac:dyDescent="0.3">
      <c r="A42" s="20" t="s">
        <v>49</v>
      </c>
      <c r="B42" s="68">
        <v>0</v>
      </c>
      <c r="C42" s="68">
        <v>0</v>
      </c>
      <c r="D42" s="69">
        <v>0</v>
      </c>
      <c r="E42" s="69">
        <v>0</v>
      </c>
      <c r="F42" s="69">
        <v>0</v>
      </c>
      <c r="G42" s="69">
        <v>0</v>
      </c>
      <c r="H42" s="68">
        <v>0</v>
      </c>
      <c r="I42" s="70">
        <f t="shared" si="0"/>
        <v>0</v>
      </c>
      <c r="J42" s="70">
        <f t="shared" si="1"/>
        <v>0</v>
      </c>
    </row>
    <row r="43" spans="1:10" ht="14.4" hidden="1" x14ac:dyDescent="0.3">
      <c r="A43" s="21" t="s">
        <v>50</v>
      </c>
      <c r="B43" s="68">
        <v>0</v>
      </c>
      <c r="C43" s="68">
        <v>0</v>
      </c>
      <c r="D43" s="69">
        <v>0</v>
      </c>
      <c r="E43" s="69">
        <v>0</v>
      </c>
      <c r="F43" s="69">
        <v>0</v>
      </c>
      <c r="G43" s="69">
        <v>0</v>
      </c>
      <c r="H43" s="68">
        <v>0</v>
      </c>
      <c r="I43" s="70">
        <f t="shared" si="0"/>
        <v>0</v>
      </c>
      <c r="J43" s="70">
        <f t="shared" si="1"/>
        <v>0</v>
      </c>
    </row>
    <row r="44" spans="1:10" ht="14.4" hidden="1" x14ac:dyDescent="0.3">
      <c r="A44" s="21" t="s">
        <v>51</v>
      </c>
      <c r="B44" s="68">
        <v>0</v>
      </c>
      <c r="C44" s="68">
        <v>0</v>
      </c>
      <c r="D44" s="69">
        <v>0</v>
      </c>
      <c r="E44" s="69">
        <v>0</v>
      </c>
      <c r="F44" s="69">
        <v>0</v>
      </c>
      <c r="G44" s="69">
        <v>0</v>
      </c>
      <c r="H44" s="68">
        <v>0</v>
      </c>
      <c r="I44" s="70">
        <f t="shared" si="0"/>
        <v>0</v>
      </c>
      <c r="J44" s="70">
        <f t="shared" si="1"/>
        <v>0</v>
      </c>
    </row>
    <row r="45" spans="1:10" ht="14.4" hidden="1" x14ac:dyDescent="0.3">
      <c r="A45" s="21" t="s">
        <v>52</v>
      </c>
      <c r="B45" s="68">
        <v>0</v>
      </c>
      <c r="C45" s="68">
        <v>0</v>
      </c>
      <c r="D45" s="69">
        <v>0</v>
      </c>
      <c r="E45" s="69">
        <v>0</v>
      </c>
      <c r="F45" s="69">
        <v>0</v>
      </c>
      <c r="G45" s="69">
        <v>0</v>
      </c>
      <c r="H45" s="68">
        <v>0</v>
      </c>
      <c r="I45" s="70">
        <f t="shared" si="0"/>
        <v>0</v>
      </c>
      <c r="J45" s="70">
        <f t="shared" si="1"/>
        <v>0</v>
      </c>
    </row>
    <row r="46" spans="1:10" ht="15" hidden="1" customHeight="1" x14ac:dyDescent="0.3">
      <c r="A46" s="32" t="s">
        <v>53</v>
      </c>
      <c r="B46" s="68">
        <v>0</v>
      </c>
      <c r="C46" s="68">
        <v>0</v>
      </c>
      <c r="D46" s="69">
        <v>1</v>
      </c>
      <c r="E46" s="69">
        <v>1</v>
      </c>
      <c r="F46" s="69">
        <v>1</v>
      </c>
      <c r="G46" s="69">
        <v>1</v>
      </c>
      <c r="H46" s="68">
        <v>0</v>
      </c>
      <c r="I46" s="70">
        <f t="shared" si="0"/>
        <v>3</v>
      </c>
      <c r="J46" s="70">
        <f t="shared" si="1"/>
        <v>3</v>
      </c>
    </row>
    <row r="47" spans="1:10" ht="14.4" hidden="1" x14ac:dyDescent="0.3">
      <c r="A47" s="32" t="s">
        <v>54</v>
      </c>
      <c r="B47" s="68">
        <v>0</v>
      </c>
      <c r="C47" s="68">
        <v>0</v>
      </c>
      <c r="D47" s="69">
        <v>1</v>
      </c>
      <c r="E47" s="69">
        <v>1</v>
      </c>
      <c r="F47" s="69">
        <v>1</v>
      </c>
      <c r="G47" s="69">
        <v>1</v>
      </c>
      <c r="H47" s="68">
        <v>1</v>
      </c>
      <c r="I47" s="70">
        <f t="shared" si="0"/>
        <v>3</v>
      </c>
      <c r="J47" s="70">
        <f t="shared" si="1"/>
        <v>4</v>
      </c>
    </row>
    <row r="48" spans="1:10" ht="14.4" hidden="1" x14ac:dyDescent="0.3">
      <c r="A48" s="1" t="s">
        <v>63</v>
      </c>
      <c r="B48" s="1">
        <f t="shared" ref="B48:H48" si="2">SUM(B2:B47)</f>
        <v>7</v>
      </c>
      <c r="C48" s="1">
        <f t="shared" si="2"/>
        <v>10</v>
      </c>
      <c r="D48" s="1">
        <f t="shared" si="2"/>
        <v>33</v>
      </c>
      <c r="E48" s="1">
        <f t="shared" si="2"/>
        <v>32</v>
      </c>
      <c r="F48" s="1">
        <f t="shared" si="2"/>
        <v>24</v>
      </c>
      <c r="G48" s="1">
        <f t="shared" si="2"/>
        <v>31</v>
      </c>
      <c r="H48" s="1">
        <f t="shared" si="2"/>
        <v>20</v>
      </c>
    </row>
    <row r="49" spans="1:6" ht="14.4" x14ac:dyDescent="0.3">
      <c r="C49" s="7"/>
      <c r="D49" s="7"/>
      <c r="E49" s="7"/>
      <c r="F49" s="7"/>
    </row>
    <row r="50" spans="1:6" ht="14.4" x14ac:dyDescent="0.3">
      <c r="C50" s="7"/>
      <c r="D50" s="7"/>
      <c r="E50" s="7"/>
      <c r="F50" s="7"/>
    </row>
    <row r="51" spans="1:6" ht="14.4" x14ac:dyDescent="0.3">
      <c r="A51" s="17"/>
      <c r="B51" s="6" t="s">
        <v>64</v>
      </c>
      <c r="C51" s="7"/>
      <c r="D51" s="7"/>
      <c r="E51" s="7"/>
      <c r="F51" s="7"/>
    </row>
    <row r="52" spans="1:6" ht="14.4" x14ac:dyDescent="0.3">
      <c r="A52" s="23"/>
      <c r="B52" s="8" t="s">
        <v>65</v>
      </c>
      <c r="C52" s="7"/>
      <c r="D52" s="7"/>
      <c r="E52" s="7"/>
      <c r="F52" s="7"/>
    </row>
    <row r="53" spans="1:6" ht="14.4" x14ac:dyDescent="0.3">
      <c r="A53" s="27"/>
      <c r="B53" s="7" t="s">
        <v>66</v>
      </c>
      <c r="C53" s="7"/>
      <c r="D53" s="7"/>
      <c r="E53" s="7"/>
      <c r="F53" s="7"/>
    </row>
    <row r="55" spans="1:6" ht="15" customHeight="1" x14ac:dyDescent="0.3">
      <c r="A55" s="67" t="s">
        <v>67</v>
      </c>
      <c r="B55" s="66" t="s">
        <v>68</v>
      </c>
    </row>
    <row r="56" spans="1:6" ht="15" customHeight="1" x14ac:dyDescent="0.3">
      <c r="A56" s="67"/>
      <c r="B56" s="66"/>
    </row>
    <row r="57" spans="1:6" ht="14.4" x14ac:dyDescent="0.3">
      <c r="A57" s="16" t="s">
        <v>55</v>
      </c>
      <c r="B57" s="22">
        <f>+B48</f>
        <v>7</v>
      </c>
    </row>
    <row r="58" spans="1:6" ht="14.4" x14ac:dyDescent="0.3">
      <c r="A58" s="16" t="s">
        <v>56</v>
      </c>
      <c r="B58" s="22">
        <f>+C48</f>
        <v>10</v>
      </c>
    </row>
    <row r="59" spans="1:6" ht="14.4" x14ac:dyDescent="0.3">
      <c r="A59" s="16" t="s">
        <v>61</v>
      </c>
      <c r="B59" s="22">
        <f>H48</f>
        <v>20</v>
      </c>
    </row>
    <row r="60" spans="1:6" ht="15" customHeight="1" x14ac:dyDescent="0.3">
      <c r="A60" s="25" t="s">
        <v>60</v>
      </c>
      <c r="B60" s="22">
        <f>+G48</f>
        <v>31</v>
      </c>
    </row>
    <row r="61" spans="1:6" ht="15" customHeight="1" x14ac:dyDescent="0.3">
      <c r="A61" s="25" t="s">
        <v>69</v>
      </c>
      <c r="B61" s="22">
        <f>+E48</f>
        <v>32</v>
      </c>
    </row>
    <row r="62" spans="1:6" ht="15" customHeight="1" x14ac:dyDescent="0.3">
      <c r="A62" s="25" t="s">
        <v>57</v>
      </c>
      <c r="B62" s="22">
        <f>+D48</f>
        <v>33</v>
      </c>
    </row>
    <row r="161" spans="7:7" ht="15" customHeight="1" x14ac:dyDescent="0.3">
      <c r="G161" s="1" t="s">
        <v>70</v>
      </c>
    </row>
  </sheetData>
  <autoFilter ref="A1:J48" xr:uid="{5A803976-E6CA-4A6C-9F06-FBB1411305E3}">
    <filterColumn colId="2">
      <filters>
        <filter val="1"/>
      </filters>
    </filterColumn>
    <filterColumn colId="8">
      <filters>
        <filter val="1"/>
      </filters>
    </filterColumn>
    <sortState xmlns:xlrd2="http://schemas.microsoft.com/office/spreadsheetml/2017/richdata2" ref="A2:J48">
      <sortCondition ref="A1:A48"/>
    </sortState>
  </autoFilter>
  <mergeCells count="2">
    <mergeCell ref="B55:B56"/>
    <mergeCell ref="A55:A56"/>
  </mergeCells>
  <phoneticPr fontId="4" type="noConversion"/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2024-09-11T20:25:51+00:00</FechayHora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80DD58-497C-4AFB-9152-EA4AD6138818}"/>
</file>

<file path=customXml/itemProps2.xml><?xml version="1.0" encoding="utf-8"?>
<ds:datastoreItem xmlns:ds="http://schemas.openxmlformats.org/officeDocument/2006/customXml" ds:itemID="{DAFDCCDF-72AD-4C46-B190-1E2ECCCECAAA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a90b905c-b97c-428b-8612-fd2117087ed6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169dfd1c-4089-4e06-927d-add0534611cf"/>
  </ds:schemaRefs>
</ds:datastoreItem>
</file>

<file path=customXml/itemProps3.xml><?xml version="1.0" encoding="utf-8"?>
<ds:datastoreItem xmlns:ds="http://schemas.openxmlformats.org/officeDocument/2006/customXml" ds:itemID="{5388C13E-5ACE-4D30-BC5A-C2F7522769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SIPRA</vt:lpstr>
      <vt:lpstr>Aptitud Final Coyaima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María Antonia Forero Perdomo</cp:lastModifiedBy>
  <cp:revision/>
  <dcterms:created xsi:type="dcterms:W3CDTF">2024-08-16T19:45:16Z</dcterms:created>
  <dcterms:modified xsi:type="dcterms:W3CDTF">2024-11-27T21:15:57Z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