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12"/>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Tolima/Líbano - Tolima/10. DTS consolidado/ANEXOS/"/>
    </mc:Choice>
  </mc:AlternateContent>
  <xr:revisionPtr revIDLastSave="607" documentId="8_{3149813A-85AE-44B1-AC64-AEB5099AB631}" xr6:coauthVersionLast="47" xr6:coauthVersionMax="47" xr10:uidLastSave="{094E2940-D577-4D2E-B7C4-455A97534DFF}"/>
  <bookViews>
    <workbookView xWindow="-120" yWindow="-120" windowWidth="20730" windowHeight="1104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final'!$A$1:$N$39</definedName>
    <definedName name="_xlnm._FilterDatabase" localSheetId="0" hidden="1">SIPRA!$A$1:$L$153</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2" i="12" l="1"/>
  <c r="H102" i="12"/>
  <c r="I102" i="12"/>
  <c r="J102" i="12"/>
  <c r="K102" i="12"/>
  <c r="L102" i="12"/>
  <c r="M102" i="12"/>
  <c r="N102" i="12"/>
  <c r="AP40" i="12"/>
  <c r="AQ40" i="12"/>
  <c r="B2" i="16" a="1"/>
  <c r="B2" i="16" s="1"/>
  <c r="F102" i="12"/>
  <c r="AQ12" i="12" l="1"/>
  <c r="AP12" i="12"/>
  <c r="AQ18" i="12"/>
  <c r="AQ6" i="12"/>
  <c r="AP34" i="12"/>
  <c r="AP29" i="12"/>
  <c r="AP22" i="12"/>
  <c r="AP19" i="12"/>
  <c r="AP17" i="12"/>
  <c r="AP7" i="12"/>
  <c r="E102" i="12"/>
  <c r="AQ30" i="12"/>
  <c r="AQ7" i="12"/>
  <c r="AP10" i="12"/>
  <c r="B102" i="12"/>
  <c r="AQ32" i="12"/>
  <c r="AQ20" i="12"/>
  <c r="AQ8" i="12"/>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9" i="12"/>
  <c r="AQ11" i="12"/>
  <c r="AQ13" i="12"/>
  <c r="AQ14" i="12"/>
  <c r="AQ15" i="12"/>
  <c r="AQ16" i="12"/>
  <c r="AQ19" i="12"/>
  <c r="AQ21" i="12"/>
  <c r="AQ23" i="12"/>
  <c r="AQ24" i="12"/>
  <c r="AQ25" i="12"/>
  <c r="AQ26" i="12"/>
  <c r="AQ27" i="12"/>
  <c r="AQ28" i="12"/>
  <c r="AQ31" i="12"/>
  <c r="AQ33" i="12"/>
  <c r="AQ34" i="12"/>
  <c r="AQ35" i="12"/>
  <c r="AQ36" i="12"/>
  <c r="AQ37" i="12"/>
  <c r="AQ38" i="12"/>
  <c r="AQ39"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9" i="12"/>
  <c r="AP11" i="12"/>
  <c r="AP13" i="12"/>
  <c r="AP14" i="12"/>
  <c r="AP15" i="12"/>
  <c r="AP16" i="12"/>
  <c r="AP21" i="12"/>
  <c r="AP23" i="12"/>
  <c r="AP24" i="12"/>
  <c r="AP25" i="12"/>
  <c r="AP26" i="12"/>
  <c r="AP27" i="12"/>
  <c r="AP28" i="12"/>
  <c r="AP31" i="12"/>
  <c r="AP33" i="12"/>
  <c r="AP35" i="12"/>
  <c r="AP36" i="12"/>
  <c r="AP37" i="12"/>
  <c r="AP38" i="12"/>
  <c r="AP39"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B1" i="17" a="1"/>
  <c r="B1" i="17" s="1"/>
  <c r="A1" i="17" a="1"/>
  <c r="A1" i="17" s="1"/>
  <c r="A15" i="16"/>
  <c r="A16" i="16"/>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R102" i="12"/>
  <c r="AS40" i="12" s="1"/>
  <c r="U102" i="12"/>
  <c r="T102" i="12"/>
  <c r="S102" i="12"/>
  <c r="R102" i="12"/>
  <c r="Q102" i="12"/>
  <c r="P102" i="12"/>
  <c r="O102" i="12"/>
  <c r="AS100" i="12" l="1"/>
  <c r="AS12" i="12"/>
  <c r="C102" i="12"/>
  <c r="AQ10" i="12"/>
  <c r="AQ22" i="12"/>
  <c r="AQ5" i="12"/>
  <c r="AQ17" i="12"/>
  <c r="AP5" i="12"/>
  <c r="AQ29" i="12"/>
  <c r="AP32" i="12"/>
  <c r="AP20" i="12"/>
  <c r="AP8" i="12"/>
  <c r="D102" i="12"/>
  <c r="AP102" i="12" s="1"/>
  <c r="AP30" i="12"/>
  <c r="AP18" i="12"/>
  <c r="AP6" i="12"/>
  <c r="AS57" i="12"/>
  <c r="AS71" i="12"/>
  <c r="AS17" i="12"/>
  <c r="A3" i="16"/>
  <c r="A4" i="16" s="1"/>
  <c r="A5" i="16" s="1"/>
  <c r="A6" i="16" s="1"/>
  <c r="A7" i="16" s="1"/>
  <c r="A8" i="16" s="1"/>
  <c r="A9" i="16" s="1"/>
  <c r="A10" i="16" s="1"/>
  <c r="A11" i="16" s="1"/>
  <c r="A12" i="16" s="1"/>
  <c r="A13" i="16" s="1"/>
  <c r="A14"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34" i="12"/>
  <c r="AS51" i="12"/>
  <c r="AS26" i="12"/>
  <c r="AS69" i="12"/>
  <c r="AS24" i="12"/>
  <c r="AS54" i="12"/>
  <c r="AS62" i="12"/>
  <c r="AS25" i="12"/>
  <c r="AS33" i="12"/>
  <c r="AS22" i="12"/>
  <c r="AQ102" i="12" l="1"/>
  <c r="AS102"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<sst xmlns="http://schemas.openxmlformats.org/spreadsheetml/2006/main" count="342" uniqueCount="84">
  <si>
    <t>UFH</t>
  </si>
  <si>
    <t>ganaderia_dp</t>
  </si>
  <si>
    <t>avicultura_engorde</t>
  </si>
  <si>
    <t>avicultura_postura</t>
  </si>
  <si>
    <t>porcicultura_ciclo_completo</t>
  </si>
  <si>
    <t>apicultura</t>
  </si>
  <si>
    <t>cafe</t>
  </si>
  <si>
    <t>cana_panelera</t>
  </si>
  <si>
    <t>aguacate</t>
  </si>
  <si>
    <t>cacao</t>
  </si>
  <si>
    <t>maiz_tradicional</t>
  </si>
  <si>
    <t>Observaciones</t>
  </si>
  <si>
    <t>03Qb-73</t>
  </si>
  <si>
    <t>Área total</t>
  </si>
  <si>
    <t>Apto</t>
  </si>
  <si>
    <t>No apto</t>
  </si>
  <si>
    <t>% aptitud</t>
  </si>
  <si>
    <t>05Lc-61</t>
  </si>
  <si>
    <t>05Pc-61</t>
  </si>
  <si>
    <t>05Qc-61</t>
  </si>
  <si>
    <t>06Ld-55</t>
  </si>
  <si>
    <t>06Pd-55</t>
  </si>
  <si>
    <t>06Qd-55</t>
  </si>
  <si>
    <t>07Lds1-49</t>
  </si>
  <si>
    <t>07Qds1-49</t>
  </si>
  <si>
    <t>07Ves1-49</t>
  </si>
  <si>
    <t>08Pe-44</t>
  </si>
  <si>
    <t>08Pes1-44</t>
  </si>
  <si>
    <t>08Qe-44</t>
  </si>
  <si>
    <t>08Qes1-44</t>
  </si>
  <si>
    <t>Se flexibilizó aguacate en esta UFH tomando como referente sus características edafoclimáticas cruzadas con los requerimientos del cultivo (tableros) las cuales muestran aptitud allí, y teniendo en cuenta la información primaria obtenida en los encuentros territoriales que determinaron en que áreas del municipio se desarrollan actualmente las diferentes líneas productivas validadas.</t>
  </si>
  <si>
    <t>09Les2-38</t>
  </si>
  <si>
    <t>09Pes2-38</t>
  </si>
  <si>
    <t>09Qes2-38</t>
  </si>
  <si>
    <t>Se flexibilizó aptitud para la línea aguacate en esta UFH, bajo recomendaciones agronómicas específicas para el manejo de la pendiente y teniendo en cuenta la información primaria obtenida en los encuentros territoriales que determinaron que en esta área del municipio se desarrolla actualmente la línea productiva.</t>
  </si>
  <si>
    <t>10Pg-30</t>
  </si>
  <si>
    <t>10Qf2s1-30</t>
  </si>
  <si>
    <t>10Qfs1-30</t>
  </si>
  <si>
    <t>10Qfs2-30</t>
  </si>
  <si>
    <t>10Qg-30</t>
  </si>
  <si>
    <t>Se flexibilizó aptitud para la línea caña panelera en esta UFH, bajo recomendaciones agronómicas específicas para el manejo de la pendiente y teniendo en cuenta la información primaria obtenida en los encuentros territoriales que determinaron en que áreas del municipio se desarrollan actualmente las diferentes líneas productivas validadas.</t>
  </si>
  <si>
    <t>10Vfs1-30</t>
  </si>
  <si>
    <t>10Vfs2-30</t>
  </si>
  <si>
    <t>11LfLs1-23</t>
  </si>
  <si>
    <t>11Pgs2-23</t>
  </si>
  <si>
    <t>11QfLs1-23</t>
  </si>
  <si>
    <t>11Qgs1-23</t>
  </si>
  <si>
    <t>11Qgs2-23</t>
  </si>
  <si>
    <t>11Vgs2-23</t>
  </si>
  <si>
    <t>12LfLs2-17</t>
  </si>
  <si>
    <t>12QfLs2-17</t>
  </si>
  <si>
    <t>12Qgs2-17</t>
  </si>
  <si>
    <t>12Vgs2-17</t>
  </si>
  <si>
    <t>13Pcs3-6</t>
  </si>
  <si>
    <t>13Pes3-6</t>
  </si>
  <si>
    <t>13Qcs3-6</t>
  </si>
  <si>
    <t>13Qfs3-6</t>
  </si>
  <si>
    <t>aguacate_papelillo</t>
  </si>
  <si>
    <t>platano</t>
  </si>
  <si>
    <t>frijol</t>
  </si>
  <si>
    <t>citricos</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</si>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</sst>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sz val="8"/>
      <color theme="1"/>
      <name val="Calibri"/>
      <family val="2"/>
    </font>
    <font>
      <sz val="8"/>
      <name val="Calibri"/>
      <family val="2"/>
    </font>
    <font>
      <b/>
      <sz val="8"/>
      <color theme="1"/>
      <name val="Calibri"/>
      <family val="2"/>
    </font>
    <font>
      <sz val="11"/>
      <color rgb="FF000000"/>
      <name val="Calibri"/>
      <family val="2"/>
      <scheme val="minor"/>
    </font>
    <font>
      <sz val="11"/>
      <color rgb="FFFFFFFF"/>
      <name val="Calibri"/>
      <family val="2"/>
      <scheme val="minor"/>
    </font>
    <font>
      <sz val="11"/>
      <color rgb="FF000000"/>
      <name val="Calibri"/>
    </font>
    <font>
      <sz val="11"/>
      <color rgb="FF000000"/>
      <name val="Calibri"/>
      <charset val="1"/>
    </font>
  </fonts>
  <fills count="22">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D0CECE"/>
        <bgColor indexed="64"/>
      </patternFill>
    </fill>
    <fill>
      <patternFill patternType="solid">
        <fgColor theme="9" tint="0.59999389629810485"/>
        <bgColor indexed="64"/>
      </patternFill>
    </fill>
    <fill>
      <patternFill patternType="solid">
        <fgColor rgb="FF00A9E6"/>
        <bgColor rgb="FF000000"/>
      </patternFill>
    </fill>
    <fill>
      <patternFill patternType="solid">
        <fgColor rgb="FF266600"/>
        <bgColor rgb="FF000000"/>
      </patternFill>
    </fill>
    <fill>
      <patternFill patternType="solid">
        <fgColor rgb="FF38D400"/>
        <bgColor rgb="FF000000"/>
      </patternFill>
    </fill>
    <fill>
      <patternFill patternType="solid">
        <fgColor rgb="FFAAFF00"/>
        <bgColor rgb="FF000000"/>
      </patternFill>
    </fill>
    <fill>
      <patternFill patternType="solid">
        <fgColor rgb="FFFFF29C"/>
        <bgColor rgb="FF000000"/>
      </patternFill>
    </fill>
    <fill>
      <patternFill patternType="solid">
        <fgColor rgb="FFFFFF00"/>
        <bgColor rgb="FF000000"/>
      </patternFill>
    </fill>
    <fill>
      <patternFill patternType="solid">
        <fgColor rgb="FFFF8C3C"/>
        <bgColor rgb="FF000000"/>
      </patternFill>
    </fill>
    <fill>
      <patternFill patternType="solid">
        <fgColor rgb="FFFF4F7F"/>
        <bgColor rgb="FF000000"/>
      </patternFill>
    </fill>
    <fill>
      <patternFill patternType="solid">
        <fgColor rgb="FF8D4925"/>
        <bgColor rgb="FF000000"/>
      </patternFill>
    </fill>
    <fill>
      <patternFill patternType="solid">
        <fgColor rgb="FF473626"/>
        <bgColor rgb="FF000000"/>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rgb="FF000000"/>
      </bottom>
      <diagonal/>
    </border>
    <border>
      <left/>
      <right style="thin">
        <color indexed="64"/>
      </right>
      <top style="thin">
        <color rgb="FF000000"/>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xf numFmtId="9" fontId="2" fillId="0" borderId="0" applyFont="0" applyFill="0" applyBorder="0" applyAlignment="0" applyProtection="0"/>
    <xf numFmtId="0" fontId="5" fillId="0" borderId="0"/>
    <xf numFmtId="0" fontId="10" fillId="0" borderId="0"/>
  </cellStyleXfs>
  <cellXfs count="124">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7" fillId="8" borderId="0" xfId="0" applyFont="1" applyFill="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7" fillId="9" borderId="1" xfId="0" applyFont="1" applyFill="1" applyBorder="1" applyAlignment="1">
      <alignment horizontal="center" vertical="center"/>
    </xf>
    <xf numFmtId="0" fontId="4" fillId="9" borderId="1" xfId="0" applyFont="1" applyFill="1" applyBorder="1" applyAlignment="1">
      <alignment horizontal="center" vertical="center"/>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3" fillId="5" borderId="2" xfId="0" applyFont="1" applyFill="1" applyBorder="1" applyAlignment="1">
      <alignment horizontal="center"/>
    </xf>
    <xf numFmtId="0" fontId="9"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11" fillId="0" borderId="1" xfId="0" applyFont="1" applyBorder="1" applyAlignment="1">
      <alignment horizontal="center" vertical="center" wrapText="1"/>
    </xf>
    <xf numFmtId="0" fontId="7" fillId="6" borderId="1" xfId="0" applyFont="1" applyFill="1" applyBorder="1" applyAlignment="1">
      <alignment horizontal="center" vertical="center"/>
    </xf>
    <xf numFmtId="0" fontId="11" fillId="8" borderId="0" xfId="0" applyFont="1" applyFill="1" applyAlignment="1">
      <alignment horizontal="center" vertical="center" wrapText="1"/>
    </xf>
    <xf numFmtId="0" fontId="9" fillId="0" borderId="0" xfId="0" applyFont="1"/>
    <xf numFmtId="0" fontId="11" fillId="8" borderId="0" xfId="0" applyFont="1" applyFill="1" applyAlignment="1">
      <alignment horizontal="center" vertical="center"/>
    </xf>
    <xf numFmtId="0" fontId="11" fillId="0" borderId="0" xfId="0" applyFont="1" applyAlignment="1">
      <alignment horizontal="center" vertical="center"/>
    </xf>
    <xf numFmtId="0" fontId="12" fillId="0" borderId="0" xfId="0" applyFont="1" applyAlignment="1">
      <alignment vertical="center" wrapText="1"/>
    </xf>
    <xf numFmtId="0" fontId="9" fillId="0" borderId="0" xfId="0" applyFont="1" applyAlignment="1">
      <alignment vertical="center" wrapText="1"/>
    </xf>
    <xf numFmtId="0" fontId="11" fillId="0" borderId="0" xfId="0" applyFont="1" applyAlignment="1">
      <alignment horizontal="center" vertical="center" wrapText="1"/>
    </xf>
    <xf numFmtId="0" fontId="11"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8" fillId="0" borderId="0" xfId="0" applyFont="1"/>
    <xf numFmtId="0" fontId="9" fillId="0" borderId="0" xfId="0" applyFont="1" applyAlignment="1">
      <alignment wrapText="1"/>
    </xf>
    <xf numFmtId="164" fontId="11" fillId="9" borderId="1" xfId="0" applyNumberFormat="1" applyFont="1" applyFill="1" applyBorder="1" applyAlignment="1">
      <alignment horizontal="center" vertical="center" wrapText="1"/>
    </xf>
    <xf numFmtId="164" fontId="7"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xf>
    <xf numFmtId="164" fontId="7" fillId="0" borderId="0" xfId="0" applyNumberFormat="1" applyFont="1" applyAlignment="1">
      <alignment horizontal="center" vertical="center" wrapText="1"/>
    </xf>
    <xf numFmtId="164" fontId="7" fillId="0" borderId="0" xfId="0" applyNumberFormat="1" applyFont="1" applyAlignment="1">
      <alignment horizontal="center" vertical="center"/>
    </xf>
    <xf numFmtId="164" fontId="9" fillId="0" borderId="0" xfId="0" applyNumberFormat="1" applyFont="1" applyAlignment="1">
      <alignment vertical="center" wrapText="1"/>
    </xf>
    <xf numFmtId="164" fontId="3" fillId="0" borderId="0" xfId="0" applyNumberFormat="1" applyFont="1"/>
    <xf numFmtId="164" fontId="3" fillId="0" borderId="0" xfId="0" applyNumberFormat="1" applyFont="1" applyAlignment="1">
      <alignment horizontal="left"/>
    </xf>
    <xf numFmtId="164" fontId="8" fillId="0" borderId="0" xfId="0" applyNumberFormat="1" applyFont="1"/>
    <xf numFmtId="164" fontId="3" fillId="0" borderId="0" xfId="0" applyNumberFormat="1" applyFont="1" applyAlignment="1">
      <alignment horizontal="center" vertical="center"/>
    </xf>
    <xf numFmtId="164" fontId="9" fillId="0" borderId="0" xfId="0" applyNumberFormat="1" applyFont="1"/>
    <xf numFmtId="0" fontId="7" fillId="8" borderId="4" xfId="0" applyFont="1" applyFill="1" applyBorder="1" applyAlignment="1">
      <alignment horizontal="center" vertical="center" wrapText="1"/>
    </xf>
    <xf numFmtId="0" fontId="7" fillId="8" borderId="0" xfId="0" applyFont="1" applyFill="1" applyAlignment="1">
      <alignment horizontal="center" vertical="center"/>
    </xf>
    <xf numFmtId="0" fontId="7" fillId="8" borderId="5" xfId="0" applyFont="1" applyFill="1" applyBorder="1" applyAlignment="1">
      <alignment horizontal="center" vertical="center" wrapText="1"/>
    </xf>
    <xf numFmtId="0" fontId="7"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7" fillId="6" borderId="1" xfId="0" applyFont="1" applyFill="1" applyBorder="1" applyAlignment="1">
      <alignment horizontal="center" vertical="center" wrapText="1"/>
    </xf>
    <xf numFmtId="0" fontId="7" fillId="10" borderId="0" xfId="0" applyFont="1" applyFill="1" applyAlignment="1">
      <alignment horizontal="center" vertical="center" wrapText="1"/>
    </xf>
    <xf numFmtId="0" fontId="11" fillId="9" borderId="1" xfId="0" applyFont="1" applyFill="1" applyBorder="1" applyAlignment="1">
      <alignment horizontal="center" vertical="center" wrapText="1"/>
    </xf>
    <xf numFmtId="0" fontId="11" fillId="8" borderId="4" xfId="0" applyFont="1" applyFill="1" applyBorder="1" applyAlignment="1">
      <alignment horizontal="center" vertical="center" wrapText="1"/>
    </xf>
    <xf numFmtId="0" fontId="11" fillId="8" borderId="5" xfId="0" applyFont="1" applyFill="1" applyBorder="1" applyAlignment="1">
      <alignment horizontal="center" wrapText="1"/>
    </xf>
    <xf numFmtId="0" fontId="11" fillId="0" borderId="0" xfId="0" applyFont="1" applyAlignment="1">
      <alignment horizontal="center" wrapText="1"/>
    </xf>
    <xf numFmtId="0" fontId="14" fillId="0" borderId="0" xfId="0" applyFont="1" applyAlignment="1">
      <alignment horizontal="center" vertical="center" wrapText="1"/>
    </xf>
    <xf numFmtId="0" fontId="9" fillId="5" borderId="2" xfId="0" applyFont="1" applyFill="1" applyBorder="1" applyAlignment="1">
      <alignment horizontal="left" vertical="center" wrapText="1"/>
    </xf>
    <xf numFmtId="0" fontId="9" fillId="7" borderId="2" xfId="0" applyFont="1" applyFill="1" applyBorder="1" applyAlignment="1">
      <alignment horizontal="left" vertical="center" wrapText="1"/>
    </xf>
    <xf numFmtId="0" fontId="9" fillId="4" borderId="2" xfId="0" applyFont="1" applyFill="1" applyBorder="1" applyAlignment="1">
      <alignment horizontal="left" wrapText="1"/>
    </xf>
    <xf numFmtId="0" fontId="9" fillId="0" borderId="0" xfId="0" applyFont="1" applyAlignment="1">
      <alignment horizontal="center" vertical="center" wrapText="1"/>
    </xf>
    <xf numFmtId="0" fontId="7" fillId="11" borderId="1" xfId="0" applyFont="1" applyFill="1" applyBorder="1" applyAlignment="1">
      <alignment horizontal="center" vertical="center"/>
    </xf>
    <xf numFmtId="4" fontId="7" fillId="9" borderId="1" xfId="0" applyNumberFormat="1" applyFont="1" applyFill="1" applyBorder="1" applyAlignment="1">
      <alignment horizontal="center" vertical="center" wrapText="1"/>
    </xf>
    <xf numFmtId="0" fontId="15" fillId="12" borderId="2" xfId="0" applyFont="1" applyFill="1" applyBorder="1" applyAlignment="1">
      <alignment horizontal="center"/>
    </xf>
    <xf numFmtId="0" fontId="16" fillId="13" borderId="2" xfId="0" applyFont="1" applyFill="1" applyBorder="1" applyAlignment="1">
      <alignment horizontal="center"/>
    </xf>
    <xf numFmtId="0" fontId="15" fillId="14" borderId="2" xfId="0" applyFont="1" applyFill="1" applyBorder="1" applyAlignment="1">
      <alignment horizontal="center"/>
    </xf>
    <xf numFmtId="0" fontId="15" fillId="15" borderId="2" xfId="0" applyFont="1" applyFill="1" applyBorder="1" applyAlignment="1">
      <alignment horizontal="center"/>
    </xf>
    <xf numFmtId="0" fontId="15" fillId="16" borderId="2" xfId="0" applyFont="1" applyFill="1" applyBorder="1" applyAlignment="1">
      <alignment horizontal="center"/>
    </xf>
    <xf numFmtId="0" fontId="15" fillId="17" borderId="2" xfId="0" applyFont="1" applyFill="1" applyBorder="1" applyAlignment="1">
      <alignment horizontal="center"/>
    </xf>
    <xf numFmtId="0" fontId="15" fillId="18" borderId="2" xfId="0" applyFont="1" applyFill="1" applyBorder="1" applyAlignment="1">
      <alignment horizontal="center"/>
    </xf>
    <xf numFmtId="0" fontId="15" fillId="19" borderId="2" xfId="0" applyFont="1" applyFill="1" applyBorder="1" applyAlignment="1">
      <alignment horizontal="center"/>
    </xf>
    <xf numFmtId="0" fontId="16" fillId="20" borderId="2" xfId="0" applyFont="1" applyFill="1" applyBorder="1" applyAlignment="1">
      <alignment horizontal="center"/>
    </xf>
    <xf numFmtId="0" fontId="16" fillId="21" borderId="2" xfId="0" applyFont="1" applyFill="1" applyBorder="1" applyAlignment="1">
      <alignment horizontal="center"/>
    </xf>
    <xf numFmtId="0" fontId="3" fillId="0" borderId="2" xfId="0" applyFont="1" applyBorder="1" applyAlignment="1">
      <alignment horizontal="center"/>
    </xf>
    <xf numFmtId="0" fontId="9" fillId="0" borderId="2" xfId="0" applyFont="1" applyBorder="1" applyAlignment="1">
      <alignment horizontal="center"/>
    </xf>
    <xf numFmtId="0" fontId="3" fillId="0" borderId="0" xfId="0" applyFont="1" applyAlignment="1">
      <alignment horizontal="center"/>
    </xf>
    <xf numFmtId="0" fontId="3" fillId="4" borderId="2" xfId="0" applyFont="1" applyFill="1" applyBorder="1" applyAlignment="1">
      <alignment horizontal="center"/>
    </xf>
    <xf numFmtId="0" fontId="9" fillId="4" borderId="2" xfId="0" applyFont="1" applyFill="1" applyBorder="1" applyAlignment="1">
      <alignment horizontal="center"/>
    </xf>
    <xf numFmtId="2" fontId="17" fillId="0" borderId="1" xfId="0" applyNumberFormat="1" applyFont="1" applyBorder="1" applyAlignment="1">
      <alignment horizontal="center"/>
    </xf>
    <xf numFmtId="2" fontId="3" fillId="0" borderId="10" xfId="0" applyNumberFormat="1" applyFont="1" applyBorder="1" applyAlignment="1">
      <alignment horizontal="center"/>
    </xf>
    <xf numFmtId="2" fontId="17" fillId="0" borderId="10" xfId="0" applyNumberFormat="1" applyFont="1" applyBorder="1" applyAlignment="1">
      <alignment horizontal="center"/>
    </xf>
    <xf numFmtId="0" fontId="0" fillId="0" borderId="0" xfId="0" applyAlignment="1">
      <alignment horizontal="left"/>
    </xf>
    <xf numFmtId="0" fontId="1" fillId="3" borderId="11" xfId="0" applyFont="1" applyFill="1" applyBorder="1" applyAlignment="1">
      <alignment horizontal="left" vertical="top"/>
    </xf>
    <xf numFmtId="0" fontId="0" fillId="0" borderId="2" xfId="0" applyBorder="1" applyAlignment="1">
      <alignment horizontal="left" vertical="top"/>
    </xf>
    <xf numFmtId="0" fontId="0" fillId="0" borderId="0" xfId="0" applyAlignment="1">
      <alignment horizontal="left" vertical="top"/>
    </xf>
    <xf numFmtId="0" fontId="0" fillId="0" borderId="1" xfId="0" applyBorder="1" applyAlignment="1">
      <alignment horizontal="left"/>
    </xf>
    <xf numFmtId="0" fontId="18" fillId="0" borderId="0" xfId="0" applyFont="1"/>
    <xf numFmtId="2" fontId="17" fillId="4" borderId="1" xfId="0" applyNumberFormat="1" applyFont="1" applyFill="1" applyBorder="1" applyAlignment="1">
      <alignment horizontal="center"/>
    </xf>
    <xf numFmtId="0" fontId="16" fillId="21" borderId="9" xfId="0" applyFont="1" applyFill="1" applyBorder="1" applyAlignment="1">
      <alignment horizontal="center" vertical="center"/>
    </xf>
    <xf numFmtId="0" fontId="16" fillId="21" borderId="7" xfId="0" applyFont="1" applyFill="1" applyBorder="1" applyAlignment="1">
      <alignment horizontal="center" vertical="center"/>
    </xf>
    <xf numFmtId="0" fontId="16" fillId="21" borderId="8" xfId="0" applyFont="1" applyFill="1" applyBorder="1" applyAlignment="1">
      <alignment horizontal="center" vertical="center"/>
    </xf>
    <xf numFmtId="0" fontId="16" fillId="20" borderId="9" xfId="0" applyFont="1" applyFill="1" applyBorder="1" applyAlignment="1">
      <alignment horizontal="center" vertical="center"/>
    </xf>
    <xf numFmtId="0" fontId="16" fillId="20" borderId="7" xfId="0" applyFont="1" applyFill="1" applyBorder="1" applyAlignment="1">
      <alignment horizontal="center" vertical="center"/>
    </xf>
    <xf numFmtId="0" fontId="16" fillId="20" borderId="8" xfId="0" applyFont="1" applyFill="1" applyBorder="1" applyAlignment="1">
      <alignment horizontal="center" vertical="center"/>
    </xf>
    <xf numFmtId="0" fontId="15" fillId="19" borderId="9" xfId="0" applyFont="1" applyFill="1" applyBorder="1" applyAlignment="1">
      <alignment horizontal="center" vertical="center"/>
    </xf>
    <xf numFmtId="0" fontId="15" fillId="19" borderId="7" xfId="0" applyFont="1" applyFill="1" applyBorder="1" applyAlignment="1">
      <alignment horizontal="center" vertical="center"/>
    </xf>
    <xf numFmtId="0" fontId="15" fillId="19" borderId="8" xfId="0" applyFont="1" applyFill="1" applyBorder="1" applyAlignment="1">
      <alignment horizontal="center" vertical="center"/>
    </xf>
    <xf numFmtId="0" fontId="15" fillId="18" borderId="9" xfId="0" applyFont="1" applyFill="1" applyBorder="1" applyAlignment="1">
      <alignment horizontal="center" vertical="center"/>
    </xf>
    <xf numFmtId="0" fontId="15" fillId="18" borderId="7" xfId="0" applyFont="1" applyFill="1" applyBorder="1" applyAlignment="1">
      <alignment horizontal="center" vertical="center"/>
    </xf>
    <xf numFmtId="0" fontId="15" fillId="18" borderId="8" xfId="0" applyFont="1" applyFill="1" applyBorder="1" applyAlignment="1">
      <alignment horizontal="center" vertical="center"/>
    </xf>
    <xf numFmtId="0" fontId="15" fillId="17" borderId="9" xfId="0" applyFont="1" applyFill="1" applyBorder="1" applyAlignment="1">
      <alignment horizontal="center" vertical="center"/>
    </xf>
    <xf numFmtId="0" fontId="15" fillId="17" borderId="7" xfId="0" applyFont="1" applyFill="1" applyBorder="1" applyAlignment="1">
      <alignment horizontal="center" vertical="center"/>
    </xf>
    <xf numFmtId="0" fontId="15" fillId="17" borderId="8" xfId="0" applyFont="1" applyFill="1" applyBorder="1" applyAlignment="1">
      <alignment horizontal="center" vertical="center"/>
    </xf>
    <xf numFmtId="0" fontId="15" fillId="16" borderId="9" xfId="0" applyFont="1" applyFill="1" applyBorder="1" applyAlignment="1">
      <alignment horizontal="center" vertical="center"/>
    </xf>
    <xf numFmtId="0" fontId="15" fillId="16" borderId="7" xfId="0" applyFont="1" applyFill="1" applyBorder="1" applyAlignment="1">
      <alignment horizontal="center" vertical="center"/>
    </xf>
    <xf numFmtId="0" fontId="15" fillId="16" borderId="8" xfId="0" applyFont="1" applyFill="1" applyBorder="1" applyAlignment="1">
      <alignment horizontal="center" vertical="center"/>
    </xf>
    <xf numFmtId="0" fontId="15" fillId="12" borderId="6" xfId="0" applyFont="1" applyFill="1" applyBorder="1" applyAlignment="1">
      <alignment horizontal="center" vertical="center"/>
    </xf>
    <xf numFmtId="0" fontId="15" fillId="12" borderId="7" xfId="0" applyFont="1" applyFill="1" applyBorder="1" applyAlignment="1">
      <alignment horizontal="center" vertical="center"/>
    </xf>
    <xf numFmtId="0" fontId="15" fillId="12" borderId="8" xfId="0" applyFont="1" applyFill="1" applyBorder="1" applyAlignment="1">
      <alignment horizontal="center" vertical="center"/>
    </xf>
    <xf numFmtId="0" fontId="16" fillId="13" borderId="9" xfId="0" applyFont="1" applyFill="1" applyBorder="1" applyAlignment="1">
      <alignment horizontal="center" vertical="center"/>
    </xf>
    <xf numFmtId="0" fontId="16" fillId="13" borderId="7" xfId="0" applyFont="1" applyFill="1" applyBorder="1" applyAlignment="1">
      <alignment horizontal="center" vertical="center"/>
    </xf>
    <xf numFmtId="0" fontId="16" fillId="13" borderId="8" xfId="0" applyFont="1" applyFill="1" applyBorder="1" applyAlignment="1">
      <alignment horizontal="center" vertical="center"/>
    </xf>
    <xf numFmtId="0" fontId="15" fillId="14" borderId="9" xfId="0" applyFont="1" applyFill="1" applyBorder="1" applyAlignment="1">
      <alignment horizontal="center" vertical="center"/>
    </xf>
    <xf numFmtId="0" fontId="15" fillId="14" borderId="7" xfId="0" applyFont="1" applyFill="1" applyBorder="1" applyAlignment="1">
      <alignment horizontal="center" vertical="center"/>
    </xf>
    <xf numFmtId="0" fontId="15" fillId="14" borderId="8" xfId="0" applyFont="1" applyFill="1" applyBorder="1" applyAlignment="1">
      <alignment horizontal="center" vertical="center"/>
    </xf>
    <xf numFmtId="0" fontId="15" fillId="15" borderId="9" xfId="0" applyFont="1" applyFill="1" applyBorder="1" applyAlignment="1">
      <alignment horizontal="center" vertical="center"/>
    </xf>
    <xf numFmtId="0" fontId="15" fillId="15" borderId="7" xfId="0" applyFont="1" applyFill="1" applyBorder="1" applyAlignment="1">
      <alignment horizontal="center" vertical="center"/>
    </xf>
    <xf numFmtId="0" fontId="15" fillId="15" borderId="8" xfId="0" applyFont="1" applyFill="1" applyBorder="1" applyAlignment="1">
      <alignment horizontal="center" vertical="center"/>
    </xf>
    <xf numFmtId="0" fontId="13" fillId="0" borderId="3" xfId="0" applyFont="1" applyBorder="1" applyAlignment="1">
      <alignment horizontal="left" wrapText="1"/>
    </xf>
    <xf numFmtId="0" fontId="13"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94">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v>
          </cell>
          <cell r="C11" t="str">
            <v>ajo</v>
          </cell>
        </row>
        <row r="12">
          <cell r="A12" t="str">
            <v>agricola</v>
          </cell>
          <cell r="B12" t="str">
            <v>ajonjoli</v>
          </cell>
          <cell r="C12" t="str">
            <v>ajonjolí</v>
          </cell>
        </row>
        <row r="13">
          <cell r="A13" t="str">
            <v>agricola</v>
          </cell>
          <cell r="B13" t="str">
            <v>algodon</v>
          </cell>
          <cell r="C13" t="str">
            <v>algodón</v>
          </cell>
        </row>
        <row r="14">
          <cell r="A14" t="str">
            <v>pecuaria</v>
          </cell>
          <cell r="B14" t="str">
            <v>apicultura</v>
          </cell>
          <cell r="C14" t="str">
            <v>apicultura</v>
          </cell>
        </row>
        <row r="15">
          <cell r="A15" t="str">
            <v>agricola</v>
          </cell>
          <cell r="B15" t="str">
            <v>arandano</v>
          </cell>
          <cell r="C15" t="str">
            <v>arándano</v>
          </cell>
        </row>
        <row r="16">
          <cell r="A16" t="str">
            <v>agricola</v>
          </cell>
          <cell r="B16" t="str">
            <v>aromaticas</v>
          </cell>
          <cell r="C16" t="str">
            <v>aromáticas</v>
          </cell>
        </row>
        <row r="17">
          <cell r="A17" t="str">
            <v>agricola</v>
          </cell>
          <cell r="B17" t="str">
            <v>arracacha</v>
          </cell>
          <cell r="C17" t="str">
            <v>arracacha</v>
          </cell>
        </row>
        <row r="18">
          <cell r="A18" t="str">
            <v>agricola</v>
          </cell>
          <cell r="B18" t="str">
            <v>arroz_riego</v>
          </cell>
          <cell r="C18" t="str">
            <v>arroz riego</v>
          </cell>
        </row>
        <row r="19">
          <cell r="A19" t="str">
            <v>agricola</v>
          </cell>
          <cell r="B19" t="str">
            <v>arroz_riego_transplante</v>
          </cell>
          <cell r="C19" t="str">
            <v xml:space="preserve">Arroz riego siembra transplante </v>
          </cell>
        </row>
        <row r="20">
          <cell r="A20" t="str">
            <v>agricola</v>
          </cell>
          <cell r="B20" t="str">
            <v>arroz_riego_voleo</v>
          </cell>
          <cell r="C20" t="str">
            <v>Arroz riego siembra al voleo</v>
          </cell>
        </row>
        <row r="21">
          <cell r="A21" t="str">
            <v>agricola</v>
          </cell>
          <cell r="B21" t="str">
            <v>arroz_secano</v>
          </cell>
          <cell r="C21" t="str">
            <v>arroz secano</v>
          </cell>
        </row>
        <row r="22">
          <cell r="A22" t="str">
            <v>agricola</v>
          </cell>
          <cell r="B22" t="str">
            <v>arroz_secano_manual</v>
          </cell>
          <cell r="C22" t="str">
            <v>arroz secano manual</v>
          </cell>
        </row>
        <row r="23">
          <cell r="A23" t="str">
            <v>agricola</v>
          </cell>
          <cell r="B23" t="str">
            <v>arroz_secano_mecanizado</v>
          </cell>
          <cell r="C23" t="str">
            <v>arroz secano mecanizado</v>
          </cell>
        </row>
        <row r="24">
          <cell r="A24" t="str">
            <v>agricola</v>
          </cell>
          <cell r="B24" t="str">
            <v>arveja</v>
          </cell>
          <cell r="C24" t="str">
            <v>arveja</v>
          </cell>
        </row>
        <row r="25">
          <cell r="A25" t="str">
            <v>agricola</v>
          </cell>
          <cell r="B25" t="str">
            <v>asai</v>
          </cell>
          <cell r="C25" t="str">
            <v>asaí</v>
          </cell>
        </row>
        <row r="26">
          <cell r="A26" t="str">
            <v>agricola</v>
          </cell>
          <cell r="B26" t="str">
            <v>asai_cacao</v>
          </cell>
          <cell r="C26" t="str">
            <v>asaí en asocio con cacao</v>
          </cell>
        </row>
        <row r="27">
          <cell r="A27" t="str">
            <v>agricola</v>
          </cell>
          <cell r="B27" t="str">
            <v>asai_platano</v>
          </cell>
          <cell r="C27" t="str">
            <v>asaí en asocio con plátano</v>
          </cell>
        </row>
        <row r="28">
          <cell r="A28" t="str">
            <v>pecuaria</v>
          </cell>
          <cell r="B28" t="str">
            <v>avicultura_engorde</v>
          </cell>
          <cell r="C28" t="str">
            <v>avicultura de engorde</v>
          </cell>
        </row>
        <row r="29">
          <cell r="A29" t="str">
            <v>pecuaria</v>
          </cell>
          <cell r="B29" t="str">
            <v>avicultura_postura</v>
          </cell>
          <cell r="C29" t="str">
            <v>avicultura de postura</v>
          </cell>
        </row>
        <row r="30">
          <cell r="A30" t="str">
            <v>agricola</v>
          </cell>
          <cell r="B30" t="str">
            <v>banano</v>
          </cell>
          <cell r="C30" t="str">
            <v>banano</v>
          </cell>
        </row>
        <row r="31">
          <cell r="A31" t="str">
            <v>agricola</v>
          </cell>
          <cell r="B31" t="str">
            <v>batata</v>
          </cell>
          <cell r="C31" t="str">
            <v>batata</v>
          </cell>
        </row>
        <row r="32">
          <cell r="A32" t="str">
            <v>agricola</v>
          </cell>
          <cell r="B32" t="str">
            <v>berenjena</v>
          </cell>
          <cell r="C32" t="str">
            <v>berenjena</v>
          </cell>
        </row>
        <row r="33">
          <cell r="A33" t="str">
            <v>agricola</v>
          </cell>
          <cell r="B33" t="str">
            <v>bijao</v>
          </cell>
          <cell r="C33" t="str">
            <v>bijao</v>
          </cell>
        </row>
        <row r="34">
          <cell r="A34" t="str">
            <v>agricola</v>
          </cell>
          <cell r="B34" t="str">
            <v>brocoli</v>
          </cell>
          <cell r="C34" t="str">
            <v>brócoli</v>
          </cell>
        </row>
        <row r="35">
          <cell r="A35" t="str">
            <v>pecuaria</v>
          </cell>
          <cell r="B35" t="str">
            <v>bufalos</v>
          </cell>
          <cell r="C35" t="str">
            <v>búfalos</v>
          </cell>
        </row>
        <row r="36">
          <cell r="A36" t="str">
            <v>agricola</v>
          </cell>
          <cell r="B36" t="str">
            <v>cacao</v>
          </cell>
          <cell r="C36" t="str">
            <v>cacao</v>
          </cell>
        </row>
        <row r="37">
          <cell r="A37" t="str">
            <v>agricola</v>
          </cell>
          <cell r="B37" t="str">
            <v>cacao_aguacate_criollo</v>
          </cell>
          <cell r="C37" t="str">
            <v>cacao en asocio con aguacate criollo</v>
          </cell>
        </row>
        <row r="38">
          <cell r="A38" t="str">
            <v>agricola</v>
          </cell>
          <cell r="B38" t="str">
            <v>cacao_aguacate_papelillo</v>
          </cell>
          <cell r="C38" t="str">
            <v>cacao en asocio con aguacate papelillo</v>
          </cell>
        </row>
        <row r="39">
          <cell r="A39" t="str">
            <v>agricola</v>
          </cell>
          <cell r="B39" t="str">
            <v>cacao_banano</v>
          </cell>
          <cell r="C39" t="str">
            <v>cacao en asocio con banano</v>
          </cell>
        </row>
        <row r="40">
          <cell r="A40" t="str">
            <v>agricola</v>
          </cell>
          <cell r="B40" t="str">
            <v>cacao_banano_aguacate</v>
          </cell>
          <cell r="C40" t="str">
            <v>cacao en asocio con banano y aguacate</v>
          </cell>
        </row>
        <row r="41">
          <cell r="A41" t="str">
            <v>agricola</v>
          </cell>
          <cell r="B41" t="str">
            <v>cacao_banano_aguacate_mandarina_naranja</v>
          </cell>
          <cell r="C41" t="str">
            <v>cacao en asocio con banano,aguacate, mandarina y naranja</v>
          </cell>
        </row>
        <row r="42">
          <cell r="A42" t="str">
            <v>agricola</v>
          </cell>
          <cell r="B42" t="str">
            <v>cacao_platano</v>
          </cell>
          <cell r="C42" t="str">
            <v>cacao en asocio con plátano</v>
          </cell>
        </row>
        <row r="43">
          <cell r="A43" t="str">
            <v>agricola</v>
          </cell>
          <cell r="B43" t="str">
            <v>cacao_platano_limon</v>
          </cell>
          <cell r="C43" t="str">
            <v>cacao plátano limón</v>
          </cell>
        </row>
        <row r="44">
          <cell r="A44" t="str">
            <v>agricola</v>
          </cell>
          <cell r="B44" t="str">
            <v>cacao_sombrio</v>
          </cell>
          <cell r="C44" t="str">
            <v>cacao sombrío</v>
          </cell>
        </row>
        <row r="45">
          <cell r="A45" t="str">
            <v>agricola</v>
          </cell>
          <cell r="B45" t="str">
            <v>cachaco</v>
          </cell>
          <cell r="C45" t="str">
            <v>cachaco</v>
          </cell>
        </row>
        <row r="46">
          <cell r="A46" t="str">
            <v>agricola</v>
          </cell>
          <cell r="B46" t="str">
            <v>cafe</v>
          </cell>
          <cell r="C46" t="str">
            <v>café</v>
          </cell>
        </row>
        <row r="47">
          <cell r="A47" t="str">
            <v>agricola</v>
          </cell>
          <cell r="B47" t="str">
            <v>cafe_aguacate</v>
          </cell>
          <cell r="C47" t="str">
            <v>café en asocio con aguacate</v>
          </cell>
        </row>
        <row r="48">
          <cell r="A48" t="str">
            <v>agricola</v>
          </cell>
          <cell r="B48" t="str">
            <v>cafe_frijol_arbustivo</v>
          </cell>
          <cell r="C48" t="str">
            <v>café en asocio con frijol arbustivo</v>
          </cell>
        </row>
        <row r="49">
          <cell r="A49" t="str">
            <v>agricola</v>
          </cell>
          <cell r="B49" t="str">
            <v>cafe_maiz</v>
          </cell>
          <cell r="C49" t="str">
            <v>café en asocio con maíz</v>
          </cell>
        </row>
        <row r="50">
          <cell r="A50" t="str">
            <v>agricola</v>
          </cell>
          <cell r="B50" t="str">
            <v>cafe_platano</v>
          </cell>
          <cell r="C50" t="str">
            <v>café en asocio con plátano</v>
          </cell>
        </row>
        <row r="51">
          <cell r="A51" t="str">
            <v>agricola</v>
          </cell>
          <cell r="B51" t="str">
            <v>cafe_platano_frutales_forestal</v>
          </cell>
          <cell r="C51" t="str">
            <v>café en asocio con plátano, frutales y sistema forestal</v>
          </cell>
        </row>
        <row r="52">
          <cell r="A52" t="str">
            <v>agricola</v>
          </cell>
          <cell r="B52" t="str">
            <v>cafe_sombrio</v>
          </cell>
          <cell r="C52" t="str">
            <v>Café sombrío</v>
          </cell>
        </row>
        <row r="53">
          <cell r="A53" t="str">
            <v>agricola</v>
          </cell>
          <cell r="B53" t="str">
            <v>calabacin</v>
          </cell>
          <cell r="C53" t="str">
            <v>calabacín</v>
          </cell>
        </row>
        <row r="54">
          <cell r="A54" t="str">
            <v>agricola</v>
          </cell>
          <cell r="B54" t="str">
            <v>calendula</v>
          </cell>
          <cell r="C54" t="str">
            <v>caléndula</v>
          </cell>
        </row>
        <row r="55">
          <cell r="A55" t="str">
            <v>pecuaria</v>
          </cell>
          <cell r="B55" t="str">
            <v>camaron</v>
          </cell>
          <cell r="C55" t="str">
            <v>camarón</v>
          </cell>
        </row>
        <row r="56">
          <cell r="A56" t="str">
            <v>agricola</v>
          </cell>
          <cell r="B56" t="str">
            <v>cana</v>
          </cell>
          <cell r="C56" t="str">
            <v>caña</v>
          </cell>
        </row>
        <row r="57">
          <cell r="A57" t="str">
            <v>agricola</v>
          </cell>
          <cell r="B57" t="str">
            <v>cana_flecha</v>
          </cell>
          <cell r="C57" t="str">
            <v>caña flecha</v>
          </cell>
        </row>
        <row r="58">
          <cell r="A58" t="str">
            <v>agricola</v>
          </cell>
          <cell r="B58" t="str">
            <v>cana_panelera</v>
          </cell>
          <cell r="C58" t="str">
            <v>caña panelera</v>
          </cell>
        </row>
        <row r="59">
          <cell r="A59" t="str">
            <v>pecuaria</v>
          </cell>
          <cell r="B59" t="str">
            <v>caprinos</v>
          </cell>
          <cell r="C59" t="str">
            <v>caprinos</v>
          </cell>
        </row>
        <row r="60">
          <cell r="A60" t="str">
            <v>agricola</v>
          </cell>
          <cell r="B60" t="str">
            <v>caucho</v>
          </cell>
          <cell r="C60" t="str">
            <v>caucho</v>
          </cell>
        </row>
        <row r="61">
          <cell r="A61" t="str">
            <v>agricola</v>
          </cell>
          <cell r="B61" t="str">
            <v>cebolla_bulbo</v>
          </cell>
          <cell r="C61" t="str">
            <v>cebolla bulbo</v>
          </cell>
        </row>
        <row r="62">
          <cell r="A62" t="str">
            <v>agricola</v>
          </cell>
          <cell r="B62" t="str">
            <v>cebolla_junca</v>
          </cell>
          <cell r="C62" t="str">
            <v>cebolla junca</v>
          </cell>
        </row>
        <row r="63">
          <cell r="A63" t="str">
            <v>agricola</v>
          </cell>
          <cell r="B63" t="str">
            <v>cebolla_rama</v>
          </cell>
          <cell r="C63" t="str">
            <v>cebolla de rama</v>
          </cell>
        </row>
        <row r="64">
          <cell r="A64" t="str">
            <v>agricola</v>
          </cell>
          <cell r="B64" t="str">
            <v>chontaduro</v>
          </cell>
          <cell r="C64" t="str">
            <v>chontaduro</v>
          </cell>
        </row>
        <row r="65">
          <cell r="A65" t="str">
            <v>agricola</v>
          </cell>
          <cell r="B65" t="str">
            <v>cilantro</v>
          </cell>
          <cell r="C65" t="str">
            <v>cilantro</v>
          </cell>
        </row>
        <row r="66">
          <cell r="A66" t="str">
            <v>agricola</v>
          </cell>
          <cell r="B66" t="str">
            <v>cilantro_cimarron</v>
          </cell>
          <cell r="C66" t="str">
            <v>cilantro cimarron</v>
          </cell>
        </row>
        <row r="67">
          <cell r="A67" t="str">
            <v>agricola</v>
          </cell>
          <cell r="B67" t="str">
            <v>cilantro_repollo</v>
          </cell>
          <cell r="C67" t="str">
            <v>cilantro_repollo</v>
          </cell>
        </row>
        <row r="68">
          <cell r="A68" t="str">
            <v>agricola</v>
          </cell>
          <cell r="B68" t="str">
            <v>ciruela</v>
          </cell>
          <cell r="C68" t="str">
            <v>ciruela</v>
          </cell>
        </row>
        <row r="69">
          <cell r="A69" t="str">
            <v>agricola</v>
          </cell>
          <cell r="B69" t="str">
            <v>ciruela_castilla</v>
          </cell>
          <cell r="C69" t="str">
            <v>ciruela castilla</v>
          </cell>
        </row>
        <row r="70">
          <cell r="A70" t="str">
            <v>agricola</v>
          </cell>
          <cell r="B70" t="str">
            <v>ciruela_costena</v>
          </cell>
          <cell r="C70" t="str">
            <v>ciruela costeña</v>
          </cell>
        </row>
        <row r="71">
          <cell r="A71" t="str">
            <v>agricola</v>
          </cell>
          <cell r="B71" t="str">
            <v>citricos</v>
          </cell>
          <cell r="C71" t="str">
            <v>cítricos</v>
          </cell>
        </row>
        <row r="72">
          <cell r="A72" t="str">
            <v>agricola</v>
          </cell>
          <cell r="B72" t="str">
            <v>coco</v>
          </cell>
          <cell r="C72" t="str">
            <v>coco</v>
          </cell>
        </row>
        <row r="73">
          <cell r="A73" t="str">
            <v>pecuaria</v>
          </cell>
          <cell r="B73" t="str">
            <v>codornices</v>
          </cell>
          <cell r="C73" t="str">
            <v>codornices</v>
          </cell>
        </row>
        <row r="74">
          <cell r="A74" t="str">
            <v>agricola</v>
          </cell>
          <cell r="B74" t="str">
            <v>coliflor</v>
          </cell>
          <cell r="C74" t="str">
            <v>coliflor</v>
          </cell>
        </row>
        <row r="75">
          <cell r="A75" t="str">
            <v>pecuaria</v>
          </cell>
          <cell r="B75" t="str">
            <v>cunicultura</v>
          </cell>
          <cell r="C75" t="str">
            <v>cunicultura</v>
          </cell>
        </row>
        <row r="76">
          <cell r="A76" t="str">
            <v>pecuaria</v>
          </cell>
          <cell r="B76" t="str">
            <v>cuyicultura</v>
          </cell>
          <cell r="C76" t="str">
            <v>cuyicultura</v>
          </cell>
        </row>
        <row r="77">
          <cell r="A77" t="str">
            <v>agricola</v>
          </cell>
          <cell r="B77" t="str">
            <v>esparrago</v>
          </cell>
          <cell r="C77" t="str">
            <v>espárrago</v>
          </cell>
        </row>
        <row r="78">
          <cell r="A78" t="str">
            <v>agricola</v>
          </cell>
          <cell r="B78" t="str">
            <v>espinaca</v>
          </cell>
          <cell r="C78" t="str">
            <v>espinaca</v>
          </cell>
        </row>
        <row r="79">
          <cell r="A79" t="str">
            <v>agricola</v>
          </cell>
          <cell r="B79" t="str">
            <v>fique</v>
          </cell>
          <cell r="C79" t="str">
            <v>fique</v>
          </cell>
        </row>
        <row r="80">
          <cell r="A80" t="str">
            <v>agricola</v>
          </cell>
          <cell r="B80" t="str">
            <v>fresa</v>
          </cell>
          <cell r="C80" t="str">
            <v>fresa</v>
          </cell>
        </row>
        <row r="81">
          <cell r="A81" t="str">
            <v>agricola</v>
          </cell>
          <cell r="B81" t="str">
            <v>frijol</v>
          </cell>
          <cell r="C81" t="str">
            <v>frijol</v>
          </cell>
        </row>
        <row r="82">
          <cell r="A82" t="str">
            <v>agricola</v>
          </cell>
          <cell r="B82" t="str">
            <v>frijol_arbustivo</v>
          </cell>
          <cell r="C82" t="str">
            <v>frjiol arbustivo</v>
          </cell>
        </row>
        <row r="83">
          <cell r="A83" t="str">
            <v>agricola</v>
          </cell>
          <cell r="B83" t="str">
            <v>frijol_cabeza_negra</v>
          </cell>
          <cell r="C83" t="str">
            <v>frijol cabeza negra</v>
          </cell>
        </row>
        <row r="84">
          <cell r="A84" t="str">
            <v>agricola</v>
          </cell>
          <cell r="B84" t="str">
            <v>frijol_caraota</v>
          </cell>
          <cell r="C84" t="str">
            <v>frijol caraota</v>
          </cell>
        </row>
        <row r="85">
          <cell r="A85" t="str">
            <v>agricola</v>
          </cell>
          <cell r="B85" t="str">
            <v>frijol_caupi</v>
          </cell>
          <cell r="C85" t="str">
            <v>frijol caupí</v>
          </cell>
        </row>
        <row r="86">
          <cell r="A86" t="str">
            <v>agricola</v>
          </cell>
          <cell r="B86" t="str">
            <v>frijol_rosado</v>
          </cell>
          <cell r="C86" t="str">
            <v>frijol rosado</v>
          </cell>
        </row>
        <row r="87">
          <cell r="A87" t="str">
            <v>agricola</v>
          </cell>
          <cell r="B87" t="str">
            <v>frijol_voluble</v>
          </cell>
          <cell r="C87" t="str">
            <v>frijol voluble</v>
          </cell>
        </row>
        <row r="88">
          <cell r="A88" t="str">
            <v>agricola</v>
          </cell>
          <cell r="B88" t="str">
            <v>frijol_zaragoza</v>
          </cell>
          <cell r="C88" t="str">
            <v>frijol zaragoza</v>
          </cell>
        </row>
        <row r="89">
          <cell r="A89" t="str">
            <v>pecuaria</v>
          </cell>
          <cell r="B89" t="str">
            <v>ganaderia_carne</v>
          </cell>
          <cell r="C89" t="str">
            <v>ganadería de carne</v>
          </cell>
        </row>
        <row r="90">
          <cell r="A90" t="str">
            <v>pecuaria</v>
          </cell>
          <cell r="B90" t="str">
            <v>ganaderia_cria</v>
          </cell>
          <cell r="C90" t="str">
            <v>ganadería de cría</v>
          </cell>
        </row>
        <row r="91">
          <cell r="A91" t="str">
            <v>pecuaria</v>
          </cell>
          <cell r="B91" t="str">
            <v>ganaderia_dp</v>
          </cell>
          <cell r="C91" t="str">
            <v>ganadería doble propósito</v>
          </cell>
        </row>
        <row r="92">
          <cell r="A92" t="str">
            <v>pecuaria</v>
          </cell>
          <cell r="B92" t="str">
            <v>ganaderia_leche</v>
          </cell>
          <cell r="C92" t="str">
            <v>ganadería de leche</v>
          </cell>
        </row>
        <row r="93">
          <cell r="A93" t="str">
            <v>agricola</v>
          </cell>
          <cell r="B93" t="str">
            <v>girasol</v>
          </cell>
          <cell r="C93" t="str">
            <v>girasol</v>
          </cell>
        </row>
        <row r="94">
          <cell r="A94" t="str">
            <v>agricola</v>
          </cell>
          <cell r="B94" t="str">
            <v>granadilla</v>
          </cell>
          <cell r="C94" t="str">
            <v>granadilla</v>
          </cell>
        </row>
        <row r="95">
          <cell r="A95" t="str">
            <v>agricola</v>
          </cell>
          <cell r="B95" t="str">
            <v>guandul</v>
          </cell>
          <cell r="C95" t="str">
            <v>guandul</v>
          </cell>
        </row>
        <row r="96">
          <cell r="A96" t="str">
            <v>agricola</v>
          </cell>
          <cell r="B96" t="str">
            <v>guayaba</v>
          </cell>
          <cell r="C96" t="str">
            <v>guayaba</v>
          </cell>
        </row>
        <row r="97">
          <cell r="A97" t="str">
            <v>agricola</v>
          </cell>
          <cell r="B97" t="str">
            <v>guayaba_agria</v>
          </cell>
          <cell r="C97" t="str">
            <v>guayaba agria</v>
          </cell>
        </row>
        <row r="98">
          <cell r="A98" t="str">
            <v>agricola</v>
          </cell>
          <cell r="B98" t="str">
            <v>gulupa</v>
          </cell>
          <cell r="C98" t="str">
            <v>gulupa</v>
          </cell>
        </row>
        <row r="99">
          <cell r="A99" t="str">
            <v>agricola</v>
          </cell>
          <cell r="B99" t="str">
            <v>habichuela</v>
          </cell>
          <cell r="C99" t="str">
            <v>habichuela</v>
          </cell>
        </row>
        <row r="100">
          <cell r="A100" t="str">
            <v>agricola</v>
          </cell>
          <cell r="B100" t="str">
            <v>hierbabuena</v>
          </cell>
          <cell r="C100" t="str">
            <v>hierbabuena</v>
          </cell>
        </row>
        <row r="101">
          <cell r="A101" t="str">
            <v>agricola</v>
          </cell>
          <cell r="B101" t="str">
            <v>hortalizas</v>
          </cell>
          <cell r="C101" t="str">
            <v>hortalizas</v>
          </cell>
        </row>
        <row r="102">
          <cell r="A102" t="str">
            <v>agricola</v>
          </cell>
          <cell r="B102" t="str">
            <v>hortensias</v>
          </cell>
          <cell r="C102" t="str">
            <v>Hortensias</v>
          </cell>
        </row>
        <row r="103">
          <cell r="A103" t="str">
            <v>agricola</v>
          </cell>
          <cell r="B103" t="str">
            <v xml:space="preserve">lechuga </v>
          </cell>
          <cell r="C103" t="str">
            <v>lechuga</v>
          </cell>
        </row>
        <row r="104">
          <cell r="A104" t="str">
            <v>agricola</v>
          </cell>
          <cell r="B104" t="str">
            <v>lechuga_gourmet</v>
          </cell>
          <cell r="C104" t="str">
            <v>lechuga gourmet</v>
          </cell>
        </row>
        <row r="105">
          <cell r="A105" t="str">
            <v>agricola</v>
          </cell>
          <cell r="B105" t="str">
            <v>lechuga_hidroponica</v>
          </cell>
          <cell r="C105" t="str">
            <v>lechuga hidroponica</v>
          </cell>
        </row>
        <row r="106">
          <cell r="A106" t="str">
            <v>agricola</v>
          </cell>
          <cell r="B106" t="str">
            <v>limon</v>
          </cell>
          <cell r="C106" t="str">
            <v>limón</v>
          </cell>
        </row>
        <row r="107">
          <cell r="A107" t="str">
            <v>agricola</v>
          </cell>
          <cell r="B107" t="str">
            <v>limon_castilla</v>
          </cell>
          <cell r="C107" t="str">
            <v>limón de castilla</v>
          </cell>
        </row>
        <row r="108">
          <cell r="A108" t="str">
            <v>agricola</v>
          </cell>
          <cell r="B108" t="str">
            <v>limon_castilla_limon_mandarino</v>
          </cell>
          <cell r="C108" t="str">
            <v>limón de castilla y limón mandarino</v>
          </cell>
        </row>
        <row r="109">
          <cell r="A109" t="str">
            <v>agricola</v>
          </cell>
          <cell r="B109" t="str">
            <v>limon_criollo</v>
          </cell>
          <cell r="C109" t="str">
            <v>limón criollo</v>
          </cell>
        </row>
        <row r="110">
          <cell r="A110" t="str">
            <v>agricola</v>
          </cell>
          <cell r="B110" t="str">
            <v>limon_mandarina</v>
          </cell>
          <cell r="C110" t="str">
            <v xml:space="preserve">limón en asocio con mandarina </v>
          </cell>
        </row>
        <row r="111">
          <cell r="A111" t="str">
            <v>agricola</v>
          </cell>
          <cell r="B111" t="str">
            <v>limon_mandarino</v>
          </cell>
          <cell r="C111" t="str">
            <v>limón mandarino</v>
          </cell>
        </row>
        <row r="112">
          <cell r="A112" t="str">
            <v>agricola</v>
          </cell>
          <cell r="B112" t="str">
            <v>limon_tahiti</v>
          </cell>
          <cell r="C112" t="str">
            <v>limón Tahití</v>
          </cell>
        </row>
        <row r="113">
          <cell r="A113" t="str">
            <v>agricola</v>
          </cell>
          <cell r="B113" t="str">
            <v>lulo</v>
          </cell>
          <cell r="C113" t="str">
            <v>lulo</v>
          </cell>
        </row>
        <row r="114">
          <cell r="A114" t="str">
            <v>agricola</v>
          </cell>
          <cell r="B114" t="str">
            <v>maiz</v>
          </cell>
          <cell r="C114" t="str">
            <v>maíz</v>
          </cell>
        </row>
        <row r="115">
          <cell r="A115" t="str">
            <v>agricola</v>
          </cell>
          <cell r="B115" t="str">
            <v>maiz amarillo</v>
          </cell>
          <cell r="C115" t="str">
            <v>maíz amarillo</v>
          </cell>
        </row>
        <row r="116">
          <cell r="A116" t="str">
            <v>agricola</v>
          </cell>
          <cell r="B116" t="str">
            <v>maiz puya</v>
          </cell>
          <cell r="C116" t="str">
            <v>maíz puya</v>
          </cell>
        </row>
        <row r="117">
          <cell r="A117" t="str">
            <v>agricola</v>
          </cell>
          <cell r="B117" t="str">
            <v>maiz_amarillo</v>
          </cell>
          <cell r="C117" t="str">
            <v xml:space="preserve">Maíz amarillo </v>
          </cell>
        </row>
        <row r="118">
          <cell r="A118" t="str">
            <v>agricola</v>
          </cell>
          <cell r="B118" t="str">
            <v>maiz_amarillo_tecnificado</v>
          </cell>
          <cell r="C118" t="str">
            <v>maíz amarillo  tecnificado</v>
          </cell>
        </row>
        <row r="119">
          <cell r="A119" t="str">
            <v>agricola</v>
          </cell>
          <cell r="B119" t="str">
            <v>maiz_amarillo_tradicional</v>
          </cell>
          <cell r="C119" t="str">
            <v>maíz amarillo  tradicional</v>
          </cell>
        </row>
        <row r="120">
          <cell r="A120" t="str">
            <v>agricola</v>
          </cell>
          <cell r="B120" t="str">
            <v>maiz_blanco</v>
          </cell>
          <cell r="C120" t="str">
            <v>Maíz blanco tradicional</v>
          </cell>
        </row>
        <row r="121">
          <cell r="A121" t="str">
            <v>agricola</v>
          </cell>
          <cell r="B121" t="str">
            <v>maiz_blanco_tecnificado</v>
          </cell>
          <cell r="C121" t="str">
            <v>maíz blanco tecnificado</v>
          </cell>
        </row>
        <row r="122">
          <cell r="A122" t="str">
            <v>agricola</v>
          </cell>
          <cell r="B122" t="str">
            <v>maiz_blanco_tradicional</v>
          </cell>
          <cell r="C122" t="str">
            <v>maíz blanco tradicional</v>
          </cell>
        </row>
        <row r="123">
          <cell r="A123" t="str">
            <v>agricola</v>
          </cell>
          <cell r="B123" t="str">
            <v>maiz_puya</v>
          </cell>
          <cell r="C123" t="str">
            <v>maíz puya</v>
          </cell>
        </row>
        <row r="124">
          <cell r="A124" t="str">
            <v>agricola</v>
          </cell>
          <cell r="B124" t="str">
            <v>maiz_tecnificado</v>
          </cell>
          <cell r="C124" t="str">
            <v>maíz tecnificado</v>
          </cell>
        </row>
        <row r="125">
          <cell r="A125" t="str">
            <v>agricola</v>
          </cell>
          <cell r="B125" t="str">
            <v>maiz_tradicional</v>
          </cell>
          <cell r="C125" t="str">
            <v>maíz tradicional</v>
          </cell>
        </row>
        <row r="126">
          <cell r="A126" t="str">
            <v>agricola</v>
          </cell>
          <cell r="B126" t="str">
            <v>malanga</v>
          </cell>
          <cell r="C126" t="str">
            <v>malanga</v>
          </cell>
        </row>
        <row r="127">
          <cell r="A127" t="str">
            <v>agricola</v>
          </cell>
          <cell r="B127" t="str">
            <v>mamoncillo</v>
          </cell>
          <cell r="C127" t="str">
            <v>mamoncillo</v>
          </cell>
        </row>
        <row r="128">
          <cell r="A128" t="str">
            <v>agricola</v>
          </cell>
          <cell r="B128" t="str">
            <v>mandarina</v>
          </cell>
          <cell r="C128" t="str">
            <v>mandarina</v>
          </cell>
        </row>
        <row r="129">
          <cell r="A129" t="str">
            <v>agricola</v>
          </cell>
          <cell r="B129" t="str">
            <v>mango</v>
          </cell>
          <cell r="C129" t="str">
            <v>mango</v>
          </cell>
        </row>
        <row r="130">
          <cell r="A130" t="str">
            <v>agricola</v>
          </cell>
          <cell r="B130" t="str">
            <v>mango_azucar</v>
          </cell>
          <cell r="C130" t="str">
            <v>mango de azúcar</v>
          </cell>
        </row>
        <row r="131">
          <cell r="A131" t="str">
            <v>agricola</v>
          </cell>
          <cell r="B131" t="str">
            <v>mango_hilaza</v>
          </cell>
          <cell r="C131" t="str">
            <v>mango hilaza</v>
          </cell>
        </row>
        <row r="132">
          <cell r="A132" t="str">
            <v>agricola</v>
          </cell>
          <cell r="B132" t="str">
            <v>mango_keitt</v>
          </cell>
          <cell r="C132" t="str">
            <v>mango keitt</v>
          </cell>
        </row>
        <row r="133">
          <cell r="A133" t="str">
            <v>agricola</v>
          </cell>
          <cell r="B133" t="str">
            <v>mango_tommy</v>
          </cell>
          <cell r="C133" t="str">
            <v>mango tommy</v>
          </cell>
        </row>
        <row r="134">
          <cell r="A134" t="str">
            <v>agricola</v>
          </cell>
          <cell r="B134" t="str">
            <v>manzanilla</v>
          </cell>
          <cell r="C134" t="str">
            <v>manzanilla</v>
          </cell>
        </row>
        <row r="135">
          <cell r="A135" t="str">
            <v>agricola</v>
          </cell>
          <cell r="B135" t="str">
            <v>maracuya</v>
          </cell>
          <cell r="C135" t="str">
            <v>maracuyá</v>
          </cell>
        </row>
        <row r="136">
          <cell r="A136" t="str">
            <v>agricola</v>
          </cell>
          <cell r="B136" t="str">
            <v>melon</v>
          </cell>
          <cell r="C136" t="str">
            <v xml:space="preserve">melón </v>
          </cell>
        </row>
        <row r="137">
          <cell r="A137" t="str">
            <v>agricola</v>
          </cell>
          <cell r="B137" t="str">
            <v>mora</v>
          </cell>
          <cell r="C137" t="str">
            <v>mora</v>
          </cell>
        </row>
        <row r="138">
          <cell r="A138" t="str">
            <v>agricola</v>
          </cell>
          <cell r="B138" t="str">
            <v>name</v>
          </cell>
          <cell r="C138" t="str">
            <v>ñame</v>
          </cell>
        </row>
        <row r="139">
          <cell r="A139" t="str">
            <v>agricola</v>
          </cell>
          <cell r="B139" t="str">
            <v>name_diamante</v>
          </cell>
          <cell r="C139" t="str">
            <v>ñame diamante</v>
          </cell>
        </row>
        <row r="140">
          <cell r="A140" t="str">
            <v>agricola</v>
          </cell>
          <cell r="B140" t="str">
            <v>name_espino</v>
          </cell>
          <cell r="C140" t="str">
            <v>ñame espino</v>
          </cell>
        </row>
        <row r="141">
          <cell r="A141" t="str">
            <v>agricola</v>
          </cell>
          <cell r="B141" t="str">
            <v>naranja</v>
          </cell>
          <cell r="C141" t="str">
            <v>naranja</v>
          </cell>
        </row>
        <row r="142">
          <cell r="A142" t="str">
            <v>agricola</v>
          </cell>
          <cell r="B142" t="str">
            <v>naranja_valencia</v>
          </cell>
          <cell r="C142" t="str">
            <v>naranja valencia</v>
          </cell>
        </row>
        <row r="143">
          <cell r="A143" t="str">
            <v>pecuaria</v>
          </cell>
          <cell r="B143" t="str">
            <v>ovinos</v>
          </cell>
          <cell r="C143" t="str">
            <v>ovinos</v>
          </cell>
        </row>
        <row r="144">
          <cell r="A144" t="str">
            <v>agricola</v>
          </cell>
          <cell r="B144" t="str">
            <v>palma_aceite</v>
          </cell>
          <cell r="C144" t="str">
            <v>palma de aceite</v>
          </cell>
        </row>
        <row r="145">
          <cell r="A145" t="str">
            <v>agricola</v>
          </cell>
          <cell r="B145" t="str">
            <v>papa</v>
          </cell>
          <cell r="C145" t="str">
            <v>papa</v>
          </cell>
        </row>
        <row r="146">
          <cell r="A146" t="str">
            <v>agricola</v>
          </cell>
          <cell r="B146" t="str">
            <v>papa_criolla</v>
          </cell>
          <cell r="C146" t="str">
            <v>papa criolla</v>
          </cell>
        </row>
        <row r="147">
          <cell r="A147" t="str">
            <v>agricola</v>
          </cell>
          <cell r="B147" t="str">
            <v>papaya</v>
          </cell>
          <cell r="C147" t="str">
            <v>papaya</v>
          </cell>
        </row>
        <row r="148">
          <cell r="A148" t="str">
            <v>agricola</v>
          </cell>
          <cell r="B148" t="str">
            <v>patilla</v>
          </cell>
          <cell r="C148" t="str">
            <v>patilla</v>
          </cell>
        </row>
        <row r="149">
          <cell r="A149" t="str">
            <v>agricola</v>
          </cell>
          <cell r="B149" t="str">
            <v>patilla_melon</v>
          </cell>
          <cell r="C149" t="str">
            <v>patilla en asocio con melón</v>
          </cell>
        </row>
        <row r="150">
          <cell r="A150" t="str">
            <v>agricola</v>
          </cell>
          <cell r="B150" t="str">
            <v>pepino_cohombro</v>
          </cell>
          <cell r="C150" t="str">
            <v>pepino cohombro</v>
          </cell>
        </row>
        <row r="151">
          <cell r="A151" t="str">
            <v>agricola</v>
          </cell>
          <cell r="B151" t="str">
            <v>pepino_guiso</v>
          </cell>
          <cell r="C151" t="str">
            <v>pepino guiso</v>
          </cell>
        </row>
        <row r="152">
          <cell r="A152" t="str">
            <v>pecuaria</v>
          </cell>
          <cell r="B152" t="str">
            <v>piangua</v>
          </cell>
          <cell r="C152" t="str">
            <v>piangua</v>
          </cell>
        </row>
        <row r="153">
          <cell r="A153" t="str">
            <v>agricola</v>
          </cell>
          <cell r="B153" t="str">
            <v>pimenton</v>
          </cell>
          <cell r="C153" t="str">
            <v>pimentón</v>
          </cell>
        </row>
        <row r="154">
          <cell r="A154" t="str">
            <v>agricola</v>
          </cell>
          <cell r="B154" t="str">
            <v>pimienta</v>
          </cell>
          <cell r="C154" t="str">
            <v>pimienta</v>
          </cell>
        </row>
        <row r="155">
          <cell r="A155" t="str">
            <v>agricola</v>
          </cell>
          <cell r="B155" t="str">
            <v>pimientos</v>
          </cell>
          <cell r="C155" t="str">
            <v>pimientos</v>
          </cell>
        </row>
        <row r="156">
          <cell r="A156" t="str">
            <v>agricola</v>
          </cell>
          <cell r="B156" t="str">
            <v>pina</v>
          </cell>
          <cell r="C156" t="str">
            <v>piña</v>
          </cell>
        </row>
        <row r="157">
          <cell r="A157" t="str">
            <v>pecuaria</v>
          </cell>
          <cell r="B157" t="str">
            <v>piscicultura_bocachico</v>
          </cell>
          <cell r="C157" t="str">
            <v>piscicultura</v>
          </cell>
        </row>
        <row r="158">
          <cell r="A158" t="str">
            <v>pecuaria</v>
          </cell>
          <cell r="B158" t="str">
            <v>piscicultura_cachama</v>
          </cell>
          <cell r="C158" t="str">
            <v>piscicultura cachama</v>
          </cell>
        </row>
        <row r="159">
          <cell r="A159" t="str">
            <v>pecuaria</v>
          </cell>
          <cell r="B159" t="str">
            <v>piscicultura_cachama_bocachico</v>
          </cell>
          <cell r="C159" t="str">
            <v>piscicultura cachama bocachico</v>
          </cell>
        </row>
        <row r="160">
          <cell r="A160" t="str">
            <v>pecuaria</v>
          </cell>
          <cell r="B160" t="str">
            <v>piscicultura_cachama_mojarra</v>
          </cell>
          <cell r="C160" t="str">
            <v>piscicultura cachama y mojarra</v>
          </cell>
        </row>
        <row r="161">
          <cell r="A161" t="str">
            <v>pecuaria</v>
          </cell>
          <cell r="B161" t="str">
            <v>piscicultura_tilapia</v>
          </cell>
          <cell r="C161" t="str">
            <v>piscicultura tilapia</v>
          </cell>
        </row>
        <row r="162">
          <cell r="A162" t="str">
            <v>pecuaria</v>
          </cell>
          <cell r="B162" t="str">
            <v>piscicultura_tilapia_bocachico</v>
          </cell>
          <cell r="C162" t="str">
            <v>piscicultura tilapia y bocachico</v>
          </cell>
        </row>
        <row r="163">
          <cell r="A163" t="str">
            <v>pecuaria</v>
          </cell>
          <cell r="B163" t="str">
            <v>piscicultura_tilapia_cachama</v>
          </cell>
          <cell r="C163" t="str">
            <v>piscicultura tilapia y cachama</v>
          </cell>
        </row>
        <row r="164">
          <cell r="A164" t="str">
            <v>pecuaria</v>
          </cell>
          <cell r="B164" t="str">
            <v>piscicultura_trucha</v>
          </cell>
          <cell r="C164" t="str">
            <v>piscicultura trucha</v>
          </cell>
        </row>
        <row r="165">
          <cell r="A165" t="str">
            <v>agricola</v>
          </cell>
          <cell r="B165" t="str">
            <v>platano</v>
          </cell>
          <cell r="C165" t="str">
            <v>plátano</v>
          </cell>
        </row>
        <row r="166">
          <cell r="A166" t="str">
            <v>agricola</v>
          </cell>
          <cell r="B166" t="str">
            <v>platano_harton</v>
          </cell>
          <cell r="C166" t="str">
            <v>plátano hartón</v>
          </cell>
        </row>
        <row r="167">
          <cell r="A167" t="str">
            <v>pecuaria</v>
          </cell>
          <cell r="B167" t="str">
            <v>porcicultura_ceba</v>
          </cell>
          <cell r="C167" t="str">
            <v>porcicultura de ceba</v>
          </cell>
        </row>
        <row r="168">
          <cell r="A168" t="str">
            <v>pecuaria</v>
          </cell>
          <cell r="B168" t="str">
            <v>porcicultura_ciclo_completo</v>
          </cell>
          <cell r="C168" t="str">
            <v>porcicultura de ciclo completo</v>
          </cell>
        </row>
        <row r="169">
          <cell r="A169" t="str">
            <v>pecuaria</v>
          </cell>
          <cell r="B169" t="str">
            <v>porcicultura_cria</v>
          </cell>
          <cell r="C169" t="str">
            <v>porcicultura de cría</v>
          </cell>
        </row>
        <row r="170">
          <cell r="A170" t="str">
            <v>pecuaria</v>
          </cell>
          <cell r="B170" t="str">
            <v>porcicultura_cria_levante</v>
          </cell>
          <cell r="C170" t="str">
            <v>porcicultura de cría y levante</v>
          </cell>
        </row>
        <row r="171">
          <cell r="A171" t="str">
            <v>pecuaria</v>
          </cell>
          <cell r="B171" t="str">
            <v>porcicultura_levante</v>
          </cell>
          <cell r="C171" t="str">
            <v>porcicultura de levante</v>
          </cell>
        </row>
        <row r="172">
          <cell r="A172" t="str">
            <v>agricola</v>
          </cell>
          <cell r="B172" t="str">
            <v>rambutan</v>
          </cell>
          <cell r="C172" t="str">
            <v>rambutan</v>
          </cell>
        </row>
        <row r="173">
          <cell r="A173" t="str">
            <v>agricola</v>
          </cell>
          <cell r="B173" t="str">
            <v>remolacha</v>
          </cell>
          <cell r="C173" t="str">
            <v>remolacha</v>
          </cell>
        </row>
        <row r="174">
          <cell r="A174" t="str">
            <v>agricola</v>
          </cell>
          <cell r="B174" t="str">
            <v>repollo</v>
          </cell>
          <cell r="C174" t="str">
            <v>repollo</v>
          </cell>
        </row>
        <row r="175">
          <cell r="A175" t="str">
            <v>agricola</v>
          </cell>
          <cell r="B175" t="str">
            <v>romero</v>
          </cell>
          <cell r="C175" t="str">
            <v>romero</v>
          </cell>
        </row>
        <row r="176">
          <cell r="A176" t="str">
            <v>agricola</v>
          </cell>
          <cell r="B176" t="str">
            <v>sacha_inchi</v>
          </cell>
          <cell r="C176" t="str">
            <v>sacha inchi</v>
          </cell>
        </row>
        <row r="177">
          <cell r="A177" t="str">
            <v>agricola</v>
          </cell>
          <cell r="B177" t="str">
            <v>sorgo</v>
          </cell>
          <cell r="C177" t="str">
            <v>sorgo</v>
          </cell>
        </row>
        <row r="178">
          <cell r="A178" t="str">
            <v>agricola</v>
          </cell>
          <cell r="B178" t="str">
            <v>soya</v>
          </cell>
          <cell r="C178" t="str">
            <v>soya</v>
          </cell>
        </row>
        <row r="179">
          <cell r="A179" t="str">
            <v>agricola</v>
          </cell>
          <cell r="B179" t="str">
            <v>stevia</v>
          </cell>
          <cell r="C179" t="str">
            <v>stevia</v>
          </cell>
        </row>
        <row r="180">
          <cell r="A180" t="str">
            <v>agricola</v>
          </cell>
          <cell r="B180" t="str">
            <v>tabaco</v>
          </cell>
          <cell r="C180" t="str">
            <v>tabaco</v>
          </cell>
        </row>
        <row r="181">
          <cell r="A181" t="str">
            <v>agricola</v>
          </cell>
          <cell r="B181" t="str">
            <v>tomate_arbol</v>
          </cell>
          <cell r="C181" t="str">
            <v>tomate de árbol</v>
          </cell>
        </row>
        <row r="182">
          <cell r="A182" t="str">
            <v>agricola</v>
          </cell>
          <cell r="B182" t="str">
            <v>tomate_cherry</v>
          </cell>
          <cell r="C182" t="str">
            <v>tomate cherry</v>
          </cell>
        </row>
        <row r="183">
          <cell r="A183" t="str">
            <v>agricola</v>
          </cell>
          <cell r="B183" t="str">
            <v>tomate_invernadero</v>
          </cell>
          <cell r="C183" t="str">
            <v>tomate de invernadero</v>
          </cell>
        </row>
        <row r="184">
          <cell r="A184" t="str">
            <v>agricola</v>
          </cell>
          <cell r="B184" t="str">
            <v>tomate_mesa</v>
          </cell>
          <cell r="C184" t="str">
            <v>tomate de mesa</v>
          </cell>
        </row>
        <row r="185">
          <cell r="A185" t="str">
            <v>agricola</v>
          </cell>
          <cell r="B185" t="str">
            <v>tomillo</v>
          </cell>
          <cell r="C185" t="str">
            <v>tomillo</v>
          </cell>
        </row>
        <row r="186">
          <cell r="A186" t="str">
            <v>agricola</v>
          </cell>
          <cell r="B186" t="str">
            <v>uchuva</v>
          </cell>
          <cell r="C186" t="str">
            <v>uchuva</v>
          </cell>
        </row>
        <row r="187">
          <cell r="A187" t="str">
            <v>agricola</v>
          </cell>
          <cell r="B187" t="str">
            <v>uva</v>
          </cell>
          <cell r="C187" t="str">
            <v>uva</v>
          </cell>
        </row>
        <row r="188">
          <cell r="A188" t="str">
            <v>agricola</v>
          </cell>
          <cell r="B188" t="str">
            <v>yuca</v>
          </cell>
          <cell r="C188" t="str">
            <v>yuca</v>
          </cell>
        </row>
        <row r="189">
          <cell r="A189" t="str">
            <v>agricola</v>
          </cell>
          <cell r="B189" t="str">
            <v>yuca_industrial</v>
          </cell>
          <cell r="C189" t="str">
            <v>yuca para uso industrial</v>
          </cell>
        </row>
        <row r="190">
          <cell r="A190" t="str">
            <v>agricola</v>
          </cell>
          <cell r="B190" t="str">
            <v>yuca_maiz</v>
          </cell>
          <cell r="C190" t="str">
            <v>yuca en asocio con maíz</v>
          </cell>
        </row>
        <row r="191">
          <cell r="A191" t="str">
            <v>agricola</v>
          </cell>
          <cell r="B191" t="str">
            <v>yuca_maiz_ahuyama</v>
          </cell>
          <cell r="C191" t="str">
            <v>yuca en asocio con maíz y ahuyama</v>
          </cell>
        </row>
        <row r="192">
          <cell r="A192" t="str">
            <v>agricola</v>
          </cell>
          <cell r="B192" t="str">
            <v>yuca_maiz_name</v>
          </cell>
          <cell r="C192" t="str">
            <v>yuca en asocio con maíz y ñame</v>
          </cell>
        </row>
        <row r="193">
          <cell r="A193" t="str">
            <v>agricola</v>
          </cell>
          <cell r="B193" t="str">
            <v>yuca_maiz_name_patilla</v>
          </cell>
          <cell r="C193" t="str">
            <v>Yuca en asocio con maíz, ñame y patilla</v>
          </cell>
        </row>
        <row r="194">
          <cell r="A194" t="str">
            <v>agricola</v>
          </cell>
          <cell r="B194" t="str">
            <v>yuca_maiz_patilla</v>
          </cell>
          <cell r="C194" t="str">
            <v>yuca en asocio con maíz y patilla</v>
          </cell>
        </row>
        <row r="195">
          <cell r="A195" t="str">
            <v>agricola</v>
          </cell>
          <cell r="B195" t="str">
            <v>yuca_name</v>
          </cell>
          <cell r="C195" t="str">
            <v>yuca en asocio con ñame</v>
          </cell>
        </row>
        <row r="196">
          <cell r="A196" t="str">
            <v>agricola</v>
          </cell>
          <cell r="B196" t="str">
            <v>zanahoria</v>
          </cell>
          <cell r="C196" t="str">
            <v>zanahoria</v>
          </cell>
        </row>
        <row r="197">
          <cell r="A197" t="str">
            <v>agricola</v>
          </cell>
          <cell r="B197" t="str">
            <v>cebada</v>
          </cell>
          <cell r="C197" t="str">
            <v>cebada en grano</v>
          </cell>
        </row>
        <row r="198">
          <cell r="A198" t="str">
            <v>agricola</v>
          </cell>
          <cell r="B198" t="str">
            <v>maiz_tradicional_1</v>
          </cell>
          <cell r="C198" t="str">
            <v>Maíz tradicional 1</v>
          </cell>
        </row>
        <row r="199">
          <cell r="A199" t="str">
            <v>agricola</v>
          </cell>
          <cell r="B199" t="str">
            <v>maiz_tradicional_2</v>
          </cell>
          <cell r="C199" t="str">
            <v>Maíz tradicional 2</v>
          </cell>
        </row>
        <row r="200">
          <cell r="A200" t="str">
            <v>agricola</v>
          </cell>
          <cell r="B200" t="str">
            <v>hortalizas_1</v>
          </cell>
          <cell r="C200" t="str">
            <v>hortalizas 1</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M161"/>
  <sheetViews>
    <sheetView zoomScale="120" zoomScaleNormal="120" workbookViewId="0">
      <pane ySplit="1" topLeftCell="A2" activePane="bottomLeft" state="frozen"/>
      <selection pane="bottomLeft" activeCell="K63" sqref="K63"/>
    </sheetView>
  </sheetViews>
  <sheetFormatPr defaultColWidth="11.42578125" defaultRowHeight="15"/>
  <cols>
    <col min="1" max="1" width="16.42578125" style="1" customWidth="1"/>
    <col min="2" max="2" width="11.42578125" style="1"/>
    <col min="3" max="4" width="15.42578125" style="1" customWidth="1"/>
    <col min="5" max="7" width="18" style="1" customWidth="1"/>
    <col min="8" max="8" width="16.42578125" style="1" customWidth="1"/>
    <col min="9" max="9" width="14.85546875" style="1" customWidth="1"/>
    <col min="10" max="10" width="11.42578125" style="1"/>
    <col min="11" max="11" width="22.140625" style="1" customWidth="1"/>
    <col min="12" max="12" width="18" style="1" customWidth="1"/>
    <col min="13" max="13" width="48.85546875" style="88" customWidth="1"/>
    <col min="14" max="16384" width="11.42578125" style="1"/>
  </cols>
  <sheetData>
    <row r="1" spans="1:13">
      <c r="A1" s="3" t="s">
        <v>0</v>
      </c>
      <c r="B1" s="3"/>
      <c r="C1" s="3" t="s">
        <v>1</v>
      </c>
      <c r="D1" s="3" t="s">
        <v>2</v>
      </c>
      <c r="E1" s="3" t="s">
        <v>3</v>
      </c>
      <c r="F1" s="3" t="s">
        <v>4</v>
      </c>
      <c r="G1" s="3" t="s">
        <v>5</v>
      </c>
      <c r="H1" s="3" t="s">
        <v>6</v>
      </c>
      <c r="I1" s="3" t="s">
        <v>7</v>
      </c>
      <c r="J1" s="3" t="s">
        <v>8</v>
      </c>
      <c r="K1" s="3" t="s">
        <v>9</v>
      </c>
      <c r="L1" s="3" t="s">
        <v>10</v>
      </c>
      <c r="M1" s="86" t="s">
        <v>11</v>
      </c>
    </row>
    <row r="2" spans="1:13">
      <c r="A2" s="110" t="s">
        <v>12</v>
      </c>
      <c r="B2" s="18" t="s">
        <v>13</v>
      </c>
      <c r="C2" s="82">
        <v>1.7011618426165309</v>
      </c>
      <c r="D2" s="19">
        <v>1.70116176266973</v>
      </c>
      <c r="E2" s="19">
        <v>1.70116176266973</v>
      </c>
      <c r="F2" s="82">
        <v>1.7011620749804539</v>
      </c>
      <c r="G2" s="82">
        <v>1.7003382382762859</v>
      </c>
      <c r="H2" s="19">
        <v>1.7011619474548691</v>
      </c>
      <c r="I2" s="19">
        <v>1.7011619812590419</v>
      </c>
      <c r="J2" s="19">
        <v>1.7011623507968401</v>
      </c>
      <c r="K2" s="19">
        <v>1.701162118412878</v>
      </c>
      <c r="L2" s="83">
        <v>1.701162212801749</v>
      </c>
      <c r="M2" s="87"/>
    </row>
    <row r="3" spans="1:13">
      <c r="A3" s="111"/>
      <c r="B3" s="18" t="s">
        <v>14</v>
      </c>
      <c r="C3" s="82">
        <v>0.36747271057875103</v>
      </c>
      <c r="D3" s="19">
        <v>1.70116176266973</v>
      </c>
      <c r="E3" s="19">
        <v>1.70116176266973</v>
      </c>
      <c r="F3" s="82">
        <v>0.574718043273174</v>
      </c>
      <c r="G3" s="82">
        <v>0.74217962944792504</v>
      </c>
      <c r="H3" s="19">
        <v>0.64610930802280897</v>
      </c>
      <c r="I3" s="19">
        <v>0.58596363262071205</v>
      </c>
      <c r="J3" s="19">
        <v>0</v>
      </c>
      <c r="K3" s="19">
        <v>0.61272340395395797</v>
      </c>
      <c r="L3" s="83">
        <v>0.58562487175030897</v>
      </c>
      <c r="M3" s="87"/>
    </row>
    <row r="4" spans="1:13">
      <c r="A4" s="111"/>
      <c r="B4" s="18" t="s">
        <v>15</v>
      </c>
      <c r="C4" s="82">
        <v>1.3336891320377799</v>
      </c>
      <c r="D4" s="19">
        <v>0</v>
      </c>
      <c r="E4" s="19">
        <v>0</v>
      </c>
      <c r="F4" s="82">
        <v>1.1264440317072799</v>
      </c>
      <c r="G4" s="82">
        <v>0.95815860882836135</v>
      </c>
      <c r="H4" s="19">
        <v>1.0550526394320601</v>
      </c>
      <c r="I4" s="19">
        <v>1.1151983486383299</v>
      </c>
      <c r="J4" s="19">
        <v>1.7011623507968401</v>
      </c>
      <c r="K4" s="19">
        <v>1.08843871445892</v>
      </c>
      <c r="L4" s="83">
        <v>1.11553734105144</v>
      </c>
      <c r="M4" s="87"/>
    </row>
    <row r="5" spans="1:13">
      <c r="A5" s="112"/>
      <c r="B5" s="20" t="s">
        <v>16</v>
      </c>
      <c r="C5" s="82">
        <v>21.601278689248453</v>
      </c>
      <c r="D5" s="82">
        <v>100</v>
      </c>
      <c r="E5" s="82">
        <v>100</v>
      </c>
      <c r="F5" s="82">
        <v>33.783849976774107</v>
      </c>
      <c r="G5" s="82">
        <v>43.64894070725056</v>
      </c>
      <c r="H5" s="82">
        <v>37.98047028911396</v>
      </c>
      <c r="I5" s="82">
        <v>34.444905251587869</v>
      </c>
      <c r="J5" s="82">
        <v>0</v>
      </c>
      <c r="K5" s="82">
        <v>36.017931349518086</v>
      </c>
      <c r="L5" s="84">
        <v>34.424987067271331</v>
      </c>
      <c r="M5" s="87"/>
    </row>
    <row r="6" spans="1:13">
      <c r="A6" s="113" t="s">
        <v>17</v>
      </c>
      <c r="B6" s="18" t="s">
        <v>13</v>
      </c>
      <c r="C6" s="82">
        <v>3.6101664191664433</v>
      </c>
      <c r="D6" s="19">
        <v>3.6101665388514501</v>
      </c>
      <c r="E6" s="19">
        <v>3.6101665388514501</v>
      </c>
      <c r="F6" s="82">
        <v>3.6101662360802051</v>
      </c>
      <c r="G6" s="82">
        <v>3.6101664876345989</v>
      </c>
      <c r="H6" s="19">
        <v>3.6101671013451</v>
      </c>
      <c r="I6" s="19">
        <v>3.6101671013451</v>
      </c>
      <c r="J6" s="19">
        <v>3.6101665464956101</v>
      </c>
      <c r="K6" s="19">
        <v>3.6101671013451</v>
      </c>
      <c r="L6" s="83">
        <v>3.6101671013451</v>
      </c>
      <c r="M6" s="87"/>
    </row>
    <row r="7" spans="1:13">
      <c r="A7" s="114"/>
      <c r="B7" s="18" t="s">
        <v>14</v>
      </c>
      <c r="C7" s="82">
        <v>0.30134287837715301</v>
      </c>
      <c r="D7" s="19">
        <v>1.3932928984313</v>
      </c>
      <c r="E7" s="19">
        <v>1.3932928984313</v>
      </c>
      <c r="F7" s="82">
        <v>1.4601516039135501E-2</v>
      </c>
      <c r="G7" s="82">
        <v>0</v>
      </c>
      <c r="H7" s="19">
        <v>0</v>
      </c>
      <c r="I7" s="19">
        <v>0</v>
      </c>
      <c r="J7" s="19">
        <v>0</v>
      </c>
      <c r="K7" s="19">
        <v>0</v>
      </c>
      <c r="L7" s="83">
        <v>0</v>
      </c>
      <c r="M7" s="87"/>
    </row>
    <row r="8" spans="1:13">
      <c r="A8" s="114"/>
      <c r="B8" s="18" t="s">
        <v>15</v>
      </c>
      <c r="C8" s="82">
        <v>3.3088235407892901</v>
      </c>
      <c r="D8" s="19">
        <v>2.2168736404201499</v>
      </c>
      <c r="E8" s="19">
        <v>2.2168736404201499</v>
      </c>
      <c r="F8" s="82">
        <v>3.5955647200410699</v>
      </c>
      <c r="G8" s="82">
        <v>3.6101664876345989</v>
      </c>
      <c r="H8" s="19">
        <v>3.6101671013451</v>
      </c>
      <c r="I8" s="19">
        <v>3.6101671013451</v>
      </c>
      <c r="J8" s="19">
        <v>3.6101665464956101</v>
      </c>
      <c r="K8" s="19">
        <v>3.6101671013451</v>
      </c>
      <c r="L8" s="83">
        <v>3.6101671013451</v>
      </c>
      <c r="M8" s="87"/>
    </row>
    <row r="9" spans="1:13">
      <c r="A9" s="115"/>
      <c r="B9" s="20" t="s">
        <v>16</v>
      </c>
      <c r="C9" s="82">
        <v>8.3470633591104786</v>
      </c>
      <c r="D9" s="82">
        <v>38.593590723229262</v>
      </c>
      <c r="E9" s="82">
        <v>38.593590723229262</v>
      </c>
      <c r="F9" s="82">
        <v>0.40445550382714024</v>
      </c>
      <c r="G9" s="82">
        <v>0</v>
      </c>
      <c r="H9" s="82">
        <v>0</v>
      </c>
      <c r="I9" s="82">
        <v>0</v>
      </c>
      <c r="J9" s="82">
        <v>0</v>
      </c>
      <c r="K9" s="82">
        <v>0</v>
      </c>
      <c r="L9" s="84">
        <v>0</v>
      </c>
      <c r="M9" s="87"/>
    </row>
    <row r="10" spans="1:13">
      <c r="A10" s="113" t="s">
        <v>18</v>
      </c>
      <c r="B10" s="18" t="s">
        <v>13</v>
      </c>
      <c r="C10" s="82">
        <v>27.744843043208952</v>
      </c>
      <c r="D10" s="19">
        <v>27.7448439122407</v>
      </c>
      <c r="E10" s="19">
        <v>27.7448439122407</v>
      </c>
      <c r="F10" s="82">
        <v>27.744843702989439</v>
      </c>
      <c r="G10" s="82">
        <v>27.744846213400951</v>
      </c>
      <c r="H10" s="19">
        <v>27.744845372131369</v>
      </c>
      <c r="I10" s="19">
        <v>27.744842696892619</v>
      </c>
      <c r="J10" s="19">
        <v>27.744843993643201</v>
      </c>
      <c r="K10" s="19">
        <v>27.7448436995703</v>
      </c>
      <c r="L10" s="83">
        <v>27.7448436995703</v>
      </c>
      <c r="M10" s="87"/>
    </row>
    <row r="11" spans="1:13">
      <c r="A11" s="114"/>
      <c r="B11" s="18" t="s">
        <v>14</v>
      </c>
      <c r="C11" s="82">
        <v>18.978009152124201</v>
      </c>
      <c r="D11" s="19">
        <v>27.7448439122407</v>
      </c>
      <c r="E11" s="19">
        <v>27.7448439122407</v>
      </c>
      <c r="F11" s="82">
        <v>20.556978013981698</v>
      </c>
      <c r="G11" s="82">
        <v>27.327114609123331</v>
      </c>
      <c r="H11" s="19">
        <v>20.385387643713798</v>
      </c>
      <c r="I11" s="19">
        <v>20.235212273539901</v>
      </c>
      <c r="J11" s="19">
        <v>17.2172005359077</v>
      </c>
      <c r="K11" s="19">
        <v>0</v>
      </c>
      <c r="L11" s="83">
        <v>0</v>
      </c>
      <c r="M11" s="87"/>
    </row>
    <row r="12" spans="1:13">
      <c r="A12" s="114"/>
      <c r="B12" s="18" t="s">
        <v>15</v>
      </c>
      <c r="C12" s="82">
        <v>8.7668338910847492</v>
      </c>
      <c r="D12" s="19">
        <v>0</v>
      </c>
      <c r="E12" s="19">
        <v>0</v>
      </c>
      <c r="F12" s="82">
        <v>7.1878656890077401</v>
      </c>
      <c r="G12" s="82">
        <v>0.41773160427762079</v>
      </c>
      <c r="H12" s="19">
        <v>7.3594577284175697</v>
      </c>
      <c r="I12" s="19">
        <v>7.5096304233527196</v>
      </c>
      <c r="J12" s="19">
        <v>10.5276434577355</v>
      </c>
      <c r="K12" s="19">
        <v>27.7448436995703</v>
      </c>
      <c r="L12" s="83">
        <v>27.7448436995703</v>
      </c>
      <c r="M12" s="87"/>
    </row>
    <row r="13" spans="1:13">
      <c r="A13" s="115"/>
      <c r="B13" s="20" t="s">
        <v>16</v>
      </c>
      <c r="C13" s="82">
        <v>68.401933730778154</v>
      </c>
      <c r="D13" s="82">
        <v>100</v>
      </c>
      <c r="E13" s="82">
        <v>100</v>
      </c>
      <c r="F13" s="82">
        <v>74.092967450260801</v>
      </c>
      <c r="G13" s="82">
        <v>98.494381258902592</v>
      </c>
      <c r="H13" s="82">
        <v>73.474504436020879</v>
      </c>
      <c r="I13" s="82">
        <v>72.933238420581176</v>
      </c>
      <c r="J13" s="82">
        <v>62.055495932334104</v>
      </c>
      <c r="K13" s="82">
        <v>0</v>
      </c>
      <c r="L13" s="84">
        <v>0</v>
      </c>
      <c r="M13" s="87"/>
    </row>
    <row r="14" spans="1:13">
      <c r="A14" s="113" t="s">
        <v>19</v>
      </c>
      <c r="B14" s="18" t="s">
        <v>13</v>
      </c>
      <c r="C14" s="82">
        <v>53.178153425936031</v>
      </c>
      <c r="D14" s="19">
        <v>53.178153701579703</v>
      </c>
      <c r="E14" s="19">
        <v>53.178153701579703</v>
      </c>
      <c r="F14" s="82">
        <v>53.178153701579703</v>
      </c>
      <c r="G14" s="82">
        <v>53.17815370157976</v>
      </c>
      <c r="H14" s="19">
        <v>53.178153802201194</v>
      </c>
      <c r="I14" s="19">
        <v>53.178154078544317</v>
      </c>
      <c r="J14" s="19">
        <v>53.178153701579703</v>
      </c>
      <c r="K14" s="19">
        <v>53.178153701579703</v>
      </c>
      <c r="L14" s="83">
        <v>53.178153756847152</v>
      </c>
      <c r="M14" s="87"/>
    </row>
    <row r="15" spans="1:13">
      <c r="A15" s="114"/>
      <c r="B15" s="18" t="s">
        <v>14</v>
      </c>
      <c r="C15" s="82">
        <v>47.253992192470399</v>
      </c>
      <c r="D15" s="19">
        <v>53.178153701579703</v>
      </c>
      <c r="E15" s="19">
        <v>53.178153701579703</v>
      </c>
      <c r="F15" s="82">
        <v>53.178153701579703</v>
      </c>
      <c r="G15" s="82">
        <v>53.17815370157976</v>
      </c>
      <c r="H15" s="19">
        <v>53.0348274265233</v>
      </c>
      <c r="I15" s="19">
        <v>53.137639829515301</v>
      </c>
      <c r="J15" s="19">
        <v>0</v>
      </c>
      <c r="K15" s="19">
        <v>53.178153701579703</v>
      </c>
      <c r="L15" s="83">
        <v>51.465501862997002</v>
      </c>
      <c r="M15" s="87"/>
    </row>
    <row r="16" spans="1:13">
      <c r="A16" s="114"/>
      <c r="B16" s="18" t="s">
        <v>15</v>
      </c>
      <c r="C16" s="82">
        <v>5.9241612334656297</v>
      </c>
      <c r="D16" s="19">
        <v>0</v>
      </c>
      <c r="E16" s="19">
        <v>0</v>
      </c>
      <c r="F16" s="82">
        <v>0</v>
      </c>
      <c r="G16" s="82">
        <v>0</v>
      </c>
      <c r="H16" s="19">
        <v>0.143326375677892</v>
      </c>
      <c r="I16" s="19">
        <v>4.0514249029017603E-2</v>
      </c>
      <c r="J16" s="19">
        <v>53.178153701579703</v>
      </c>
      <c r="K16" s="19">
        <v>0</v>
      </c>
      <c r="L16" s="83">
        <v>1.71265189385015</v>
      </c>
      <c r="M16" s="87"/>
    </row>
    <row r="17" spans="1:13">
      <c r="A17" s="115"/>
      <c r="B17" s="20" t="s">
        <v>16</v>
      </c>
      <c r="C17" s="82">
        <v>88.859783855194379</v>
      </c>
      <c r="D17" s="82">
        <v>100</v>
      </c>
      <c r="E17" s="82">
        <v>100</v>
      </c>
      <c r="F17" s="82">
        <v>100</v>
      </c>
      <c r="G17" s="82">
        <v>100</v>
      </c>
      <c r="H17" s="82">
        <v>99.730478842475421</v>
      </c>
      <c r="I17" s="82">
        <v>99.923814111770085</v>
      </c>
      <c r="J17" s="82">
        <v>0</v>
      </c>
      <c r="K17" s="82">
        <v>100</v>
      </c>
      <c r="L17" s="84">
        <v>96.77940700671725</v>
      </c>
      <c r="M17" s="87"/>
    </row>
    <row r="18" spans="1:13">
      <c r="A18" s="116" t="s">
        <v>20</v>
      </c>
      <c r="B18" s="18" t="s">
        <v>13</v>
      </c>
      <c r="C18" s="82">
        <v>753.01192354254306</v>
      </c>
      <c r="D18" s="19">
        <v>753.01192406983296</v>
      </c>
      <c r="E18" s="19">
        <v>753.01192406983296</v>
      </c>
      <c r="F18" s="82">
        <v>753.01192322781242</v>
      </c>
      <c r="G18" s="82">
        <v>753.01192178737188</v>
      </c>
      <c r="H18" s="19">
        <v>753.01192193894099</v>
      </c>
      <c r="I18" s="19">
        <v>753.01192228371212</v>
      </c>
      <c r="J18" s="19">
        <v>753.0119232051162</v>
      </c>
      <c r="K18" s="19">
        <v>753.01192151201496</v>
      </c>
      <c r="L18" s="83">
        <v>753.01192150525299</v>
      </c>
      <c r="M18" s="87"/>
    </row>
    <row r="19" spans="1:13">
      <c r="A19" s="117"/>
      <c r="B19" s="18" t="s">
        <v>14</v>
      </c>
      <c r="C19" s="82">
        <v>635.56098674479802</v>
      </c>
      <c r="D19" s="19">
        <v>579.67550008574301</v>
      </c>
      <c r="E19" s="19">
        <v>579.67550008574301</v>
      </c>
      <c r="F19" s="82">
        <v>661.01957549690098</v>
      </c>
      <c r="G19" s="82">
        <v>654.36109312007443</v>
      </c>
      <c r="H19" s="19">
        <v>649.03592918264997</v>
      </c>
      <c r="I19" s="19">
        <v>0.87692684458211101</v>
      </c>
      <c r="J19" s="19">
        <v>2.51638746132435E-2</v>
      </c>
      <c r="K19" s="19">
        <v>0</v>
      </c>
      <c r="L19" s="83">
        <v>0</v>
      </c>
      <c r="M19" s="87"/>
    </row>
    <row r="20" spans="1:13">
      <c r="A20" s="117"/>
      <c r="B20" s="18" t="s">
        <v>15</v>
      </c>
      <c r="C20" s="82">
        <v>117.450936797745</v>
      </c>
      <c r="D20" s="19">
        <v>173.33642398409</v>
      </c>
      <c r="E20" s="19">
        <v>173.33642398409</v>
      </c>
      <c r="F20" s="82">
        <v>91.992347730911405</v>
      </c>
      <c r="G20" s="82">
        <v>98.650828667297418</v>
      </c>
      <c r="H20" s="19">
        <v>103.97599275629101</v>
      </c>
      <c r="I20" s="19">
        <v>752.13499543912997</v>
      </c>
      <c r="J20" s="19">
        <v>752.98675933050299</v>
      </c>
      <c r="K20" s="19">
        <v>753.01192151201496</v>
      </c>
      <c r="L20" s="83">
        <v>753.01192150525299</v>
      </c>
      <c r="M20" s="87"/>
    </row>
    <row r="21" spans="1:13">
      <c r="A21" s="118"/>
      <c r="B21" s="20" t="s">
        <v>16</v>
      </c>
      <c r="C21" s="82">
        <v>84.402513011321616</v>
      </c>
      <c r="D21" s="82">
        <v>76.980919100556633</v>
      </c>
      <c r="E21" s="82">
        <v>76.980919100556633</v>
      </c>
      <c r="F21" s="82">
        <v>87.783414193950222</v>
      </c>
      <c r="G21" s="82">
        <v>86.899167753793748</v>
      </c>
      <c r="H21" s="82">
        <v>86.19198584684267</v>
      </c>
      <c r="I21" s="82">
        <v>0.11645590443277358</v>
      </c>
      <c r="J21" s="82">
        <v>3.3417631033166263E-3</v>
      </c>
      <c r="K21" s="82">
        <v>0</v>
      </c>
      <c r="L21" s="84">
        <v>0</v>
      </c>
      <c r="M21" s="87"/>
    </row>
    <row r="22" spans="1:13">
      <c r="A22" s="116" t="s">
        <v>21</v>
      </c>
      <c r="B22" s="18" t="s">
        <v>13</v>
      </c>
      <c r="C22" s="82">
        <v>212.20489553751341</v>
      </c>
      <c r="D22" s="19">
        <v>212.20489522660799</v>
      </c>
      <c r="E22" s="19">
        <v>212.20489522660799</v>
      </c>
      <c r="F22" s="82">
        <v>212.20489506058823</v>
      </c>
      <c r="G22" s="82">
        <v>212.2048962987225</v>
      </c>
      <c r="H22" s="19">
        <v>212.20489647751759</v>
      </c>
      <c r="I22" s="19">
        <v>212.2048958376626</v>
      </c>
      <c r="J22" s="19">
        <v>212.20489543425663</v>
      </c>
      <c r="K22" s="19">
        <v>212.20489520154999</v>
      </c>
      <c r="L22" s="83">
        <v>212.20489520154999</v>
      </c>
      <c r="M22" s="87"/>
    </row>
    <row r="23" spans="1:13">
      <c r="A23" s="117"/>
      <c r="B23" s="18" t="s">
        <v>14</v>
      </c>
      <c r="C23" s="82">
        <v>162.22884972775</v>
      </c>
      <c r="D23" s="19">
        <v>212.20489522660799</v>
      </c>
      <c r="E23" s="19">
        <v>212.20489522660799</v>
      </c>
      <c r="F23" s="82">
        <v>185.84995421939001</v>
      </c>
      <c r="G23" s="82">
        <v>191.16053771738129</v>
      </c>
      <c r="H23" s="19">
        <v>186.36164555335</v>
      </c>
      <c r="I23" s="19">
        <v>62.5327933399846</v>
      </c>
      <c r="J23" s="19">
        <v>33.143523338749603</v>
      </c>
      <c r="K23" s="19">
        <v>0</v>
      </c>
      <c r="L23" s="83">
        <v>0</v>
      </c>
      <c r="M23" s="87"/>
    </row>
    <row r="24" spans="1:13">
      <c r="A24" s="117"/>
      <c r="B24" s="18" t="s">
        <v>15</v>
      </c>
      <c r="C24" s="82">
        <v>49.976045809763399</v>
      </c>
      <c r="D24" s="19">
        <v>0</v>
      </c>
      <c r="E24" s="19">
        <v>0</v>
      </c>
      <c r="F24" s="82">
        <v>26.3549408411982</v>
      </c>
      <c r="G24" s="82">
        <v>21.0443585813412</v>
      </c>
      <c r="H24" s="19">
        <v>25.843250924167599</v>
      </c>
      <c r="I24" s="19">
        <v>149.672102497678</v>
      </c>
      <c r="J24" s="19">
        <v>179.06137209550701</v>
      </c>
      <c r="K24" s="19">
        <v>212.20489520154999</v>
      </c>
      <c r="L24" s="83">
        <v>212.20489520154999</v>
      </c>
      <c r="M24" s="87"/>
    </row>
    <row r="25" spans="1:13">
      <c r="A25" s="118"/>
      <c r="B25" s="21" t="s">
        <v>16</v>
      </c>
      <c r="C25" s="82">
        <v>76.44915510399774</v>
      </c>
      <c r="D25" s="82">
        <v>100</v>
      </c>
      <c r="E25" s="82">
        <v>100</v>
      </c>
      <c r="F25" s="82">
        <v>87.580427476155336</v>
      </c>
      <c r="G25" s="82">
        <v>90.083000463986991</v>
      </c>
      <c r="H25" s="82">
        <v>87.821557676966421</v>
      </c>
      <c r="I25" s="82">
        <v>29.468119994659492</v>
      </c>
      <c r="J25" s="82">
        <v>15.618642195282353</v>
      </c>
      <c r="K25" s="82">
        <v>0</v>
      </c>
      <c r="L25" s="84">
        <v>0</v>
      </c>
      <c r="M25" s="87"/>
    </row>
    <row r="26" spans="1:13">
      <c r="A26" s="116" t="s">
        <v>22</v>
      </c>
      <c r="B26" s="18" t="s">
        <v>13</v>
      </c>
      <c r="C26" s="82">
        <v>635.596259274506</v>
      </c>
      <c r="D26" s="19">
        <v>635.59625876347195</v>
      </c>
      <c r="E26" s="19">
        <v>635.59625876347195</v>
      </c>
      <c r="F26" s="82">
        <v>635.59625941869251</v>
      </c>
      <c r="G26" s="82">
        <v>635.59625752586771</v>
      </c>
      <c r="H26" s="19">
        <v>635.59625870804962</v>
      </c>
      <c r="I26" s="19">
        <v>635.5962591307383</v>
      </c>
      <c r="J26" s="19">
        <v>635.59625825106298</v>
      </c>
      <c r="K26" s="19">
        <v>635.59625969446631</v>
      </c>
      <c r="L26" s="83">
        <v>635.59625964709403</v>
      </c>
      <c r="M26" s="87"/>
    </row>
    <row r="27" spans="1:13">
      <c r="A27" s="117"/>
      <c r="B27" s="18" t="s">
        <v>14</v>
      </c>
      <c r="C27" s="82">
        <v>524.72883189267998</v>
      </c>
      <c r="D27" s="19">
        <v>518.79244387424501</v>
      </c>
      <c r="E27" s="19">
        <v>518.79244387424501</v>
      </c>
      <c r="F27" s="82">
        <v>564.66583145005404</v>
      </c>
      <c r="G27" s="82">
        <v>568.14679493015319</v>
      </c>
      <c r="H27" s="19">
        <v>561.61355195122496</v>
      </c>
      <c r="I27" s="19">
        <v>562.60412210628601</v>
      </c>
      <c r="J27" s="19">
        <v>458.359316103906</v>
      </c>
      <c r="K27" s="19">
        <v>52.580392954267303</v>
      </c>
      <c r="L27" s="83">
        <v>44.378571886941003</v>
      </c>
      <c r="M27" s="87"/>
    </row>
    <row r="28" spans="1:13">
      <c r="A28" s="117"/>
      <c r="B28" s="18" t="s">
        <v>15</v>
      </c>
      <c r="C28" s="82">
        <v>110.867427381826</v>
      </c>
      <c r="D28" s="19">
        <v>116.803814889227</v>
      </c>
      <c r="E28" s="19">
        <v>116.803814889227</v>
      </c>
      <c r="F28" s="82">
        <v>70.930427968638497</v>
      </c>
      <c r="G28" s="82">
        <v>67.44946259571455</v>
      </c>
      <c r="H28" s="19">
        <v>73.982706756824697</v>
      </c>
      <c r="I28" s="19">
        <v>72.992137024452305</v>
      </c>
      <c r="J28" s="19">
        <v>177.23694214715701</v>
      </c>
      <c r="K28" s="19">
        <v>583.01586674019904</v>
      </c>
      <c r="L28" s="83">
        <v>591.21768776015301</v>
      </c>
      <c r="M28" s="87"/>
    </row>
    <row r="29" spans="1:13">
      <c r="A29" s="118"/>
      <c r="B29" s="20" t="s">
        <v>16</v>
      </c>
      <c r="C29" s="82">
        <v>82.55694149169878</v>
      </c>
      <c r="D29" s="82">
        <v>81.622954308059605</v>
      </c>
      <c r="E29" s="82">
        <v>81.622954308059605</v>
      </c>
      <c r="F29" s="82">
        <v>88.840332692720622</v>
      </c>
      <c r="G29" s="82">
        <v>89.388001927785197</v>
      </c>
      <c r="H29" s="82">
        <v>88.360109779877206</v>
      </c>
      <c r="I29" s="82">
        <v>88.515958680392686</v>
      </c>
      <c r="J29" s="82">
        <v>72.11485438337057</v>
      </c>
      <c r="K29" s="82">
        <v>8.2726089325231253</v>
      </c>
      <c r="L29" s="84">
        <v>6.9821952557715781</v>
      </c>
      <c r="M29" s="87"/>
    </row>
    <row r="30" spans="1:13">
      <c r="A30" s="119" t="s">
        <v>23</v>
      </c>
      <c r="B30" s="18" t="s">
        <v>13</v>
      </c>
      <c r="C30" s="82">
        <v>393.23694532615298</v>
      </c>
      <c r="D30" s="19">
        <v>393.23694612738001</v>
      </c>
      <c r="E30" s="19">
        <v>393.23694612738001</v>
      </c>
      <c r="F30" s="82">
        <v>393.23694855237102</v>
      </c>
      <c r="G30" s="82">
        <v>393.23694694674958</v>
      </c>
      <c r="H30" s="19">
        <v>393.23694559490605</v>
      </c>
      <c r="I30" s="19">
        <v>393.23694678632228</v>
      </c>
      <c r="J30" s="19">
        <v>393.23694681445147</v>
      </c>
      <c r="K30" s="19">
        <v>393.23694590402999</v>
      </c>
      <c r="L30" s="83">
        <v>393.23694592522497</v>
      </c>
      <c r="M30" s="87"/>
    </row>
    <row r="31" spans="1:13">
      <c r="A31" s="120"/>
      <c r="B31" s="18" t="s">
        <v>14</v>
      </c>
      <c r="C31" s="82">
        <v>240.36260803613001</v>
      </c>
      <c r="D31" s="19">
        <v>182.27273094511801</v>
      </c>
      <c r="E31" s="19">
        <v>182.27273094511801</v>
      </c>
      <c r="F31" s="82">
        <v>253.332814259668</v>
      </c>
      <c r="G31" s="82">
        <v>244.69697357868981</v>
      </c>
      <c r="H31" s="19">
        <v>230.85292053075801</v>
      </c>
      <c r="I31" s="19">
        <v>1.4899964749582699</v>
      </c>
      <c r="J31" s="19">
        <v>0.18882375796145001</v>
      </c>
      <c r="K31" s="19">
        <v>0</v>
      </c>
      <c r="L31" s="83">
        <v>0</v>
      </c>
      <c r="M31" s="87"/>
    </row>
    <row r="32" spans="1:13">
      <c r="A32" s="120"/>
      <c r="B32" s="18" t="s">
        <v>15</v>
      </c>
      <c r="C32" s="82">
        <v>152.87433729002299</v>
      </c>
      <c r="D32" s="19">
        <v>210.964215182262</v>
      </c>
      <c r="E32" s="19">
        <v>210.964215182262</v>
      </c>
      <c r="F32" s="82">
        <v>139.90413429270299</v>
      </c>
      <c r="G32" s="82">
        <v>148.5399733680598</v>
      </c>
      <c r="H32" s="19">
        <v>162.38402506414801</v>
      </c>
      <c r="I32" s="19">
        <v>391.746950311364</v>
      </c>
      <c r="J32" s="19">
        <v>393.04812305649</v>
      </c>
      <c r="K32" s="19">
        <v>393.23694590402999</v>
      </c>
      <c r="L32" s="83">
        <v>393.23694592522497</v>
      </c>
      <c r="M32" s="87"/>
    </row>
    <row r="33" spans="1:13">
      <c r="A33" s="121"/>
      <c r="B33" s="20" t="s">
        <v>16</v>
      </c>
      <c r="C33" s="82">
        <v>61.12411636113486</v>
      </c>
      <c r="D33" s="82">
        <v>46.351883448427294</v>
      </c>
      <c r="E33" s="82">
        <v>46.351883448427294</v>
      </c>
      <c r="F33" s="82">
        <v>64.422434156369548</v>
      </c>
      <c r="G33" s="82">
        <v>62.226343551544652</v>
      </c>
      <c r="H33" s="82">
        <v>58.705806541527686</v>
      </c>
      <c r="I33" s="82">
        <v>0.37890551412706053</v>
      </c>
      <c r="J33" s="82">
        <v>4.801780694593439E-2</v>
      </c>
      <c r="K33" s="82">
        <v>0</v>
      </c>
      <c r="L33" s="84">
        <v>0</v>
      </c>
      <c r="M33" s="87"/>
    </row>
    <row r="34" spans="1:13">
      <c r="A34" s="119" t="s">
        <v>24</v>
      </c>
      <c r="B34" s="18" t="s">
        <v>13</v>
      </c>
      <c r="C34" s="82">
        <v>199.3272865861947</v>
      </c>
      <c r="D34" s="19">
        <v>199.32728804192391</v>
      </c>
      <c r="E34" s="19">
        <v>199.32728804192391</v>
      </c>
      <c r="F34" s="82">
        <v>199.3272863770834</v>
      </c>
      <c r="G34" s="82">
        <v>199.3272889321598</v>
      </c>
      <c r="H34" s="19">
        <v>199.32728790606001</v>
      </c>
      <c r="I34" s="19">
        <v>199.32728513544561</v>
      </c>
      <c r="J34" s="19">
        <v>199.3272872357754</v>
      </c>
      <c r="K34" s="19">
        <v>199.32728762681512</v>
      </c>
      <c r="L34" s="83">
        <v>199.32728716375269</v>
      </c>
      <c r="M34" s="87"/>
    </row>
    <row r="35" spans="1:13">
      <c r="A35" s="120"/>
      <c r="B35" s="18" t="s">
        <v>14</v>
      </c>
      <c r="C35" s="82">
        <v>118.95024325074</v>
      </c>
      <c r="D35" s="19">
        <v>150.27370082061501</v>
      </c>
      <c r="E35" s="19">
        <v>150.27370082061501</v>
      </c>
      <c r="F35" s="82">
        <v>153.43620819029499</v>
      </c>
      <c r="G35" s="82">
        <v>142.82783752960651</v>
      </c>
      <c r="H35" s="19">
        <v>140.70029999938001</v>
      </c>
      <c r="I35" s="19">
        <v>130.02817614861601</v>
      </c>
      <c r="J35" s="19">
        <v>58.556329869841399</v>
      </c>
      <c r="K35" s="19">
        <v>6.8097023189891104</v>
      </c>
      <c r="L35" s="83">
        <v>2.6472332591296799</v>
      </c>
      <c r="M35" s="87"/>
    </row>
    <row r="36" spans="1:13">
      <c r="A36" s="120"/>
      <c r="B36" s="18" t="s">
        <v>15</v>
      </c>
      <c r="C36" s="82">
        <v>80.377043335454701</v>
      </c>
      <c r="D36" s="19">
        <v>49.053587221308902</v>
      </c>
      <c r="E36" s="19">
        <v>49.053587221308902</v>
      </c>
      <c r="F36" s="82">
        <v>45.891078186788398</v>
      </c>
      <c r="G36" s="82">
        <v>56.499451402553312</v>
      </c>
      <c r="H36" s="19">
        <v>58.62698790668</v>
      </c>
      <c r="I36" s="19">
        <v>69.299108986829594</v>
      </c>
      <c r="J36" s="19">
        <v>140.77095736593401</v>
      </c>
      <c r="K36" s="19">
        <v>192.51758530782601</v>
      </c>
      <c r="L36" s="83">
        <v>196.68005390462301</v>
      </c>
      <c r="M36" s="87"/>
    </row>
    <row r="37" spans="1:13">
      <c r="A37" s="121"/>
      <c r="B37" s="20" t="s">
        <v>16</v>
      </c>
      <c r="C37" s="82">
        <v>59.675845333550249</v>
      </c>
      <c r="D37" s="82">
        <v>75.390430631358612</v>
      </c>
      <c r="E37" s="82">
        <v>75.390430631358612</v>
      </c>
      <c r="F37" s="82">
        <v>76.977021550389964</v>
      </c>
      <c r="G37" s="82">
        <v>71.654934100978707</v>
      </c>
      <c r="H37" s="82">
        <v>70.587575578558003</v>
      </c>
      <c r="I37" s="82">
        <v>65.233505819466757</v>
      </c>
      <c r="J37" s="82">
        <v>29.376976269474692</v>
      </c>
      <c r="K37" s="82">
        <v>3.416342237967128</v>
      </c>
      <c r="L37" s="84">
        <v>1.3280837244099486</v>
      </c>
      <c r="M37" s="87"/>
    </row>
    <row r="38" spans="1:13">
      <c r="A38" s="119" t="s">
        <v>25</v>
      </c>
      <c r="B38" s="18" t="s">
        <v>13</v>
      </c>
      <c r="C38" s="82">
        <v>123.9518790926025</v>
      </c>
      <c r="D38" s="19">
        <v>123.951879508772</v>
      </c>
      <c r="E38" s="19">
        <v>123.951879508772</v>
      </c>
      <c r="F38" s="82">
        <v>123.9518789783148</v>
      </c>
      <c r="G38" s="82">
        <v>123.9518808532908</v>
      </c>
      <c r="H38" s="19">
        <v>123.95187954587909</v>
      </c>
      <c r="I38" s="19">
        <v>123.9518805910478</v>
      </c>
      <c r="J38" s="19">
        <v>123.951879432864</v>
      </c>
      <c r="K38" s="19">
        <v>123.95188057411831</v>
      </c>
      <c r="L38" s="83">
        <v>123.95188057411831</v>
      </c>
      <c r="M38" s="87"/>
    </row>
    <row r="39" spans="1:13">
      <c r="A39" s="120"/>
      <c r="B39" s="18" t="s">
        <v>14</v>
      </c>
      <c r="C39" s="82">
        <v>75.441952649023307</v>
      </c>
      <c r="D39" s="19">
        <v>123.951879508772</v>
      </c>
      <c r="E39" s="19">
        <v>123.951879508772</v>
      </c>
      <c r="F39" s="82">
        <v>108.503147853477</v>
      </c>
      <c r="G39" s="82">
        <v>109.7586281078472</v>
      </c>
      <c r="H39" s="19">
        <v>103.319807024168</v>
      </c>
      <c r="I39" s="19">
        <v>106.849089058084</v>
      </c>
      <c r="J39" s="19">
        <v>0</v>
      </c>
      <c r="K39" s="19">
        <v>106.962740802826</v>
      </c>
      <c r="L39" s="83">
        <v>106.962740802826</v>
      </c>
      <c r="M39" s="87"/>
    </row>
    <row r="40" spans="1:13">
      <c r="A40" s="120"/>
      <c r="B40" s="18" t="s">
        <v>15</v>
      </c>
      <c r="C40" s="82">
        <v>48.509926443579197</v>
      </c>
      <c r="D40" s="19">
        <v>0</v>
      </c>
      <c r="E40" s="19">
        <v>0</v>
      </c>
      <c r="F40" s="82">
        <v>15.448731124837799</v>
      </c>
      <c r="G40" s="82">
        <v>14.19325274544358</v>
      </c>
      <c r="H40" s="19">
        <v>20.632072521711098</v>
      </c>
      <c r="I40" s="19">
        <v>17.102791532963799</v>
      </c>
      <c r="J40" s="19">
        <v>123.951879432864</v>
      </c>
      <c r="K40" s="19">
        <v>16.989139771292301</v>
      </c>
      <c r="L40" s="83">
        <v>16.989139771292301</v>
      </c>
      <c r="M40" s="87"/>
    </row>
    <row r="41" spans="1:13">
      <c r="A41" s="121"/>
      <c r="B41" s="20" t="s">
        <v>16</v>
      </c>
      <c r="C41" s="82">
        <v>60.863903961199171</v>
      </c>
      <c r="D41" s="82">
        <v>100</v>
      </c>
      <c r="E41" s="82">
        <v>100</v>
      </c>
      <c r="F41" s="82">
        <v>87.536509125819279</v>
      </c>
      <c r="G41" s="82">
        <v>88.549384932494348</v>
      </c>
      <c r="H41" s="82">
        <v>83.354772354158285</v>
      </c>
      <c r="I41" s="82">
        <v>86.202071762516681</v>
      </c>
      <c r="J41" s="82">
        <v>0</v>
      </c>
      <c r="K41" s="82">
        <v>86.293761988440778</v>
      </c>
      <c r="L41" s="84">
        <v>86.293761988440778</v>
      </c>
      <c r="M41" s="87"/>
    </row>
    <row r="42" spans="1:13">
      <c r="A42" s="107" t="s">
        <v>26</v>
      </c>
      <c r="B42" s="18" t="s">
        <v>13</v>
      </c>
      <c r="C42" s="82">
        <v>56.698684490235109</v>
      </c>
      <c r="D42" s="19">
        <v>56.698683901973297</v>
      </c>
      <c r="E42" s="19">
        <v>56.698683901973297</v>
      </c>
      <c r="F42" s="82">
        <v>56.698683901973297</v>
      </c>
      <c r="G42" s="82">
        <v>56.698683901973347</v>
      </c>
      <c r="H42" s="19">
        <v>56.698683901973297</v>
      </c>
      <c r="I42" s="19">
        <v>56.698683848856803</v>
      </c>
      <c r="J42" s="19">
        <v>56.698683901973297</v>
      </c>
      <c r="K42" s="19">
        <v>56.698683901973297</v>
      </c>
      <c r="L42" s="83">
        <v>56.698683901973297</v>
      </c>
      <c r="M42" s="87"/>
    </row>
    <row r="43" spans="1:13">
      <c r="A43" s="108"/>
      <c r="B43" s="18" t="s">
        <v>14</v>
      </c>
      <c r="C43" s="82">
        <v>53.434059298275599</v>
      </c>
      <c r="D43" s="19">
        <v>56.698683901973297</v>
      </c>
      <c r="E43" s="19">
        <v>56.698683901973297</v>
      </c>
      <c r="F43" s="82">
        <v>56.698683901973297</v>
      </c>
      <c r="G43" s="82">
        <v>56.698683901973347</v>
      </c>
      <c r="H43" s="19">
        <v>56.698683901973297</v>
      </c>
      <c r="I43" s="19">
        <v>29.502824888090199</v>
      </c>
      <c r="J43" s="19">
        <v>0</v>
      </c>
      <c r="K43" s="19">
        <v>0</v>
      </c>
      <c r="L43" s="83">
        <v>0</v>
      </c>
      <c r="M43" s="87"/>
    </row>
    <row r="44" spans="1:13">
      <c r="A44" s="108"/>
      <c r="B44" s="18" t="s">
        <v>15</v>
      </c>
      <c r="C44" s="82">
        <v>3.2646251919595102</v>
      </c>
      <c r="D44" s="19">
        <v>0</v>
      </c>
      <c r="E44" s="19">
        <v>0</v>
      </c>
      <c r="F44" s="82">
        <v>0</v>
      </c>
      <c r="G44" s="82">
        <v>0</v>
      </c>
      <c r="H44" s="19">
        <v>0</v>
      </c>
      <c r="I44" s="19">
        <v>27.1958589607666</v>
      </c>
      <c r="J44" s="19">
        <v>56.698683901973297</v>
      </c>
      <c r="K44" s="19">
        <v>56.698683901973297</v>
      </c>
      <c r="L44" s="83">
        <v>56.698683901973297</v>
      </c>
      <c r="M44" s="87"/>
    </row>
    <row r="45" spans="1:13">
      <c r="A45" s="109"/>
      <c r="B45" s="20" t="s">
        <v>16</v>
      </c>
      <c r="C45" s="82">
        <v>94.242150022860301</v>
      </c>
      <c r="D45" s="82">
        <v>100</v>
      </c>
      <c r="E45" s="82">
        <v>100</v>
      </c>
      <c r="F45" s="82">
        <v>100</v>
      </c>
      <c r="G45" s="82">
        <v>100</v>
      </c>
      <c r="H45" s="82">
        <v>100</v>
      </c>
      <c r="I45" s="82">
        <v>52.034408711737768</v>
      </c>
      <c r="J45" s="82">
        <v>0</v>
      </c>
      <c r="K45" s="82">
        <v>0</v>
      </c>
      <c r="L45" s="84">
        <v>0</v>
      </c>
      <c r="M45" s="87"/>
    </row>
    <row r="46" spans="1:13">
      <c r="A46" s="107" t="s">
        <v>27</v>
      </c>
      <c r="B46" s="18" t="s">
        <v>13</v>
      </c>
      <c r="C46" s="82">
        <v>50.868539262235295</v>
      </c>
      <c r="D46" s="82">
        <v>50.868539499465697</v>
      </c>
      <c r="E46" s="82">
        <v>50.868539499465697</v>
      </c>
      <c r="F46" s="82">
        <v>50.868539456300823</v>
      </c>
      <c r="G46" s="82">
        <v>50.868539135088149</v>
      </c>
      <c r="H46" s="82">
        <v>50.868539582319798</v>
      </c>
      <c r="I46" s="82">
        <v>50.868539499465697</v>
      </c>
      <c r="J46" s="82">
        <v>50.868539499465697</v>
      </c>
      <c r="K46" s="82">
        <v>50.868539499465697</v>
      </c>
      <c r="L46" s="84">
        <v>50.868539499465697</v>
      </c>
      <c r="M46" s="87"/>
    </row>
    <row r="47" spans="1:13">
      <c r="A47" s="108"/>
      <c r="B47" s="18" t="s">
        <v>14</v>
      </c>
      <c r="C47" s="82">
        <v>50.841768303213598</v>
      </c>
      <c r="D47" s="82">
        <v>50.868539499465697</v>
      </c>
      <c r="E47" s="82">
        <v>50.868539499465697</v>
      </c>
      <c r="F47" s="82">
        <v>50.820943266237002</v>
      </c>
      <c r="G47" s="82">
        <v>48.156157240769929</v>
      </c>
      <c r="H47" s="82">
        <v>50.841768623298101</v>
      </c>
      <c r="I47" s="82">
        <v>0</v>
      </c>
      <c r="J47" s="82">
        <v>0</v>
      </c>
      <c r="K47" s="82">
        <v>0</v>
      </c>
      <c r="L47" s="84">
        <v>0</v>
      </c>
      <c r="M47" s="87"/>
    </row>
    <row r="48" spans="1:13">
      <c r="A48" s="108"/>
      <c r="B48" s="18" t="s">
        <v>15</v>
      </c>
      <c r="C48" s="82">
        <v>2.6770959021696301E-2</v>
      </c>
      <c r="D48" s="82">
        <v>0</v>
      </c>
      <c r="E48" s="82">
        <v>0</v>
      </c>
      <c r="F48" s="82">
        <v>4.7596190063818503E-2</v>
      </c>
      <c r="G48" s="82">
        <v>2.7123818943182201</v>
      </c>
      <c r="H48" s="82">
        <v>2.6770959021696301E-2</v>
      </c>
      <c r="I48" s="82">
        <v>50.868539499465697</v>
      </c>
      <c r="J48" s="82">
        <v>50.868539499465697</v>
      </c>
      <c r="K48" s="82">
        <v>50.868539499465697</v>
      </c>
      <c r="L48" s="84">
        <v>50.868539499465697</v>
      </c>
      <c r="M48" s="87"/>
    </row>
    <row r="49" spans="1:13">
      <c r="A49" s="109"/>
      <c r="B49" s="20" t="s">
        <v>16</v>
      </c>
      <c r="C49" s="82">
        <v>99.947372267004383</v>
      </c>
      <c r="D49" s="82">
        <v>100</v>
      </c>
      <c r="E49" s="82">
        <v>100</v>
      </c>
      <c r="F49" s="82">
        <v>99.906432953309562</v>
      </c>
      <c r="G49" s="82">
        <v>94.667859662501556</v>
      </c>
      <c r="H49" s="82">
        <v>99.947372267335538</v>
      </c>
      <c r="I49" s="82">
        <v>0</v>
      </c>
      <c r="J49" s="82">
        <v>0</v>
      </c>
      <c r="K49" s="82">
        <v>0</v>
      </c>
      <c r="L49" s="84">
        <v>0</v>
      </c>
      <c r="M49" s="87"/>
    </row>
    <row r="50" spans="1:13">
      <c r="A50" s="107" t="s">
        <v>28</v>
      </c>
      <c r="B50" s="18" t="s">
        <v>13</v>
      </c>
      <c r="C50" s="82">
        <v>96.263518369681606</v>
      </c>
      <c r="D50" s="82">
        <v>96.263518906021801</v>
      </c>
      <c r="E50" s="82">
        <v>96.263518906021801</v>
      </c>
      <c r="F50" s="82">
        <v>96.263519594658305</v>
      </c>
      <c r="G50" s="82">
        <v>96.263519054944439</v>
      </c>
      <c r="H50" s="82">
        <v>96.263519269972903</v>
      </c>
      <c r="I50" s="82">
        <v>96.263519035535097</v>
      </c>
      <c r="J50" s="82">
        <v>96.263518997205594</v>
      </c>
      <c r="K50" s="82">
        <v>96.263518997205594</v>
      </c>
      <c r="L50" s="84">
        <v>96.263518997205594</v>
      </c>
      <c r="M50" s="87"/>
    </row>
    <row r="51" spans="1:13">
      <c r="A51" s="108"/>
      <c r="B51" s="18" t="s">
        <v>14</v>
      </c>
      <c r="C51" s="82">
        <v>74.534157375646004</v>
      </c>
      <c r="D51" s="82">
        <v>85.811346013605302</v>
      </c>
      <c r="E51" s="82">
        <v>85.811346013605302</v>
      </c>
      <c r="F51" s="82">
        <v>79.157714886969103</v>
      </c>
      <c r="G51" s="82">
        <v>80.223223820476818</v>
      </c>
      <c r="H51" s="82">
        <v>75.066502606301995</v>
      </c>
      <c r="I51" s="82">
        <v>23.487018905536701</v>
      </c>
      <c r="J51" s="82">
        <v>0</v>
      </c>
      <c r="K51" s="82">
        <v>0</v>
      </c>
      <c r="L51" s="84">
        <v>0</v>
      </c>
      <c r="M51" s="87"/>
    </row>
    <row r="52" spans="1:13">
      <c r="A52" s="108"/>
      <c r="B52" s="18" t="s">
        <v>15</v>
      </c>
      <c r="C52" s="82">
        <v>21.729360994035599</v>
      </c>
      <c r="D52" s="82">
        <v>10.452172892416501</v>
      </c>
      <c r="E52" s="82">
        <v>10.452172892416501</v>
      </c>
      <c r="F52" s="82">
        <v>17.105804707689199</v>
      </c>
      <c r="G52" s="82">
        <v>16.040295234467621</v>
      </c>
      <c r="H52" s="82">
        <v>21.197016663670901</v>
      </c>
      <c r="I52" s="82">
        <v>72.776500129998396</v>
      </c>
      <c r="J52" s="82">
        <v>96.263518997205594</v>
      </c>
      <c r="K52" s="82">
        <v>96.263518997205594</v>
      </c>
      <c r="L52" s="84">
        <v>96.263518997205594</v>
      </c>
      <c r="M52" s="87"/>
    </row>
    <row r="53" spans="1:13">
      <c r="A53" s="109"/>
      <c r="B53" s="20" t="s">
        <v>16</v>
      </c>
      <c r="C53" s="82">
        <v>77.427210887318537</v>
      </c>
      <c r="D53" s="82">
        <v>89.142124647842408</v>
      </c>
      <c r="E53" s="82">
        <v>89.142124647842408</v>
      </c>
      <c r="F53" s="82">
        <v>82.230231369352083</v>
      </c>
      <c r="G53" s="82">
        <v>83.337098630985764</v>
      </c>
      <c r="H53" s="82">
        <v>77.980218441605629</v>
      </c>
      <c r="I53" s="82">
        <v>24.398670587625837</v>
      </c>
      <c r="J53" s="82">
        <v>0</v>
      </c>
      <c r="K53" s="82">
        <v>0</v>
      </c>
      <c r="L53" s="84">
        <v>0</v>
      </c>
      <c r="M53" s="87"/>
    </row>
    <row r="54" spans="1:13">
      <c r="A54" s="107" t="s">
        <v>29</v>
      </c>
      <c r="B54" s="18" t="s">
        <v>13</v>
      </c>
      <c r="C54" s="82">
        <v>2683.2095468193197</v>
      </c>
      <c r="D54" s="82">
        <v>2683.2095478751985</v>
      </c>
      <c r="E54" s="82">
        <v>2683.2095478751985</v>
      </c>
      <c r="F54" s="82">
        <v>2683.2095515426017</v>
      </c>
      <c r="G54" s="82">
        <v>2683.2095487913562</v>
      </c>
      <c r="H54" s="82">
        <v>2683.2095524811789</v>
      </c>
      <c r="I54" s="82">
        <v>2683.209548764894</v>
      </c>
      <c r="J54" s="82">
        <v>2683.2095481807601</v>
      </c>
      <c r="K54" s="82">
        <v>2683.2095473683621</v>
      </c>
      <c r="L54" s="84">
        <v>2683.2095405720897</v>
      </c>
      <c r="M54" s="87"/>
    </row>
    <row r="55" spans="1:13">
      <c r="A55" s="108"/>
      <c r="B55" s="18" t="s">
        <v>14</v>
      </c>
      <c r="C55" s="82">
        <v>2189.5379990842098</v>
      </c>
      <c r="D55" s="82">
        <v>2600.4291981975498</v>
      </c>
      <c r="E55" s="82">
        <v>2600.4291981975498</v>
      </c>
      <c r="F55" s="82">
        <v>2330.86263437245</v>
      </c>
      <c r="G55" s="82">
        <v>2320.989279418658</v>
      </c>
      <c r="H55" s="82">
        <v>2398.2448860432301</v>
      </c>
      <c r="I55" s="82">
        <v>2317.32810144528</v>
      </c>
      <c r="J55" s="82">
        <v>0</v>
      </c>
      <c r="K55" s="82">
        <v>2305.2011738006299</v>
      </c>
      <c r="L55" s="84">
        <v>2258.3991172742099</v>
      </c>
      <c r="M55" s="87"/>
    </row>
    <row r="56" spans="1:13">
      <c r="A56" s="108"/>
      <c r="B56" s="18" t="s">
        <v>15</v>
      </c>
      <c r="C56" s="82">
        <v>493.67154773510998</v>
      </c>
      <c r="D56" s="82">
        <v>82.780349677648502</v>
      </c>
      <c r="E56" s="82">
        <v>82.780349677648502</v>
      </c>
      <c r="F56" s="82">
        <v>352.34691717015198</v>
      </c>
      <c r="G56" s="82">
        <v>362.22026937269828</v>
      </c>
      <c r="H56" s="82">
        <v>284.96466643794901</v>
      </c>
      <c r="I56" s="82">
        <v>365.88144731961398</v>
      </c>
      <c r="J56" s="82">
        <v>2683.2095481807601</v>
      </c>
      <c r="K56" s="82">
        <v>378.00837356773201</v>
      </c>
      <c r="L56" s="84">
        <v>424.81042329787999</v>
      </c>
      <c r="M56" s="87"/>
    </row>
    <row r="57" spans="1:13">
      <c r="A57" s="109"/>
      <c r="B57" s="20" t="s">
        <v>16</v>
      </c>
      <c r="C57" s="82">
        <v>81.601453814134317</v>
      </c>
      <c r="D57" s="82">
        <v>96.914875703867352</v>
      </c>
      <c r="E57" s="82">
        <v>96.914875703867352</v>
      </c>
      <c r="F57" s="82">
        <v>86.868453231035033</v>
      </c>
      <c r="G57" s="82">
        <v>86.500485229121992</v>
      </c>
      <c r="H57" s="82">
        <v>89.379708857459889</v>
      </c>
      <c r="I57" s="82">
        <v>86.364037520363155</v>
      </c>
      <c r="J57" s="82">
        <v>0</v>
      </c>
      <c r="K57" s="82">
        <v>85.912081524215083</v>
      </c>
      <c r="L57" s="84">
        <v>84.167825252764061</v>
      </c>
      <c r="M57" s="85" t="s">
        <v>30</v>
      </c>
    </row>
    <row r="58" spans="1:13">
      <c r="A58" s="104" t="s">
        <v>31</v>
      </c>
      <c r="B58" s="18" t="s">
        <v>13</v>
      </c>
      <c r="C58" s="82">
        <v>63.715941444128802</v>
      </c>
      <c r="D58" s="82">
        <v>63.715941253026799</v>
      </c>
      <c r="E58" s="82">
        <v>63.715941253026799</v>
      </c>
      <c r="F58" s="82">
        <v>63.715940917001795</v>
      </c>
      <c r="G58" s="82">
        <v>63.715941286521208</v>
      </c>
      <c r="H58" s="82">
        <v>63.715941360946005</v>
      </c>
      <c r="I58" s="82">
        <v>63.715942051650899</v>
      </c>
      <c r="J58" s="82">
        <v>63.715941034410598</v>
      </c>
      <c r="K58" s="82">
        <v>63.715942051650899</v>
      </c>
      <c r="L58" s="84">
        <v>63.715942051650899</v>
      </c>
      <c r="M58" s="87"/>
    </row>
    <row r="59" spans="1:13">
      <c r="A59" s="105"/>
      <c r="B59" s="18" t="s">
        <v>14</v>
      </c>
      <c r="C59" s="82">
        <v>38.320938350581301</v>
      </c>
      <c r="D59" s="82">
        <v>26.7679326316259</v>
      </c>
      <c r="E59" s="82">
        <v>26.7679326316259</v>
      </c>
      <c r="F59" s="82">
        <v>38.660289872100897</v>
      </c>
      <c r="G59" s="82">
        <v>30.145083898041509</v>
      </c>
      <c r="H59" s="82">
        <v>33.837686793262201</v>
      </c>
      <c r="I59" s="82">
        <v>0</v>
      </c>
      <c r="J59" s="82">
        <v>0</v>
      </c>
      <c r="K59" s="82">
        <v>0</v>
      </c>
      <c r="L59" s="84">
        <v>0</v>
      </c>
      <c r="M59" s="87"/>
    </row>
    <row r="60" spans="1:13">
      <c r="A60" s="105"/>
      <c r="B60" s="18" t="s">
        <v>15</v>
      </c>
      <c r="C60" s="82">
        <v>25.395003093547501</v>
      </c>
      <c r="D60" s="82">
        <v>36.948008621400902</v>
      </c>
      <c r="E60" s="82">
        <v>36.948008621400902</v>
      </c>
      <c r="F60" s="82">
        <v>25.055651044900898</v>
      </c>
      <c r="G60" s="82">
        <v>33.570857388479702</v>
      </c>
      <c r="H60" s="82">
        <v>29.878254567683801</v>
      </c>
      <c r="I60" s="82">
        <v>63.715942051650899</v>
      </c>
      <c r="J60" s="82">
        <v>63.715941034410598</v>
      </c>
      <c r="K60" s="82">
        <v>63.715942051650899</v>
      </c>
      <c r="L60" s="84">
        <v>63.715942051650899</v>
      </c>
      <c r="M60" s="87"/>
    </row>
    <row r="61" spans="1:13">
      <c r="A61" s="106"/>
      <c r="B61" s="20" t="s">
        <v>16</v>
      </c>
      <c r="C61" s="82">
        <v>60.143407571218489</v>
      </c>
      <c r="D61" s="82">
        <v>42.011358704293336</v>
      </c>
      <c r="E61" s="82">
        <v>42.011358704293336</v>
      </c>
      <c r="F61" s="82">
        <v>60.6760087282724</v>
      </c>
      <c r="G61" s="82">
        <v>47.311682585812399</v>
      </c>
      <c r="H61" s="82">
        <v>53.107097016073666</v>
      </c>
      <c r="I61" s="82">
        <v>0</v>
      </c>
      <c r="J61" s="82">
        <v>0</v>
      </c>
      <c r="K61" s="82">
        <v>0</v>
      </c>
      <c r="L61" s="84">
        <v>0</v>
      </c>
      <c r="M61" s="87"/>
    </row>
    <row r="62" spans="1:13">
      <c r="A62" s="104" t="s">
        <v>32</v>
      </c>
      <c r="B62" s="18" t="s">
        <v>13</v>
      </c>
      <c r="C62" s="82">
        <v>452.15771826940778</v>
      </c>
      <c r="D62" s="82">
        <v>452.15771853763181</v>
      </c>
      <c r="E62" s="82">
        <v>452.15771853763181</v>
      </c>
      <c r="F62" s="82">
        <v>452.15771876456432</v>
      </c>
      <c r="G62" s="82">
        <v>452.15771731090672</v>
      </c>
      <c r="H62" s="82">
        <v>452.15771729146491</v>
      </c>
      <c r="I62" s="82">
        <v>452.157717364078</v>
      </c>
      <c r="J62" s="82">
        <v>452.15771963134466</v>
      </c>
      <c r="K62" s="82">
        <v>452.15771873460199</v>
      </c>
      <c r="L62" s="84">
        <v>452.15771873460199</v>
      </c>
      <c r="M62" s="87"/>
    </row>
    <row r="63" spans="1:13">
      <c r="A63" s="105"/>
      <c r="B63" s="18" t="s">
        <v>14</v>
      </c>
      <c r="C63" s="82">
        <v>383.92345155657199</v>
      </c>
      <c r="D63" s="82">
        <v>450.85380922180201</v>
      </c>
      <c r="E63" s="82">
        <v>450.85380922180201</v>
      </c>
      <c r="F63" s="82">
        <v>408.03424854872202</v>
      </c>
      <c r="G63" s="82">
        <v>413.82439727918347</v>
      </c>
      <c r="H63" s="82">
        <v>407.46190465365299</v>
      </c>
      <c r="I63" s="82">
        <v>292.99433771284998</v>
      </c>
      <c r="J63" s="82">
        <v>20.273026321651699</v>
      </c>
      <c r="K63" s="82">
        <v>0</v>
      </c>
      <c r="L63" s="84">
        <v>0</v>
      </c>
      <c r="M63" s="87"/>
    </row>
    <row r="64" spans="1:13">
      <c r="A64" s="105"/>
      <c r="B64" s="18" t="s">
        <v>15</v>
      </c>
      <c r="C64" s="82">
        <v>68.234266712835804</v>
      </c>
      <c r="D64" s="82">
        <v>1.3039093158298201</v>
      </c>
      <c r="E64" s="82">
        <v>1.3039093158298201</v>
      </c>
      <c r="F64" s="82">
        <v>44.123470215842303</v>
      </c>
      <c r="G64" s="82">
        <v>38.33332003172319</v>
      </c>
      <c r="H64" s="82">
        <v>44.695812637811898</v>
      </c>
      <c r="I64" s="82">
        <v>159.16337965122801</v>
      </c>
      <c r="J64" s="82">
        <v>431.88469330969298</v>
      </c>
      <c r="K64" s="82">
        <v>452.15771873460199</v>
      </c>
      <c r="L64" s="84">
        <v>452.15771873460199</v>
      </c>
      <c r="M64" s="87"/>
    </row>
    <row r="65" spans="1:13">
      <c r="A65" s="106"/>
      <c r="B65" s="20" t="s">
        <v>16</v>
      </c>
      <c r="C65" s="82">
        <v>84.909188994053636</v>
      </c>
      <c r="D65" s="82">
        <v>99.711625111687368</v>
      </c>
      <c r="E65" s="82">
        <v>99.711625111687368</v>
      </c>
      <c r="F65" s="82">
        <v>90.241575365250569</v>
      </c>
      <c r="G65" s="82">
        <v>91.522135183338037</v>
      </c>
      <c r="H65" s="82">
        <v>90.114995071730561</v>
      </c>
      <c r="I65" s="82">
        <v>64.79914562133429</v>
      </c>
      <c r="J65" s="82">
        <v>4.4836183131365743</v>
      </c>
      <c r="K65" s="82">
        <v>0</v>
      </c>
      <c r="L65" s="84">
        <v>0</v>
      </c>
      <c r="M65" s="87"/>
    </row>
    <row r="66" spans="1:13">
      <c r="A66" s="104" t="s">
        <v>33</v>
      </c>
      <c r="B66" s="18" t="s">
        <v>13</v>
      </c>
      <c r="C66" s="82">
        <v>2514.597384988766</v>
      </c>
      <c r="D66" s="82">
        <v>2514.597381632012</v>
      </c>
      <c r="E66" s="82">
        <v>2514.597381632012</v>
      </c>
      <c r="F66" s="82">
        <v>2514.597376845114</v>
      </c>
      <c r="G66" s="82">
        <v>2514.7177114788042</v>
      </c>
      <c r="H66" s="82">
        <v>2514.5973765909162</v>
      </c>
      <c r="I66" s="82">
        <v>2514.5973811717322</v>
      </c>
      <c r="J66" s="82">
        <v>2514.5973807718942</v>
      </c>
      <c r="K66" s="82">
        <v>2514.5973815816751</v>
      </c>
      <c r="L66" s="84">
        <v>2514.5973822602878</v>
      </c>
      <c r="M66" s="87"/>
    </row>
    <row r="67" spans="1:13">
      <c r="A67" s="105"/>
      <c r="B67" s="18" t="s">
        <v>14</v>
      </c>
      <c r="C67" s="82">
        <v>2023.57332189622</v>
      </c>
      <c r="D67" s="82">
        <v>2477.93820737945</v>
      </c>
      <c r="E67" s="82">
        <v>2477.93820737945</v>
      </c>
      <c r="F67" s="82">
        <v>2254.1262961811999</v>
      </c>
      <c r="G67" s="82">
        <v>2227.6339905842829</v>
      </c>
      <c r="H67" s="82">
        <v>2286.3417056641701</v>
      </c>
      <c r="I67" s="82">
        <v>1930.08597611553</v>
      </c>
      <c r="J67" s="82">
        <v>99.543549518804198</v>
      </c>
      <c r="K67" s="82">
        <v>1729.06738608765</v>
      </c>
      <c r="L67" s="84">
        <v>1622.9169596362999</v>
      </c>
      <c r="M67" s="87"/>
    </row>
    <row r="68" spans="1:13">
      <c r="A68" s="105"/>
      <c r="B68" s="18" t="s">
        <v>15</v>
      </c>
      <c r="C68" s="82">
        <v>491.02406309254599</v>
      </c>
      <c r="D68" s="82">
        <v>36.659174252562103</v>
      </c>
      <c r="E68" s="82">
        <v>36.659174252562103</v>
      </c>
      <c r="F68" s="82">
        <v>260.47108066391399</v>
      </c>
      <c r="G68" s="82">
        <v>287.08372089452081</v>
      </c>
      <c r="H68" s="82">
        <v>228.25567092674601</v>
      </c>
      <c r="I68" s="82">
        <v>584.51140505620197</v>
      </c>
      <c r="J68" s="82">
        <v>2415.0538312530898</v>
      </c>
      <c r="K68" s="82">
        <v>785.529995494025</v>
      </c>
      <c r="L68" s="84">
        <v>891.68042262398797</v>
      </c>
      <c r="M68" s="87"/>
    </row>
    <row r="69" spans="1:13">
      <c r="A69" s="106"/>
      <c r="B69" s="21" t="s">
        <v>16</v>
      </c>
      <c r="C69" s="82">
        <v>80.473054413251944</v>
      </c>
      <c r="D69" s="82">
        <v>98.542145374033211</v>
      </c>
      <c r="E69" s="82">
        <v>98.542145374033211</v>
      </c>
      <c r="F69" s="82">
        <v>89.641638734598999</v>
      </c>
      <c r="G69" s="82">
        <v>88.583858952275861</v>
      </c>
      <c r="H69" s="82">
        <v>90.92277463375882</v>
      </c>
      <c r="I69" s="82">
        <v>76.755268679082292</v>
      </c>
      <c r="J69" s="91">
        <v>3.9586277421575846</v>
      </c>
      <c r="K69" s="82">
        <v>68.761202041818365</v>
      </c>
      <c r="L69" s="84">
        <v>64.539833338151098</v>
      </c>
      <c r="M69" s="89" t="s">
        <v>34</v>
      </c>
    </row>
    <row r="70" spans="1:13">
      <c r="A70" s="101" t="s">
        <v>35</v>
      </c>
      <c r="B70" s="18" t="s">
        <v>13</v>
      </c>
      <c r="C70" s="82">
        <v>338.25415736237642</v>
      </c>
      <c r="D70" s="82">
        <v>338.25415810475198</v>
      </c>
      <c r="E70" s="82">
        <v>338.25415810475198</v>
      </c>
      <c r="F70" s="82">
        <v>338.25415978233377</v>
      </c>
      <c r="G70" s="82">
        <v>338.25415633215101</v>
      </c>
      <c r="H70" s="82">
        <v>338.25415886735152</v>
      </c>
      <c r="I70" s="82">
        <v>338.2541595680176</v>
      </c>
      <c r="J70" s="82">
        <v>338.25415810475198</v>
      </c>
      <c r="K70" s="82">
        <v>338.25415987470456</v>
      </c>
      <c r="L70" s="84">
        <v>338.25415908930898</v>
      </c>
      <c r="M70" s="87"/>
    </row>
    <row r="71" spans="1:13">
      <c r="A71" s="102"/>
      <c r="B71" s="18" t="s">
        <v>14</v>
      </c>
      <c r="C71" s="82">
        <v>11.6788755968864</v>
      </c>
      <c r="D71" s="82">
        <v>338.25415810475198</v>
      </c>
      <c r="E71" s="82">
        <v>338.25415810475198</v>
      </c>
      <c r="F71" s="82">
        <v>291.50805918351</v>
      </c>
      <c r="G71" s="82">
        <v>269.62430953906409</v>
      </c>
      <c r="H71" s="82">
        <v>313.80492425273502</v>
      </c>
      <c r="I71" s="82">
        <v>6.96218701886165E-2</v>
      </c>
      <c r="J71" s="82">
        <v>0</v>
      </c>
      <c r="K71" s="82">
        <v>52.743449929071602</v>
      </c>
      <c r="L71" s="84">
        <v>0</v>
      </c>
      <c r="M71" s="87"/>
    </row>
    <row r="72" spans="1:13">
      <c r="A72" s="102"/>
      <c r="B72" s="18" t="s">
        <v>15</v>
      </c>
      <c r="C72" s="82">
        <v>326.57528176548999</v>
      </c>
      <c r="D72" s="82">
        <v>0</v>
      </c>
      <c r="E72" s="82">
        <v>0</v>
      </c>
      <c r="F72" s="82">
        <v>46.746100598823801</v>
      </c>
      <c r="G72" s="82">
        <v>68.629846793086912</v>
      </c>
      <c r="H72" s="82">
        <v>24.4492346146165</v>
      </c>
      <c r="I72" s="82">
        <v>338.184537697829</v>
      </c>
      <c r="J72" s="82">
        <v>338.25415810475198</v>
      </c>
      <c r="K72" s="82">
        <v>285.51070994563298</v>
      </c>
      <c r="L72" s="84">
        <v>338.25415908930898</v>
      </c>
      <c r="M72" s="87"/>
    </row>
    <row r="73" spans="1:13">
      <c r="A73" s="103"/>
      <c r="B73" s="20" t="s">
        <v>16</v>
      </c>
      <c r="C73" s="82">
        <v>3.4526924038289519</v>
      </c>
      <c r="D73" s="82">
        <v>100</v>
      </c>
      <c r="E73" s="82">
        <v>100</v>
      </c>
      <c r="F73" s="82">
        <v>86.180184560359933</v>
      </c>
      <c r="G73" s="82">
        <v>79.710568071868607</v>
      </c>
      <c r="H73" s="82">
        <v>92.771933774152231</v>
      </c>
      <c r="I73" s="82">
        <v>2.0582709249615787E-2</v>
      </c>
      <c r="J73" s="82">
        <v>0</v>
      </c>
      <c r="K73" s="82">
        <v>15.592845908712171</v>
      </c>
      <c r="L73" s="84">
        <v>0</v>
      </c>
      <c r="M73" s="87"/>
    </row>
    <row r="74" spans="1:13">
      <c r="A74" s="101" t="s">
        <v>36</v>
      </c>
      <c r="B74" s="18" t="s">
        <v>13</v>
      </c>
      <c r="C74" s="82">
        <v>235.88189771360157</v>
      </c>
      <c r="D74" s="82">
        <v>235.88189802593499</v>
      </c>
      <c r="E74" s="82">
        <v>235.88189802593499</v>
      </c>
      <c r="F74" s="82">
        <v>235.88189752888584</v>
      </c>
      <c r="G74" s="82">
        <v>235.8816511170175</v>
      </c>
      <c r="H74" s="82">
        <v>235.88189811642451</v>
      </c>
      <c r="I74" s="82">
        <v>235.88189730857022</v>
      </c>
      <c r="J74" s="82">
        <v>235.8818973133493</v>
      </c>
      <c r="K74" s="82">
        <v>235.88189805601741</v>
      </c>
      <c r="L74" s="84">
        <v>235.88189752704943</v>
      </c>
      <c r="M74" s="87"/>
    </row>
    <row r="75" spans="1:13">
      <c r="A75" s="102"/>
      <c r="B75" s="18" t="s">
        <v>14</v>
      </c>
      <c r="C75" s="82">
        <v>1.1450771147055601</v>
      </c>
      <c r="D75" s="82">
        <v>235.88189802593499</v>
      </c>
      <c r="E75" s="82">
        <v>235.88189802593499</v>
      </c>
      <c r="F75" s="82">
        <v>233.80154632000199</v>
      </c>
      <c r="G75" s="82">
        <v>233.14516970893411</v>
      </c>
      <c r="H75" s="82">
        <v>233.99731238711701</v>
      </c>
      <c r="I75" s="82">
        <v>231.86112036433099</v>
      </c>
      <c r="J75" s="82">
        <v>97.776060283983298</v>
      </c>
      <c r="K75" s="82">
        <v>137.50544723745901</v>
      </c>
      <c r="L75" s="84">
        <v>136.18219067462601</v>
      </c>
      <c r="M75" s="87"/>
    </row>
    <row r="76" spans="1:13">
      <c r="A76" s="102"/>
      <c r="B76" s="18" t="s">
        <v>15</v>
      </c>
      <c r="C76" s="82">
        <v>234.736820598896</v>
      </c>
      <c r="D76" s="82">
        <v>0</v>
      </c>
      <c r="E76" s="82">
        <v>0</v>
      </c>
      <c r="F76" s="82">
        <v>2.0803512088838598</v>
      </c>
      <c r="G76" s="82">
        <v>2.7364814080834021</v>
      </c>
      <c r="H76" s="82">
        <v>1.8845857293074999</v>
      </c>
      <c r="I76" s="82">
        <v>4.0207769442392198</v>
      </c>
      <c r="J76" s="82">
        <v>138.105837029366</v>
      </c>
      <c r="K76" s="82">
        <v>98.376450818558396</v>
      </c>
      <c r="L76" s="84">
        <v>99.699706852423404</v>
      </c>
      <c r="M76" s="87"/>
    </row>
    <row r="77" spans="1:13">
      <c r="A77" s="103"/>
      <c r="B77" s="20" t="s">
        <v>16</v>
      </c>
      <c r="C77" s="82">
        <v>0.48544510019834891</v>
      </c>
      <c r="D77" s="82">
        <v>100</v>
      </c>
      <c r="E77" s="82">
        <v>100</v>
      </c>
      <c r="F77" s="82">
        <v>99.118053894479502</v>
      </c>
      <c r="G77" s="82">
        <v>98.839892210723136</v>
      </c>
      <c r="H77" s="82">
        <v>99.201046903405313</v>
      </c>
      <c r="I77" s="82">
        <v>98.295427928079022</v>
      </c>
      <c r="J77" s="82">
        <v>41.45127769347048</v>
      </c>
      <c r="K77" s="82">
        <v>58.294192293129719</v>
      </c>
      <c r="L77" s="84">
        <v>57.73320975553434</v>
      </c>
      <c r="M77" s="90"/>
    </row>
    <row r="78" spans="1:13">
      <c r="A78" s="101" t="s">
        <v>37</v>
      </c>
      <c r="B78" s="18" t="s">
        <v>13</v>
      </c>
      <c r="C78" s="82">
        <v>1143.111161823919</v>
      </c>
      <c r="D78" s="82">
        <v>1143.111161944443</v>
      </c>
      <c r="E78" s="82">
        <v>1143.111161944443</v>
      </c>
      <c r="F78" s="82">
        <v>1143.1111610670991</v>
      </c>
      <c r="G78" s="82">
        <v>1143.110954038855</v>
      </c>
      <c r="H78" s="82">
        <v>1143.1111606691011</v>
      </c>
      <c r="I78" s="82">
        <v>1143.111161891143</v>
      </c>
      <c r="J78" s="82">
        <v>1143.1111632593529</v>
      </c>
      <c r="K78" s="82">
        <v>1143.1111581860309</v>
      </c>
      <c r="L78" s="84">
        <v>1143.1111603209661</v>
      </c>
      <c r="M78" s="87"/>
    </row>
    <row r="79" spans="1:13">
      <c r="A79" s="102"/>
      <c r="B79" s="18" t="s">
        <v>14</v>
      </c>
      <c r="C79" s="82">
        <v>7.2023876275989602</v>
      </c>
      <c r="D79" s="82">
        <v>1034.83080110438</v>
      </c>
      <c r="E79" s="82">
        <v>1034.83080110438</v>
      </c>
      <c r="F79" s="82">
        <v>814.77627076317503</v>
      </c>
      <c r="G79" s="82">
        <v>833.2870204120145</v>
      </c>
      <c r="H79" s="82">
        <v>887.21200023112499</v>
      </c>
      <c r="I79" s="82">
        <v>805.97405538934299</v>
      </c>
      <c r="J79" s="82">
        <v>44.6520278267027</v>
      </c>
      <c r="K79" s="82">
        <v>777.72103993624603</v>
      </c>
      <c r="L79" s="84">
        <v>703.04316589415203</v>
      </c>
      <c r="M79" s="87"/>
    </row>
    <row r="80" spans="1:13">
      <c r="A80" s="102"/>
      <c r="B80" s="18" t="s">
        <v>15</v>
      </c>
      <c r="C80" s="82">
        <v>1135.9087741963201</v>
      </c>
      <c r="D80" s="82">
        <v>108.280360840063</v>
      </c>
      <c r="E80" s="82">
        <v>108.280360840063</v>
      </c>
      <c r="F80" s="82">
        <v>328.334890303924</v>
      </c>
      <c r="G80" s="82">
        <v>309.82393362684002</v>
      </c>
      <c r="H80" s="82">
        <v>255.89916043797601</v>
      </c>
      <c r="I80" s="82">
        <v>337.13710650180002</v>
      </c>
      <c r="J80" s="82">
        <v>1098.4591354326501</v>
      </c>
      <c r="K80" s="82">
        <v>365.39011824978502</v>
      </c>
      <c r="L80" s="84">
        <v>440.06799442681398</v>
      </c>
      <c r="M80" s="87"/>
    </row>
    <row r="81" spans="1:13">
      <c r="A81" s="103"/>
      <c r="B81" s="20" t="s">
        <v>16</v>
      </c>
      <c r="C81" s="82">
        <v>0.63006887415105051</v>
      </c>
      <c r="D81" s="82">
        <v>90.527573831413122</v>
      </c>
      <c r="E81" s="82">
        <v>90.527573831413122</v>
      </c>
      <c r="F81" s="82">
        <v>71.277081224767144</v>
      </c>
      <c r="G81" s="82">
        <v>72.896425099228907</v>
      </c>
      <c r="H81" s="82">
        <v>77.613799143716705</v>
      </c>
      <c r="I81" s="82">
        <v>70.507058478543215</v>
      </c>
      <c r="J81" s="91">
        <v>3.9061842156616136</v>
      </c>
      <c r="K81" s="82">
        <v>68.035469198847494</v>
      </c>
      <c r="L81" s="84">
        <v>61.502607121493725</v>
      </c>
      <c r="M81" s="89" t="s">
        <v>34</v>
      </c>
    </row>
    <row r="82" spans="1:13">
      <c r="A82" s="101" t="s">
        <v>38</v>
      </c>
      <c r="B82" s="18" t="s">
        <v>13</v>
      </c>
      <c r="C82" s="82">
        <v>9034.2531858694638</v>
      </c>
      <c r="D82" s="82">
        <v>9034.2531862051583</v>
      </c>
      <c r="E82" s="82">
        <v>9034.2531862051583</v>
      </c>
      <c r="F82" s="82">
        <v>9034.25318453201</v>
      </c>
      <c r="G82" s="82">
        <v>9034.2531899924215</v>
      </c>
      <c r="H82" s="82">
        <v>9034.2531923052302</v>
      </c>
      <c r="I82" s="82">
        <v>9034.2531892321203</v>
      </c>
      <c r="J82" s="82">
        <v>9034.2531878146601</v>
      </c>
      <c r="K82" s="82">
        <v>9034.2531926247593</v>
      </c>
      <c r="L82" s="84">
        <v>9034.2531931945396</v>
      </c>
      <c r="M82" s="87"/>
    </row>
    <row r="83" spans="1:13">
      <c r="A83" s="102"/>
      <c r="B83" s="18" t="s">
        <v>14</v>
      </c>
      <c r="C83" s="82">
        <v>89.832141268815207</v>
      </c>
      <c r="D83" s="82">
        <v>8401.7587233271006</v>
      </c>
      <c r="E83" s="82">
        <v>8401.7587233271006</v>
      </c>
      <c r="F83" s="82">
        <v>7406.0543333907499</v>
      </c>
      <c r="G83" s="82">
        <v>7269.6538878260126</v>
      </c>
      <c r="H83" s="82">
        <v>7553.5286221297802</v>
      </c>
      <c r="I83" s="82">
        <v>7101.6543648896204</v>
      </c>
      <c r="J83" s="82">
        <v>1647.5460204992301</v>
      </c>
      <c r="K83" s="82">
        <v>5485.8867147524998</v>
      </c>
      <c r="L83" s="84">
        <v>3805.4995488782001</v>
      </c>
      <c r="M83" s="87"/>
    </row>
    <row r="84" spans="1:13">
      <c r="A84" s="102"/>
      <c r="B84" s="18" t="s">
        <v>15</v>
      </c>
      <c r="C84" s="82">
        <v>8944.4210446006491</v>
      </c>
      <c r="D84" s="82">
        <v>632.49446287805699</v>
      </c>
      <c r="E84" s="82">
        <v>632.49446287805699</v>
      </c>
      <c r="F84" s="82">
        <v>1628.1988511412601</v>
      </c>
      <c r="G84" s="82">
        <v>1764.5993021664081</v>
      </c>
      <c r="H84" s="82">
        <v>1480.72457017545</v>
      </c>
      <c r="I84" s="82">
        <v>1932.5988243424999</v>
      </c>
      <c r="J84" s="82">
        <v>7386.7071673154296</v>
      </c>
      <c r="K84" s="82">
        <v>3548.36647787226</v>
      </c>
      <c r="L84" s="84">
        <v>5228.7536443163399</v>
      </c>
      <c r="M84" s="87"/>
    </row>
    <row r="85" spans="1:13">
      <c r="A85" s="103"/>
      <c r="B85" s="20" t="s">
        <v>16</v>
      </c>
      <c r="C85" s="82">
        <v>0.99435049495095251</v>
      </c>
      <c r="D85" s="82">
        <v>92.998929188260476</v>
      </c>
      <c r="E85" s="82">
        <v>92.998929188260476</v>
      </c>
      <c r="F85" s="82">
        <v>81.977493680064455</v>
      </c>
      <c r="G85" s="82">
        <v>80.467679341540702</v>
      </c>
      <c r="H85" s="82">
        <v>83.609884086084378</v>
      </c>
      <c r="I85" s="82">
        <v>78.608095391371648</v>
      </c>
      <c r="J85" s="91">
        <v>18.236659812915459</v>
      </c>
      <c r="K85" s="82">
        <v>60.723189817515646</v>
      </c>
      <c r="L85" s="84">
        <v>42.123011913645115</v>
      </c>
      <c r="M85" s="89" t="s">
        <v>34</v>
      </c>
    </row>
    <row r="86" spans="1:13">
      <c r="A86" s="101" t="s">
        <v>39</v>
      </c>
      <c r="B86" s="18" t="s">
        <v>13</v>
      </c>
      <c r="C86" s="82">
        <v>435.51807806254175</v>
      </c>
      <c r="D86" s="82">
        <v>435.51807699947165</v>
      </c>
      <c r="E86" s="82">
        <v>435.51807699947165</v>
      </c>
      <c r="F86" s="82">
        <v>435.51807473435099</v>
      </c>
      <c r="G86" s="82">
        <v>435.51807979574568</v>
      </c>
      <c r="H86" s="82">
        <v>435.51807693936701</v>
      </c>
      <c r="I86" s="82">
        <v>435.51807636180422</v>
      </c>
      <c r="J86" s="82">
        <v>435.51807685487699</v>
      </c>
      <c r="K86" s="82">
        <v>435.51807666750199</v>
      </c>
      <c r="L86" s="84">
        <v>435.51807625698598</v>
      </c>
      <c r="M86" s="87"/>
    </row>
    <row r="87" spans="1:13">
      <c r="A87" s="102"/>
      <c r="B87" s="18" t="s">
        <v>14</v>
      </c>
      <c r="C87" s="82">
        <v>15.7814334037578</v>
      </c>
      <c r="D87" s="82">
        <v>401.87339048041503</v>
      </c>
      <c r="E87" s="82">
        <v>401.87339048041503</v>
      </c>
      <c r="F87" s="82">
        <v>328.06711771666397</v>
      </c>
      <c r="G87" s="82">
        <v>299.61908990694309</v>
      </c>
      <c r="H87" s="82">
        <v>334.25777814302398</v>
      </c>
      <c r="I87" s="82">
        <v>0.31117681765821098</v>
      </c>
      <c r="J87" s="82">
        <v>0</v>
      </c>
      <c r="K87" s="82">
        <v>104.861327727828</v>
      </c>
      <c r="L87" s="84">
        <v>0</v>
      </c>
      <c r="M87" s="87"/>
    </row>
    <row r="88" spans="1:13">
      <c r="A88" s="102"/>
      <c r="B88" s="18" t="s">
        <v>15</v>
      </c>
      <c r="C88" s="82">
        <v>419.73664465878397</v>
      </c>
      <c r="D88" s="82">
        <v>33.644686519056599</v>
      </c>
      <c r="E88" s="82">
        <v>33.644686519056599</v>
      </c>
      <c r="F88" s="82">
        <v>107.450957017687</v>
      </c>
      <c r="G88" s="82">
        <v>135.89898988880259</v>
      </c>
      <c r="H88" s="82">
        <v>101.26029879634299</v>
      </c>
      <c r="I88" s="82">
        <v>435.20689954414598</v>
      </c>
      <c r="J88" s="82">
        <v>435.51807685487699</v>
      </c>
      <c r="K88" s="82">
        <v>330.656748939674</v>
      </c>
      <c r="L88" s="84">
        <v>435.51807625698598</v>
      </c>
      <c r="M88" s="87"/>
    </row>
    <row r="89" spans="1:13">
      <c r="A89" s="103"/>
      <c r="B89" s="20" t="s">
        <v>16</v>
      </c>
      <c r="C89" s="82">
        <v>3.6236000751021722</v>
      </c>
      <c r="D89" s="82">
        <v>92.274789889123838</v>
      </c>
      <c r="E89" s="82">
        <v>92.274789889123838</v>
      </c>
      <c r="F89" s="82">
        <v>75.328014323348597</v>
      </c>
      <c r="G89" s="82">
        <v>68.796016470191518</v>
      </c>
      <c r="H89" s="82">
        <v>76.749461352337732</v>
      </c>
      <c r="I89" s="91">
        <v>7.1449805311801243E-2</v>
      </c>
      <c r="J89" s="82">
        <v>0</v>
      </c>
      <c r="K89" s="82">
        <v>24.07737665683273</v>
      </c>
      <c r="L89" s="84">
        <v>0</v>
      </c>
      <c r="M89" s="89" t="s">
        <v>40</v>
      </c>
    </row>
    <row r="90" spans="1:13">
      <c r="A90" s="101" t="s">
        <v>41</v>
      </c>
      <c r="B90" s="18" t="s">
        <v>13</v>
      </c>
      <c r="C90" s="82">
        <v>185.44143495493213</v>
      </c>
      <c r="D90" s="82">
        <v>185.44143479300999</v>
      </c>
      <c r="E90" s="82">
        <v>185.44143479300999</v>
      </c>
      <c r="F90" s="82">
        <v>185.44143360191515</v>
      </c>
      <c r="G90" s="82">
        <v>185.44143407087179</v>
      </c>
      <c r="H90" s="82">
        <v>185.44143317375509</v>
      </c>
      <c r="I90" s="82">
        <v>185.44143417897993</v>
      </c>
      <c r="J90" s="82">
        <v>185.44143488954401</v>
      </c>
      <c r="K90" s="82">
        <v>185.44143404616315</v>
      </c>
      <c r="L90" s="84">
        <v>185.44143459594494</v>
      </c>
      <c r="M90" s="87"/>
    </row>
    <row r="91" spans="1:13">
      <c r="A91" s="102"/>
      <c r="B91" s="18" t="s">
        <v>14</v>
      </c>
      <c r="C91" s="82">
        <v>4.1350073999391297</v>
      </c>
      <c r="D91" s="82">
        <v>185.44143479300999</v>
      </c>
      <c r="E91" s="82">
        <v>185.44143479300999</v>
      </c>
      <c r="F91" s="82">
        <v>185.15778214514799</v>
      </c>
      <c r="G91" s="82">
        <v>182.74249016248089</v>
      </c>
      <c r="H91" s="82">
        <v>184.863662219953</v>
      </c>
      <c r="I91" s="82">
        <v>185.15778258939599</v>
      </c>
      <c r="J91" s="82">
        <v>0</v>
      </c>
      <c r="K91" s="82">
        <v>185.15778258939599</v>
      </c>
      <c r="L91" s="84">
        <v>185.157783006361</v>
      </c>
      <c r="M91" s="87"/>
    </row>
    <row r="92" spans="1:13">
      <c r="A92" s="102"/>
      <c r="B92" s="18" t="s">
        <v>15</v>
      </c>
      <c r="C92" s="82">
        <v>181.30642755499301</v>
      </c>
      <c r="D92" s="82">
        <v>0</v>
      </c>
      <c r="E92" s="82">
        <v>0</v>
      </c>
      <c r="F92" s="82">
        <v>0.28365145676716802</v>
      </c>
      <c r="G92" s="82">
        <v>2.6989439083908882</v>
      </c>
      <c r="H92" s="82">
        <v>0.57777095380207599</v>
      </c>
      <c r="I92" s="82">
        <v>0.28365158958394199</v>
      </c>
      <c r="J92" s="82">
        <v>185.44143488954401</v>
      </c>
      <c r="K92" s="82">
        <v>0.28365145676716802</v>
      </c>
      <c r="L92" s="84">
        <v>0.28365158958394199</v>
      </c>
      <c r="M92" s="87"/>
    </row>
    <row r="93" spans="1:13">
      <c r="A93" s="103"/>
      <c r="B93" s="20" t="s">
        <v>16</v>
      </c>
      <c r="C93" s="82">
        <v>2.2298184874076612</v>
      </c>
      <c r="D93" s="82">
        <v>100</v>
      </c>
      <c r="E93" s="82">
        <v>100</v>
      </c>
      <c r="F93" s="82">
        <v>99.84703987061701</v>
      </c>
      <c r="G93" s="82">
        <v>98.54458421230747</v>
      </c>
      <c r="H93" s="82">
        <v>99.688434809894545</v>
      </c>
      <c r="I93" s="82">
        <v>99.847039799471048</v>
      </c>
      <c r="J93" s="82">
        <v>0</v>
      </c>
      <c r="K93" s="82">
        <v>99.847039870983451</v>
      </c>
      <c r="L93" s="84">
        <v>99.847039799814979</v>
      </c>
      <c r="M93" s="87"/>
    </row>
    <row r="94" spans="1:13">
      <c r="A94" s="101" t="s">
        <v>42</v>
      </c>
      <c r="B94" s="18" t="s">
        <v>13</v>
      </c>
      <c r="C94" s="82">
        <v>193.978125546461</v>
      </c>
      <c r="D94" s="82">
        <v>193.978125925157</v>
      </c>
      <c r="E94" s="82">
        <v>193.978125925157</v>
      </c>
      <c r="F94" s="82">
        <v>193.9781269781507</v>
      </c>
      <c r="G94" s="82">
        <v>193.97812453404609</v>
      </c>
      <c r="H94" s="82">
        <v>193.9781256607601</v>
      </c>
      <c r="I94" s="82">
        <v>193.97812908523542</v>
      </c>
      <c r="J94" s="82">
        <v>193.978125546461</v>
      </c>
      <c r="K94" s="82">
        <v>193.97812788191709</v>
      </c>
      <c r="L94" s="84">
        <v>193.9781247852049</v>
      </c>
      <c r="M94" s="87"/>
    </row>
    <row r="95" spans="1:13">
      <c r="A95" s="102"/>
      <c r="B95" s="18" t="s">
        <v>14</v>
      </c>
      <c r="C95" s="82">
        <v>0</v>
      </c>
      <c r="D95" s="82">
        <v>193.978125925157</v>
      </c>
      <c r="E95" s="82">
        <v>193.978125925157</v>
      </c>
      <c r="F95" s="82">
        <v>130.319389419098</v>
      </c>
      <c r="G95" s="82">
        <v>116.638456892531</v>
      </c>
      <c r="H95" s="82">
        <v>80.937723323298101</v>
      </c>
      <c r="I95" s="82">
        <v>122.869516894341</v>
      </c>
      <c r="J95" s="82">
        <v>0</v>
      </c>
      <c r="K95" s="82">
        <v>127.96274426424</v>
      </c>
      <c r="L95" s="84">
        <v>14.442950897109901</v>
      </c>
      <c r="M95" s="87"/>
    </row>
    <row r="96" spans="1:13">
      <c r="A96" s="102"/>
      <c r="B96" s="18" t="s">
        <v>15</v>
      </c>
      <c r="C96" s="82">
        <v>193.978125546461</v>
      </c>
      <c r="D96" s="82">
        <v>0</v>
      </c>
      <c r="E96" s="82">
        <v>0</v>
      </c>
      <c r="F96" s="82">
        <v>63.658737559052703</v>
      </c>
      <c r="G96" s="82">
        <v>77.339667641515121</v>
      </c>
      <c r="H96" s="82">
        <v>113.040402337462</v>
      </c>
      <c r="I96" s="82">
        <v>71.108612190894405</v>
      </c>
      <c r="J96" s="82">
        <v>193.978125546461</v>
      </c>
      <c r="K96" s="82">
        <v>66.015383617677102</v>
      </c>
      <c r="L96" s="84">
        <v>179.53517388809499</v>
      </c>
      <c r="M96" s="87"/>
    </row>
    <row r="97" spans="1:13">
      <c r="A97" s="103"/>
      <c r="B97" s="20" t="s">
        <v>16</v>
      </c>
      <c r="C97" s="82">
        <v>0</v>
      </c>
      <c r="D97" s="82">
        <v>100</v>
      </c>
      <c r="E97" s="82">
        <v>100</v>
      </c>
      <c r="F97" s="82">
        <v>67.182517662817162</v>
      </c>
      <c r="G97" s="82">
        <v>60.129696156567988</v>
      </c>
      <c r="H97" s="82">
        <v>41.725180634463165</v>
      </c>
      <c r="I97" s="82">
        <v>63.341943482891949</v>
      </c>
      <c r="J97" s="82">
        <v>0</v>
      </c>
      <c r="K97" s="82">
        <v>65.967614834460349</v>
      </c>
      <c r="L97" s="84">
        <v>7.4456596139914302</v>
      </c>
      <c r="M97" s="87"/>
    </row>
    <row r="98" spans="1:13">
      <c r="A98" s="98" t="s">
        <v>43</v>
      </c>
      <c r="B98" s="18" t="s">
        <v>13</v>
      </c>
      <c r="C98" s="82">
        <v>140.72655233427699</v>
      </c>
      <c r="D98" s="82">
        <v>140.7265526066403</v>
      </c>
      <c r="E98" s="82">
        <v>140.7265526066403</v>
      </c>
      <c r="F98" s="82">
        <v>140.7265512128146</v>
      </c>
      <c r="G98" s="82">
        <v>140.72655217084031</v>
      </c>
      <c r="H98" s="82">
        <v>140.72655162393437</v>
      </c>
      <c r="I98" s="82">
        <v>140.726551478163</v>
      </c>
      <c r="J98" s="82">
        <v>140.72655261532969</v>
      </c>
      <c r="K98" s="82">
        <v>140.72655147816201</v>
      </c>
      <c r="L98" s="84">
        <v>140.72655147816201</v>
      </c>
      <c r="M98" s="87"/>
    </row>
    <row r="99" spans="1:13">
      <c r="A99" s="99"/>
      <c r="B99" s="18" t="s">
        <v>14</v>
      </c>
      <c r="C99" s="82">
        <v>0</v>
      </c>
      <c r="D99" s="82">
        <v>61.171689830170699</v>
      </c>
      <c r="E99" s="82">
        <v>61.171689830170699</v>
      </c>
      <c r="F99" s="82">
        <v>40.461576245470603</v>
      </c>
      <c r="G99" s="82">
        <v>40.494857316227368</v>
      </c>
      <c r="H99" s="82">
        <v>2.9742273091103799</v>
      </c>
      <c r="I99" s="82">
        <v>0</v>
      </c>
      <c r="J99" s="82">
        <v>37.215689897314697</v>
      </c>
      <c r="K99" s="82">
        <v>0</v>
      </c>
      <c r="L99" s="84">
        <v>0</v>
      </c>
      <c r="M99" s="87"/>
    </row>
    <row r="100" spans="1:13">
      <c r="A100" s="99"/>
      <c r="B100" s="18" t="s">
        <v>15</v>
      </c>
      <c r="C100" s="82">
        <v>140.72655233427699</v>
      </c>
      <c r="D100" s="82">
        <v>79.554862776469605</v>
      </c>
      <c r="E100" s="82">
        <v>79.554862776469605</v>
      </c>
      <c r="F100" s="82">
        <v>100.264974967344</v>
      </c>
      <c r="G100" s="82">
        <v>100.2316948546129</v>
      </c>
      <c r="H100" s="82">
        <v>137.75232431482399</v>
      </c>
      <c r="I100" s="82">
        <v>140.726551478163</v>
      </c>
      <c r="J100" s="82">
        <v>103.51086271801501</v>
      </c>
      <c r="K100" s="82">
        <v>140.72655147816201</v>
      </c>
      <c r="L100" s="84">
        <v>140.72655147816201</v>
      </c>
      <c r="M100" s="87"/>
    </row>
    <row r="101" spans="1:13">
      <c r="A101" s="100"/>
      <c r="B101" s="20" t="s">
        <v>16</v>
      </c>
      <c r="C101" s="82">
        <v>0</v>
      </c>
      <c r="D101" s="82">
        <v>43.468477481401948</v>
      </c>
      <c r="E101" s="82">
        <v>43.468477481401948</v>
      </c>
      <c r="F101" s="82">
        <v>28.751913478134156</v>
      </c>
      <c r="G101" s="82">
        <v>28.775562743175232</v>
      </c>
      <c r="H101" s="82">
        <v>2.1134798478246317</v>
      </c>
      <c r="I101" s="82">
        <v>0</v>
      </c>
      <c r="J101" s="82">
        <v>26.445393002017376</v>
      </c>
      <c r="K101" s="82">
        <v>0</v>
      </c>
      <c r="L101" s="84">
        <v>0</v>
      </c>
      <c r="M101" s="87"/>
    </row>
    <row r="102" spans="1:13">
      <c r="A102" s="98" t="s">
        <v>44</v>
      </c>
      <c r="B102" s="18" t="s">
        <v>13</v>
      </c>
      <c r="C102" s="82">
        <v>2.9288676179197002</v>
      </c>
      <c r="D102" s="82">
        <v>2.9288676179197002</v>
      </c>
      <c r="E102" s="82">
        <v>2.9288676179197002</v>
      </c>
      <c r="F102" s="82">
        <v>2.9288676392783533</v>
      </c>
      <c r="G102" s="82">
        <v>2.9288680891341121</v>
      </c>
      <c r="H102" s="82">
        <v>2.92886670656591</v>
      </c>
      <c r="I102" s="82">
        <v>2.9288666474405098</v>
      </c>
      <c r="J102" s="82">
        <v>2.9288676179197002</v>
      </c>
      <c r="K102" s="82">
        <v>2.92886670656591</v>
      </c>
      <c r="L102" s="84">
        <v>2.9288667489432401</v>
      </c>
      <c r="M102" s="87"/>
    </row>
    <row r="103" spans="1:13">
      <c r="A103" s="99"/>
      <c r="B103" s="18" t="s">
        <v>14</v>
      </c>
      <c r="C103" s="82">
        <v>0</v>
      </c>
      <c r="D103" s="82">
        <v>2.9288676179197002</v>
      </c>
      <c r="E103" s="82">
        <v>2.9288676179197002</v>
      </c>
      <c r="F103" s="82">
        <v>4.42418338504234E-2</v>
      </c>
      <c r="G103" s="82">
        <v>0</v>
      </c>
      <c r="H103" s="82">
        <v>0</v>
      </c>
      <c r="I103" s="82">
        <v>0</v>
      </c>
      <c r="J103" s="82">
        <v>0</v>
      </c>
      <c r="K103" s="82">
        <v>0</v>
      </c>
      <c r="L103" s="84">
        <v>0</v>
      </c>
      <c r="M103" s="87"/>
    </row>
    <row r="104" spans="1:13">
      <c r="A104" s="99"/>
      <c r="B104" s="18" t="s">
        <v>15</v>
      </c>
      <c r="C104" s="82">
        <v>2.9288676179197002</v>
      </c>
      <c r="D104" s="82">
        <v>0</v>
      </c>
      <c r="E104" s="82">
        <v>0</v>
      </c>
      <c r="F104" s="82">
        <v>2.8846258054279299</v>
      </c>
      <c r="G104" s="82">
        <v>2.9288680891341121</v>
      </c>
      <c r="H104" s="82">
        <v>2.92886670656591</v>
      </c>
      <c r="I104" s="82">
        <v>2.9288666474405098</v>
      </c>
      <c r="J104" s="82">
        <v>2.9288676179197002</v>
      </c>
      <c r="K104" s="82">
        <v>2.92886670656591</v>
      </c>
      <c r="L104" s="84">
        <v>2.9288667489432401</v>
      </c>
      <c r="M104" s="87"/>
    </row>
    <row r="105" spans="1:13">
      <c r="A105" s="100"/>
      <c r="B105" s="20" t="s">
        <v>16</v>
      </c>
      <c r="C105" s="82">
        <v>0</v>
      </c>
      <c r="D105" s="82">
        <v>100</v>
      </c>
      <c r="E105" s="82">
        <v>100</v>
      </c>
      <c r="F105" s="82">
        <v>1.5105439814727917</v>
      </c>
      <c r="G105" s="82">
        <v>0</v>
      </c>
      <c r="H105" s="82">
        <v>0</v>
      </c>
      <c r="I105" s="82">
        <v>0</v>
      </c>
      <c r="J105" s="82">
        <v>0</v>
      </c>
      <c r="K105" s="82">
        <v>0</v>
      </c>
      <c r="L105" s="84">
        <v>0</v>
      </c>
      <c r="M105" s="87"/>
    </row>
    <row r="106" spans="1:13">
      <c r="A106" s="98" t="s">
        <v>45</v>
      </c>
      <c r="B106" s="18" t="s">
        <v>13</v>
      </c>
      <c r="C106" s="82">
        <v>136.68798694510099</v>
      </c>
      <c r="D106" s="82">
        <v>136.68798728313578</v>
      </c>
      <c r="E106" s="82">
        <v>136.68798728313578</v>
      </c>
      <c r="F106" s="82">
        <v>136.68798726533819</v>
      </c>
      <c r="G106" s="82">
        <v>136.68798919895531</v>
      </c>
      <c r="H106" s="82">
        <v>136.6879873532184</v>
      </c>
      <c r="I106" s="82">
        <v>136.68798578933374</v>
      </c>
      <c r="J106" s="82">
        <v>136.68798690279579</v>
      </c>
      <c r="K106" s="82">
        <v>136.68798672421281</v>
      </c>
      <c r="L106" s="84">
        <v>136.6879867928638</v>
      </c>
      <c r="M106" s="87"/>
    </row>
    <row r="107" spans="1:13">
      <c r="A107" s="99"/>
      <c r="B107" s="18" t="s">
        <v>14</v>
      </c>
      <c r="C107" s="82">
        <v>0</v>
      </c>
      <c r="D107" s="82">
        <v>100.489094557342</v>
      </c>
      <c r="E107" s="82">
        <v>100.489094557342</v>
      </c>
      <c r="F107" s="82">
        <v>107.299823435842</v>
      </c>
      <c r="G107" s="82">
        <v>108.8012487986646</v>
      </c>
      <c r="H107" s="82">
        <v>106.60955167896699</v>
      </c>
      <c r="I107" s="82">
        <v>0.190892564511737</v>
      </c>
      <c r="J107" s="82">
        <v>92.584867278484296</v>
      </c>
      <c r="K107" s="82">
        <v>4.3987759201809501E-2</v>
      </c>
      <c r="L107" s="84">
        <v>16.242978731588799</v>
      </c>
      <c r="M107" s="87"/>
    </row>
    <row r="108" spans="1:13">
      <c r="A108" s="99"/>
      <c r="B108" s="18" t="s">
        <v>15</v>
      </c>
      <c r="C108" s="82">
        <v>136.68798694510099</v>
      </c>
      <c r="D108" s="82">
        <v>36.198892725793797</v>
      </c>
      <c r="E108" s="82">
        <v>36.198892725793797</v>
      </c>
      <c r="F108" s="82">
        <v>29.3881638294962</v>
      </c>
      <c r="G108" s="82">
        <v>27.88674040029073</v>
      </c>
      <c r="H108" s="82">
        <v>30.078435674251399</v>
      </c>
      <c r="I108" s="82">
        <v>136.49709322482201</v>
      </c>
      <c r="J108" s="82">
        <v>44.103119624311503</v>
      </c>
      <c r="K108" s="82">
        <v>136.64399896501101</v>
      </c>
      <c r="L108" s="84">
        <v>120.445008061275</v>
      </c>
      <c r="M108" s="87"/>
    </row>
    <row r="109" spans="1:13">
      <c r="A109" s="100"/>
      <c r="B109" s="20" t="s">
        <v>16</v>
      </c>
      <c r="C109" s="82">
        <v>0</v>
      </c>
      <c r="D109" s="82">
        <v>73.517136768711566</v>
      </c>
      <c r="E109" s="82">
        <v>73.517136768711566</v>
      </c>
      <c r="F109" s="82">
        <v>78.499819612934957</v>
      </c>
      <c r="G109" s="82">
        <v>79.598251050646184</v>
      </c>
      <c r="H109" s="82">
        <v>77.994821449433545</v>
      </c>
      <c r="I109" s="82">
        <v>0.139655700835291</v>
      </c>
      <c r="J109" s="82">
        <v>67.734458145414806</v>
      </c>
      <c r="K109" s="82">
        <v>3.2181144997446613E-2</v>
      </c>
      <c r="L109" s="84">
        <v>11.883252590590363</v>
      </c>
      <c r="M109" s="87"/>
    </row>
    <row r="110" spans="1:13">
      <c r="A110" s="98" t="s">
        <v>46</v>
      </c>
      <c r="B110" s="18" t="s">
        <v>13</v>
      </c>
      <c r="C110" s="82">
        <v>210.480733654733</v>
      </c>
      <c r="D110" s="82">
        <v>210.48073281421011</v>
      </c>
      <c r="E110" s="82">
        <v>210.48073281421011</v>
      </c>
      <c r="F110" s="82">
        <v>210.48073351632979</v>
      </c>
      <c r="G110" s="82">
        <v>210.48073357045851</v>
      </c>
      <c r="H110" s="82">
        <v>210.48073540998831</v>
      </c>
      <c r="I110" s="82">
        <v>210.48073556138198</v>
      </c>
      <c r="J110" s="82">
        <v>210.480733654733</v>
      </c>
      <c r="K110" s="82">
        <v>210.48073382668179</v>
      </c>
      <c r="L110" s="84">
        <v>210.48073656873834</v>
      </c>
      <c r="M110" s="87"/>
    </row>
    <row r="111" spans="1:13">
      <c r="A111" s="99"/>
      <c r="B111" s="18" t="s">
        <v>14</v>
      </c>
      <c r="C111" s="82">
        <v>0</v>
      </c>
      <c r="D111" s="82">
        <v>192.242654433377</v>
      </c>
      <c r="E111" s="82">
        <v>192.242654433377</v>
      </c>
      <c r="F111" s="82">
        <v>81.673000747134793</v>
      </c>
      <c r="G111" s="82">
        <v>78.333396596887553</v>
      </c>
      <c r="H111" s="82">
        <v>119.634980826948</v>
      </c>
      <c r="I111" s="82">
        <v>4.0025541617949996</v>
      </c>
      <c r="J111" s="82">
        <v>0</v>
      </c>
      <c r="K111" s="82">
        <v>83.247976647811797</v>
      </c>
      <c r="L111" s="84">
        <v>3.36105139017933</v>
      </c>
      <c r="M111" s="87"/>
    </row>
    <row r="112" spans="1:13">
      <c r="A112" s="99"/>
      <c r="B112" s="18" t="s">
        <v>15</v>
      </c>
      <c r="C112" s="82">
        <v>210.480733654733</v>
      </c>
      <c r="D112" s="82">
        <v>18.238078380833102</v>
      </c>
      <c r="E112" s="82">
        <v>18.238078380833102</v>
      </c>
      <c r="F112" s="82">
        <v>128.80773276919501</v>
      </c>
      <c r="G112" s="82">
        <v>132.14733697357099</v>
      </c>
      <c r="H112" s="82">
        <v>90.845754583040303</v>
      </c>
      <c r="I112" s="82">
        <v>206.47818139958699</v>
      </c>
      <c r="J112" s="82">
        <v>210.480733654733</v>
      </c>
      <c r="K112" s="82">
        <v>127.23275717887</v>
      </c>
      <c r="L112" s="84">
        <v>207.119685178559</v>
      </c>
      <c r="M112" s="87"/>
    </row>
    <row r="113" spans="1:13">
      <c r="A113" s="100"/>
      <c r="B113" s="20" t="s">
        <v>16</v>
      </c>
      <c r="C113" s="82">
        <v>0</v>
      </c>
      <c r="D113" s="82">
        <v>91.335036638754133</v>
      </c>
      <c r="E113" s="82">
        <v>91.335036638754133</v>
      </c>
      <c r="F113" s="82">
        <v>38.803076834012614</v>
      </c>
      <c r="G113" s="82">
        <v>37.216421317091907</v>
      </c>
      <c r="H113" s="82">
        <v>56.838921906042884</v>
      </c>
      <c r="I113" s="82">
        <v>1.9016249402205956</v>
      </c>
      <c r="J113" s="82">
        <v>0</v>
      </c>
      <c r="K113" s="82">
        <v>39.55135234199701</v>
      </c>
      <c r="L113" s="84">
        <v>1.5968451293791843</v>
      </c>
      <c r="M113" s="87"/>
    </row>
    <row r="114" spans="1:13">
      <c r="A114" s="98" t="s">
        <v>47</v>
      </c>
      <c r="B114" s="18" t="s">
        <v>13</v>
      </c>
      <c r="C114" s="82">
        <v>3320.0199088399113</v>
      </c>
      <c r="D114" s="82">
        <v>3320.0199125900972</v>
      </c>
      <c r="E114" s="82">
        <v>3320.0199125900972</v>
      </c>
      <c r="F114" s="82">
        <v>3320.0199113729204</v>
      </c>
      <c r="G114" s="82">
        <v>3320.019911011143</v>
      </c>
      <c r="H114" s="82">
        <v>3320.0199041708402</v>
      </c>
      <c r="I114" s="82">
        <v>3320.0199092480957</v>
      </c>
      <c r="J114" s="82">
        <v>3320.0199090305018</v>
      </c>
      <c r="K114" s="82">
        <v>3320.0199060109198</v>
      </c>
      <c r="L114" s="84">
        <v>3320.0199106229602</v>
      </c>
      <c r="M114" s="87"/>
    </row>
    <row r="115" spans="1:13">
      <c r="A115" s="99"/>
      <c r="B115" s="18" t="s">
        <v>14</v>
      </c>
      <c r="C115" s="82">
        <v>17.698340558961402</v>
      </c>
      <c r="D115" s="82">
        <v>2760.94156745687</v>
      </c>
      <c r="E115" s="82">
        <v>2760.94156745687</v>
      </c>
      <c r="F115" s="82">
        <v>1953.2791278161501</v>
      </c>
      <c r="G115" s="82">
        <v>1869.7042750969681</v>
      </c>
      <c r="H115" s="82">
        <v>2045.82678397565</v>
      </c>
      <c r="I115" s="82">
        <v>19.9812721025454</v>
      </c>
      <c r="J115" s="82">
        <v>0.35536418883182902</v>
      </c>
      <c r="K115" s="82">
        <v>1370.6983156890301</v>
      </c>
      <c r="L115" s="84">
        <v>11.9582779990699</v>
      </c>
      <c r="M115" s="87"/>
    </row>
    <row r="116" spans="1:13">
      <c r="A116" s="99"/>
      <c r="B116" s="18" t="s">
        <v>15</v>
      </c>
      <c r="C116" s="82">
        <v>3302.32156828095</v>
      </c>
      <c r="D116" s="82">
        <v>559.078345133227</v>
      </c>
      <c r="E116" s="82">
        <v>559.078345133227</v>
      </c>
      <c r="F116" s="82">
        <v>1366.7407835567701</v>
      </c>
      <c r="G116" s="82">
        <v>1450.3156359141749</v>
      </c>
      <c r="H116" s="82">
        <v>1274.19312019519</v>
      </c>
      <c r="I116" s="82">
        <v>3300.0386371455502</v>
      </c>
      <c r="J116" s="82">
        <v>3319.6645448416698</v>
      </c>
      <c r="K116" s="82">
        <v>1949.32159032189</v>
      </c>
      <c r="L116" s="84">
        <v>3308.0616326238901</v>
      </c>
      <c r="M116" s="87"/>
    </row>
    <row r="117" spans="1:13">
      <c r="A117" s="100"/>
      <c r="B117" s="20" t="s">
        <v>16</v>
      </c>
      <c r="C117" s="82">
        <v>0.53307935027249864</v>
      </c>
      <c r="D117" s="82">
        <v>83.160391809304997</v>
      </c>
      <c r="E117" s="82">
        <v>83.160391809304997</v>
      </c>
      <c r="F117" s="82">
        <v>58.833355821905741</v>
      </c>
      <c r="G117" s="82">
        <v>56.316056084360419</v>
      </c>
      <c r="H117" s="82">
        <v>61.620919242247311</v>
      </c>
      <c r="I117" s="82">
        <v>0.60184193615485504</v>
      </c>
      <c r="J117" s="82">
        <v>1.0703676440771736E-2</v>
      </c>
      <c r="K117" s="82">
        <v>41.285846304938445</v>
      </c>
      <c r="L117" s="84">
        <v>0.36018693625322501</v>
      </c>
      <c r="M117" s="87"/>
    </row>
    <row r="118" spans="1:13">
      <c r="A118" s="98" t="s">
        <v>48</v>
      </c>
      <c r="B118" s="18" t="s">
        <v>13</v>
      </c>
      <c r="C118" s="82">
        <v>303.15589725249998</v>
      </c>
      <c r="D118" s="82">
        <v>303.15589583215291</v>
      </c>
      <c r="E118" s="82">
        <v>303.15589583215291</v>
      </c>
      <c r="F118" s="82">
        <v>303.15589771815496</v>
      </c>
      <c r="G118" s="82">
        <v>303.15589451324809</v>
      </c>
      <c r="H118" s="82">
        <v>303.1558994398963</v>
      </c>
      <c r="I118" s="82">
        <v>303.15589533152377</v>
      </c>
      <c r="J118" s="82">
        <v>303.15589716644598</v>
      </c>
      <c r="K118" s="82">
        <v>303.155895841274</v>
      </c>
      <c r="L118" s="84">
        <v>303.1558967604152</v>
      </c>
      <c r="M118" s="87"/>
    </row>
    <row r="119" spans="1:13">
      <c r="A119" s="99"/>
      <c r="B119" s="18" t="s">
        <v>14</v>
      </c>
      <c r="C119" s="82">
        <v>0</v>
      </c>
      <c r="D119" s="82">
        <v>234.00544622493899</v>
      </c>
      <c r="E119" s="82">
        <v>234.00544622493899</v>
      </c>
      <c r="F119" s="82">
        <v>128.30975491284499</v>
      </c>
      <c r="G119" s="82">
        <v>112.99401946850369</v>
      </c>
      <c r="H119" s="82">
        <v>45.134734756989303</v>
      </c>
      <c r="I119" s="82">
        <v>11.296760073158801</v>
      </c>
      <c r="J119" s="82">
        <v>0</v>
      </c>
      <c r="K119" s="82">
        <v>119.433171390949</v>
      </c>
      <c r="L119" s="84">
        <v>6.0367678498194903E-2</v>
      </c>
      <c r="M119" s="87"/>
    </row>
    <row r="120" spans="1:13">
      <c r="A120" s="99"/>
      <c r="B120" s="18" t="s">
        <v>15</v>
      </c>
      <c r="C120" s="82">
        <v>303.15589725249998</v>
      </c>
      <c r="D120" s="82">
        <v>69.150449607213901</v>
      </c>
      <c r="E120" s="82">
        <v>69.150449607213901</v>
      </c>
      <c r="F120" s="82">
        <v>174.84614280531</v>
      </c>
      <c r="G120" s="82">
        <v>190.16187504474439</v>
      </c>
      <c r="H120" s="82">
        <v>258.021164682907</v>
      </c>
      <c r="I120" s="82">
        <v>291.85913525836497</v>
      </c>
      <c r="J120" s="82">
        <v>303.15589716644598</v>
      </c>
      <c r="K120" s="82">
        <v>183.72272445032499</v>
      </c>
      <c r="L120" s="84">
        <v>303.09552908191699</v>
      </c>
      <c r="M120" s="87"/>
    </row>
    <row r="121" spans="1:13">
      <c r="A121" s="100"/>
      <c r="B121" s="20" t="s">
        <v>16</v>
      </c>
      <c r="C121" s="82">
        <v>0</v>
      </c>
      <c r="D121" s="82">
        <v>77.189805457222533</v>
      </c>
      <c r="E121" s="82">
        <v>77.189805457222533</v>
      </c>
      <c r="F121" s="82">
        <v>42.324677131016927</v>
      </c>
      <c r="G121" s="82">
        <v>37.272578733766231</v>
      </c>
      <c r="H121" s="82">
        <v>14.888291747044729</v>
      </c>
      <c r="I121" s="82">
        <v>3.7263864061772387</v>
      </c>
      <c r="J121" s="82">
        <v>0</v>
      </c>
      <c r="K121" s="82">
        <v>39.396618383263004</v>
      </c>
      <c r="L121" s="84">
        <v>1.9913080742712259E-2</v>
      </c>
      <c r="M121" s="87"/>
    </row>
    <row r="122" spans="1:13">
      <c r="A122" s="95" t="s">
        <v>49</v>
      </c>
      <c r="B122" s="18" t="s">
        <v>13</v>
      </c>
      <c r="C122" s="82">
        <v>2087.7818361337472</v>
      </c>
      <c r="D122" s="82">
        <v>2087.781835168048</v>
      </c>
      <c r="E122" s="82">
        <v>2087.781835168048</v>
      </c>
      <c r="F122" s="82">
        <v>2087.781840625054</v>
      </c>
      <c r="G122" s="82">
        <v>2087.781838123823</v>
      </c>
      <c r="H122" s="82">
        <v>2087.781837627927</v>
      </c>
      <c r="I122" s="82">
        <v>2087.7818341822899</v>
      </c>
      <c r="J122" s="82">
        <v>2087.7818311688129</v>
      </c>
      <c r="K122" s="82">
        <v>2087.7818341822899</v>
      </c>
      <c r="L122" s="84">
        <v>2087.7818341822899</v>
      </c>
      <c r="M122" s="87"/>
    </row>
    <row r="123" spans="1:13">
      <c r="A123" s="96"/>
      <c r="B123" s="18" t="s">
        <v>14</v>
      </c>
      <c r="C123" s="82">
        <v>2.0414798089271202</v>
      </c>
      <c r="D123" s="82">
        <v>1128.3595582923599</v>
      </c>
      <c r="E123" s="82">
        <v>1128.3595582923599</v>
      </c>
      <c r="F123" s="82">
        <v>1272.4142592739599</v>
      </c>
      <c r="G123" s="82">
        <v>1198.0760541888731</v>
      </c>
      <c r="H123" s="82">
        <v>798.65633026122703</v>
      </c>
      <c r="I123" s="82">
        <v>0</v>
      </c>
      <c r="J123" s="82">
        <v>1177.91311502096</v>
      </c>
      <c r="K123" s="82">
        <v>0</v>
      </c>
      <c r="L123" s="84">
        <v>0</v>
      </c>
      <c r="M123" s="87"/>
    </row>
    <row r="124" spans="1:13">
      <c r="A124" s="96"/>
      <c r="B124" s="18" t="s">
        <v>15</v>
      </c>
      <c r="C124" s="82">
        <v>2085.7403563248199</v>
      </c>
      <c r="D124" s="82">
        <v>959.422276875688</v>
      </c>
      <c r="E124" s="82">
        <v>959.422276875688</v>
      </c>
      <c r="F124" s="82">
        <v>815.36758135109403</v>
      </c>
      <c r="G124" s="82">
        <v>889.70578393495043</v>
      </c>
      <c r="H124" s="82">
        <v>1289.1255073667</v>
      </c>
      <c r="I124" s="82">
        <v>2087.7818341822899</v>
      </c>
      <c r="J124" s="82">
        <v>909.86871614785298</v>
      </c>
      <c r="K124" s="82">
        <v>2087.7818341822899</v>
      </c>
      <c r="L124" s="84">
        <v>2087.7818341822899</v>
      </c>
      <c r="M124" s="87"/>
    </row>
    <row r="125" spans="1:13">
      <c r="A125" s="97"/>
      <c r="B125" s="20" t="s">
        <v>16</v>
      </c>
      <c r="C125" s="82">
        <v>9.7782238239395192E-2</v>
      </c>
      <c r="D125" s="82">
        <v>54.045855715644585</v>
      </c>
      <c r="E125" s="82">
        <v>54.045855715644585</v>
      </c>
      <c r="F125" s="82">
        <v>60.945747995059484</v>
      </c>
      <c r="G125" s="82">
        <v>57.38511717610875</v>
      </c>
      <c r="H125" s="82">
        <v>38.253821154447614</v>
      </c>
      <c r="I125" s="82">
        <v>0</v>
      </c>
      <c r="J125" s="82">
        <v>56.419358451908899</v>
      </c>
      <c r="K125" s="82">
        <v>0</v>
      </c>
      <c r="L125" s="84">
        <v>0</v>
      </c>
      <c r="M125" s="87"/>
    </row>
    <row r="126" spans="1:13">
      <c r="A126" s="95" t="s">
        <v>50</v>
      </c>
      <c r="B126" s="18" t="s">
        <v>13</v>
      </c>
      <c r="C126" s="82">
        <v>1541.0135410918199</v>
      </c>
      <c r="D126" s="82">
        <v>1541.013542580351</v>
      </c>
      <c r="E126" s="82">
        <v>1541.013542580351</v>
      </c>
      <c r="F126" s="82">
        <v>1541.0135371180079</v>
      </c>
      <c r="G126" s="82">
        <v>1541.0135363201989</v>
      </c>
      <c r="H126" s="82">
        <v>1541.0135348301039</v>
      </c>
      <c r="I126" s="82">
        <v>1541.0135420119566</v>
      </c>
      <c r="J126" s="82">
        <v>1541.013545294843</v>
      </c>
      <c r="K126" s="82">
        <v>1541.0135427300499</v>
      </c>
      <c r="L126" s="84">
        <v>1541.0135427300499</v>
      </c>
      <c r="M126" s="87"/>
    </row>
    <row r="127" spans="1:13">
      <c r="A127" s="96"/>
      <c r="B127" s="18" t="s">
        <v>14</v>
      </c>
      <c r="C127" s="82">
        <v>0</v>
      </c>
      <c r="D127" s="82">
        <v>1183.5491754346599</v>
      </c>
      <c r="E127" s="82">
        <v>1183.5491754346599</v>
      </c>
      <c r="F127" s="82">
        <v>1191.9697348874699</v>
      </c>
      <c r="G127" s="82">
        <v>1139.507140387283</v>
      </c>
      <c r="H127" s="82">
        <v>1186.42271785712</v>
      </c>
      <c r="I127" s="82">
        <v>2.0836515641265501</v>
      </c>
      <c r="J127" s="82">
        <v>1122.4371350772201</v>
      </c>
      <c r="K127" s="82">
        <v>0</v>
      </c>
      <c r="L127" s="84">
        <v>0</v>
      </c>
      <c r="M127" s="87"/>
    </row>
    <row r="128" spans="1:13">
      <c r="A128" s="96"/>
      <c r="B128" s="18" t="s">
        <v>15</v>
      </c>
      <c r="C128" s="82">
        <v>1541.0135410918199</v>
      </c>
      <c r="D128" s="82">
        <v>357.46436714569103</v>
      </c>
      <c r="E128" s="82">
        <v>357.46436714569103</v>
      </c>
      <c r="F128" s="82">
        <v>349.04380223053801</v>
      </c>
      <c r="G128" s="82">
        <v>401.50639593291561</v>
      </c>
      <c r="H128" s="82">
        <v>354.59081697298399</v>
      </c>
      <c r="I128" s="82">
        <v>1538.9298904478301</v>
      </c>
      <c r="J128" s="82">
        <v>418.57641021762299</v>
      </c>
      <c r="K128" s="82">
        <v>1541.0135427300499</v>
      </c>
      <c r="L128" s="84">
        <v>1541.0135427300499</v>
      </c>
      <c r="M128" s="87"/>
    </row>
    <row r="129" spans="1:13">
      <c r="A129" s="97"/>
      <c r="B129" s="20" t="s">
        <v>16</v>
      </c>
      <c r="C129" s="82">
        <v>0</v>
      </c>
      <c r="D129" s="82">
        <v>76.803294892065992</v>
      </c>
      <c r="E129" s="82">
        <v>76.803294892065992</v>
      </c>
      <c r="F129" s="82">
        <v>77.349725111220167</v>
      </c>
      <c r="G129" s="82">
        <v>73.945303758221598</v>
      </c>
      <c r="H129" s="82">
        <v>76.989766218239126</v>
      </c>
      <c r="I129" s="82">
        <v>0.13521305993236904</v>
      </c>
      <c r="J129" s="82">
        <v>72.837590461442943</v>
      </c>
      <c r="K129" s="82">
        <v>0</v>
      </c>
      <c r="L129" s="84">
        <v>0</v>
      </c>
      <c r="M129" s="90"/>
    </row>
    <row r="130" spans="1:13">
      <c r="A130" s="95" t="s">
        <v>51</v>
      </c>
      <c r="B130" s="18" t="s">
        <v>13</v>
      </c>
      <c r="C130" s="82">
        <v>1.31204205969862</v>
      </c>
      <c r="D130" s="82">
        <v>1.3120418729144809</v>
      </c>
      <c r="E130" s="82">
        <v>1.3120418729144809</v>
      </c>
      <c r="F130" s="82">
        <v>1.31204205969862</v>
      </c>
      <c r="G130" s="82">
        <v>1.312042059698624</v>
      </c>
      <c r="H130" s="82">
        <v>1.31204191183106</v>
      </c>
      <c r="I130" s="82">
        <v>1.3120419294339152</v>
      </c>
      <c r="J130" s="82">
        <v>1.31204205969862</v>
      </c>
      <c r="K130" s="82">
        <v>1.3120422339830811</v>
      </c>
      <c r="L130" s="84">
        <v>1.31204205969862</v>
      </c>
      <c r="M130" s="87"/>
    </row>
    <row r="131" spans="1:13">
      <c r="A131" s="96"/>
      <c r="B131" s="18" t="s">
        <v>14</v>
      </c>
      <c r="C131" s="82">
        <v>0</v>
      </c>
      <c r="D131" s="82">
        <v>5.0622378081920799E-2</v>
      </c>
      <c r="E131" s="82">
        <v>5.0622378081920799E-2</v>
      </c>
      <c r="F131" s="82">
        <v>1.31204205969862</v>
      </c>
      <c r="G131" s="82">
        <v>1.312042059698624</v>
      </c>
      <c r="H131" s="82">
        <v>1.31204191183106</v>
      </c>
      <c r="I131" s="82">
        <v>3.1787986064215103E-2</v>
      </c>
      <c r="J131" s="82">
        <v>0</v>
      </c>
      <c r="K131" s="82">
        <v>0.89801428061288302</v>
      </c>
      <c r="L131" s="84">
        <v>0</v>
      </c>
      <c r="M131" s="87"/>
    </row>
    <row r="132" spans="1:13">
      <c r="A132" s="96"/>
      <c r="B132" s="18" t="s">
        <v>15</v>
      </c>
      <c r="C132" s="82">
        <v>1.31204205969862</v>
      </c>
      <c r="D132" s="82">
        <v>1.2614194948325601</v>
      </c>
      <c r="E132" s="82">
        <v>1.2614194948325601</v>
      </c>
      <c r="F132" s="82">
        <v>0</v>
      </c>
      <c r="G132" s="82">
        <v>0</v>
      </c>
      <c r="H132" s="82">
        <v>0</v>
      </c>
      <c r="I132" s="82">
        <v>1.2802539433697</v>
      </c>
      <c r="J132" s="82">
        <v>1.31204205969862</v>
      </c>
      <c r="K132" s="82">
        <v>0.41402795337019799</v>
      </c>
      <c r="L132" s="84">
        <v>1.31204205969862</v>
      </c>
      <c r="M132" s="87"/>
    </row>
    <row r="133" spans="1:13">
      <c r="A133" s="97"/>
      <c r="B133" s="20" t="s">
        <v>16</v>
      </c>
      <c r="C133" s="82">
        <v>0</v>
      </c>
      <c r="D133" s="82">
        <v>3.8582898249635642</v>
      </c>
      <c r="E133" s="82">
        <v>3.8582898249635642</v>
      </c>
      <c r="F133" s="82">
        <v>100</v>
      </c>
      <c r="G133" s="82">
        <v>100</v>
      </c>
      <c r="H133" s="82">
        <v>100</v>
      </c>
      <c r="I133" s="82">
        <v>2.4227873630479273</v>
      </c>
      <c r="J133" s="82">
        <v>0</v>
      </c>
      <c r="K133" s="82">
        <v>68.444007163298608</v>
      </c>
      <c r="L133" s="84">
        <v>0</v>
      </c>
      <c r="M133" s="87"/>
    </row>
    <row r="134" spans="1:13">
      <c r="A134" s="95" t="s">
        <v>52</v>
      </c>
      <c r="B134" s="18" t="s">
        <v>13</v>
      </c>
      <c r="C134" s="82">
        <v>57.628335370134302</v>
      </c>
      <c r="D134" s="82">
        <v>57.628333956808945</v>
      </c>
      <c r="E134" s="82">
        <v>57.628333956808945</v>
      </c>
      <c r="F134" s="82">
        <v>57.628336144569573</v>
      </c>
      <c r="G134" s="82">
        <v>57.628335673821859</v>
      </c>
      <c r="H134" s="82">
        <v>57.628336118325059</v>
      </c>
      <c r="I134" s="82">
        <v>57.628335453288898</v>
      </c>
      <c r="J134" s="82">
        <v>57.628335370134302</v>
      </c>
      <c r="K134" s="82">
        <v>57.628335342004114</v>
      </c>
      <c r="L134" s="84">
        <v>57.628335453288898</v>
      </c>
      <c r="M134" s="87"/>
    </row>
    <row r="135" spans="1:13">
      <c r="A135" s="96"/>
      <c r="B135" s="18" t="s">
        <v>14</v>
      </c>
      <c r="C135" s="82">
        <v>0</v>
      </c>
      <c r="D135" s="82">
        <v>2.30038465680295</v>
      </c>
      <c r="E135" s="82">
        <v>2.30038465680295</v>
      </c>
      <c r="F135" s="82">
        <v>2.6291238464146698</v>
      </c>
      <c r="G135" s="82">
        <v>1.4890962612665251</v>
      </c>
      <c r="H135" s="82">
        <v>3.2004033318964602</v>
      </c>
      <c r="I135" s="82">
        <v>0</v>
      </c>
      <c r="J135" s="82">
        <v>0</v>
      </c>
      <c r="K135" s="82">
        <v>0.87777094905761299</v>
      </c>
      <c r="L135" s="84">
        <v>0</v>
      </c>
      <c r="M135" s="87"/>
    </row>
    <row r="136" spans="1:13">
      <c r="A136" s="96"/>
      <c r="B136" s="18" t="s">
        <v>15</v>
      </c>
      <c r="C136" s="82">
        <v>57.628335370134302</v>
      </c>
      <c r="D136" s="82">
        <v>55.327949300005997</v>
      </c>
      <c r="E136" s="82">
        <v>55.327949300005997</v>
      </c>
      <c r="F136" s="82">
        <v>54.999212298154902</v>
      </c>
      <c r="G136" s="82">
        <v>56.139239412555327</v>
      </c>
      <c r="H136" s="82">
        <v>54.427932786428599</v>
      </c>
      <c r="I136" s="82">
        <v>57.628335453288898</v>
      </c>
      <c r="J136" s="82">
        <v>57.628335370134302</v>
      </c>
      <c r="K136" s="82">
        <v>56.750564392946501</v>
      </c>
      <c r="L136" s="84">
        <v>57.628335453288898</v>
      </c>
      <c r="M136" s="87"/>
    </row>
    <row r="137" spans="1:13">
      <c r="A137" s="97"/>
      <c r="B137" s="20" t="s">
        <v>16</v>
      </c>
      <c r="C137" s="82">
        <v>0</v>
      </c>
      <c r="D137" s="82">
        <v>3.9917597800537372</v>
      </c>
      <c r="E137" s="82">
        <v>3.9917597800537372</v>
      </c>
      <c r="F137" s="82">
        <v>4.5622067585277959</v>
      </c>
      <c r="G137" s="82">
        <v>2.5839654119023239</v>
      </c>
      <c r="H137" s="82">
        <v>5.5535237479792059</v>
      </c>
      <c r="I137" s="82">
        <v>0</v>
      </c>
      <c r="J137" s="82">
        <v>0</v>
      </c>
      <c r="K137" s="82">
        <v>1.5231586056552699</v>
      </c>
      <c r="L137" s="84">
        <v>0</v>
      </c>
      <c r="M137" s="87"/>
    </row>
    <row r="138" spans="1:13">
      <c r="A138" s="92" t="s">
        <v>53</v>
      </c>
      <c r="B138" s="18" t="s">
        <v>13</v>
      </c>
      <c r="C138" s="82">
        <v>48.023593405907604</v>
      </c>
      <c r="D138" s="82">
        <v>48.02359337524635</v>
      </c>
      <c r="E138" s="82">
        <v>48.02359337524635</v>
      </c>
      <c r="F138" s="82">
        <v>48.023593186473306</v>
      </c>
      <c r="G138" s="82">
        <v>48.023591818057348</v>
      </c>
      <c r="H138" s="82">
        <v>48.0235921226244</v>
      </c>
      <c r="I138" s="82">
        <v>48.023594094854502</v>
      </c>
      <c r="J138" s="82">
        <v>48.0235929013092</v>
      </c>
      <c r="K138" s="82">
        <v>48.023593147498502</v>
      </c>
      <c r="L138" s="84">
        <v>48.023593147498502</v>
      </c>
      <c r="M138" s="87"/>
    </row>
    <row r="139" spans="1:13">
      <c r="A139" s="93"/>
      <c r="B139" s="18" t="s">
        <v>14</v>
      </c>
      <c r="C139" s="82">
        <v>16.146790065023801</v>
      </c>
      <c r="D139" s="82">
        <v>47.156471526968801</v>
      </c>
      <c r="E139" s="82">
        <v>47.156471526968801</v>
      </c>
      <c r="F139" s="82">
        <v>33.663752292754303</v>
      </c>
      <c r="G139" s="82">
        <v>46.901789363930178</v>
      </c>
      <c r="H139" s="82">
        <v>22.573820678728101</v>
      </c>
      <c r="I139" s="82">
        <v>18.8333871042353</v>
      </c>
      <c r="J139" s="82">
        <v>22.3969783950851</v>
      </c>
      <c r="K139" s="82">
        <v>0</v>
      </c>
      <c r="L139" s="84">
        <v>0</v>
      </c>
      <c r="M139" s="87"/>
    </row>
    <row r="140" spans="1:13">
      <c r="A140" s="93"/>
      <c r="B140" s="18" t="s">
        <v>15</v>
      </c>
      <c r="C140" s="82">
        <v>31.8768033408838</v>
      </c>
      <c r="D140" s="82">
        <v>0.86712184827754701</v>
      </c>
      <c r="E140" s="82">
        <v>0.86712184827754701</v>
      </c>
      <c r="F140" s="82">
        <v>14.359840893718999</v>
      </c>
      <c r="G140" s="82">
        <v>1.1218024541271721</v>
      </c>
      <c r="H140" s="82">
        <v>25.449771443896299</v>
      </c>
      <c r="I140" s="82">
        <v>29.190206990619199</v>
      </c>
      <c r="J140" s="82">
        <v>25.626614506224101</v>
      </c>
      <c r="K140" s="82">
        <v>48.023593147498502</v>
      </c>
      <c r="L140" s="84">
        <v>48.023593147498502</v>
      </c>
      <c r="M140" s="87"/>
    </row>
    <row r="141" spans="1:13">
      <c r="A141" s="94"/>
      <c r="B141" s="20" t="s">
        <v>16</v>
      </c>
      <c r="C141" s="82">
        <v>33.622619466533941</v>
      </c>
      <c r="D141" s="82">
        <v>98.194383661584766</v>
      </c>
      <c r="E141" s="82">
        <v>98.194383661584766</v>
      </c>
      <c r="F141" s="82">
        <v>70.09836219884582</v>
      </c>
      <c r="G141" s="82">
        <v>97.664059659724657</v>
      </c>
      <c r="H141" s="82">
        <v>47.005689664129363</v>
      </c>
      <c r="I141" s="82">
        <v>39.216946293183014</v>
      </c>
      <c r="J141" s="82">
        <v>46.637448474777742</v>
      </c>
      <c r="K141" s="82">
        <v>0</v>
      </c>
      <c r="L141" s="84">
        <v>0</v>
      </c>
      <c r="M141" s="87"/>
    </row>
    <row r="142" spans="1:13">
      <c r="A142" s="92" t="s">
        <v>54</v>
      </c>
      <c r="B142" s="18" t="s">
        <v>13</v>
      </c>
      <c r="C142" s="82">
        <v>18.11365144532202</v>
      </c>
      <c r="D142" s="82">
        <v>18.1136510337803</v>
      </c>
      <c r="E142" s="82">
        <v>18.1136510337803</v>
      </c>
      <c r="F142" s="82">
        <v>18.113650982725641</v>
      </c>
      <c r="G142" s="82">
        <v>18.113657340793569</v>
      </c>
      <c r="H142" s="82">
        <v>18.113650892094572</v>
      </c>
      <c r="I142" s="82">
        <v>18.113651041899171</v>
      </c>
      <c r="J142" s="82">
        <v>18.113650957532901</v>
      </c>
      <c r="K142" s="82">
        <v>18.1136510913236</v>
      </c>
      <c r="L142" s="84">
        <v>18.1136510913236</v>
      </c>
      <c r="M142" s="87"/>
    </row>
    <row r="143" spans="1:13">
      <c r="A143" s="93"/>
      <c r="B143" s="18" t="s">
        <v>14</v>
      </c>
      <c r="C143" s="82">
        <v>0.52743344250832103</v>
      </c>
      <c r="D143" s="82">
        <v>18.1136510337803</v>
      </c>
      <c r="E143" s="82">
        <v>18.1136510337803</v>
      </c>
      <c r="F143" s="82">
        <v>3.4298643680098402</v>
      </c>
      <c r="G143" s="82">
        <v>13.987763321881721</v>
      </c>
      <c r="H143" s="82">
        <v>1.0035626829678701</v>
      </c>
      <c r="I143" s="82">
        <v>1.08334648631137</v>
      </c>
      <c r="J143" s="82">
        <v>0</v>
      </c>
      <c r="K143" s="82">
        <v>0</v>
      </c>
      <c r="L143" s="84">
        <v>0</v>
      </c>
      <c r="M143" s="87"/>
    </row>
    <row r="144" spans="1:13">
      <c r="A144" s="93"/>
      <c r="B144" s="18" t="s">
        <v>15</v>
      </c>
      <c r="C144" s="82">
        <v>17.586218002813698</v>
      </c>
      <c r="D144" s="82">
        <v>0</v>
      </c>
      <c r="E144" s="82">
        <v>0</v>
      </c>
      <c r="F144" s="82">
        <v>14.6837866147158</v>
      </c>
      <c r="G144" s="82">
        <v>4.1258940189118416</v>
      </c>
      <c r="H144" s="82">
        <v>17.110088209126701</v>
      </c>
      <c r="I144" s="82">
        <v>17.030304555587801</v>
      </c>
      <c r="J144" s="82">
        <v>18.113650957532901</v>
      </c>
      <c r="K144" s="82">
        <v>18.1136510913236</v>
      </c>
      <c r="L144" s="84">
        <v>18.1136510913236</v>
      </c>
      <c r="M144" s="87"/>
    </row>
    <row r="145" spans="1:13">
      <c r="A145" s="94"/>
      <c r="B145" s="20" t="s">
        <v>16</v>
      </c>
      <c r="C145" s="82">
        <v>2.9118007713708907</v>
      </c>
      <c r="D145" s="82">
        <v>100</v>
      </c>
      <c r="E145" s="82">
        <v>100</v>
      </c>
      <c r="F145" s="82">
        <v>18.935245971564665</v>
      </c>
      <c r="G145" s="82">
        <v>77.222192397225257</v>
      </c>
      <c r="H145" s="82">
        <v>5.5403667043503626</v>
      </c>
      <c r="I145" s="82">
        <v>5.9808289549437177</v>
      </c>
      <c r="J145" s="82">
        <v>0</v>
      </c>
      <c r="K145" s="82">
        <v>0</v>
      </c>
      <c r="L145" s="84">
        <v>0</v>
      </c>
      <c r="M145" s="87"/>
    </row>
    <row r="146" spans="1:13">
      <c r="A146" s="92" t="s">
        <v>55</v>
      </c>
      <c r="B146" s="18" t="s">
        <v>13</v>
      </c>
      <c r="C146" s="82">
        <v>9.8387025012168703</v>
      </c>
      <c r="D146" s="82">
        <v>9.8387019380233696</v>
      </c>
      <c r="E146" s="82">
        <v>9.8387019380233696</v>
      </c>
      <c r="F146" s="82">
        <v>9.8387020077963996</v>
      </c>
      <c r="G146" s="82">
        <v>9.8387000464294125</v>
      </c>
      <c r="H146" s="82">
        <v>9.8387023692163105</v>
      </c>
      <c r="I146" s="82">
        <v>9.8387016494681099</v>
      </c>
      <c r="J146" s="82">
        <v>9.8387016494681099</v>
      </c>
      <c r="K146" s="82">
        <v>9.8387016494681205</v>
      </c>
      <c r="L146" s="84">
        <v>9.8387016494681205</v>
      </c>
      <c r="M146" s="87"/>
    </row>
    <row r="147" spans="1:13">
      <c r="A147" s="93"/>
      <c r="B147" s="18" t="s">
        <v>14</v>
      </c>
      <c r="C147" s="82">
        <v>5.3700660370281303</v>
      </c>
      <c r="D147" s="82">
        <v>9.8387019380233696</v>
      </c>
      <c r="E147" s="82">
        <v>9.8387019380233696</v>
      </c>
      <c r="F147" s="82">
        <v>5.91974554969606</v>
      </c>
      <c r="G147" s="82">
        <v>9.8387000464294125</v>
      </c>
      <c r="H147" s="82">
        <v>5.9197459787284998</v>
      </c>
      <c r="I147" s="82">
        <v>5.9197468195612899</v>
      </c>
      <c r="J147" s="82">
        <v>5.9197468756029696</v>
      </c>
      <c r="K147" s="82">
        <v>0</v>
      </c>
      <c r="L147" s="84">
        <v>0</v>
      </c>
      <c r="M147" s="87"/>
    </row>
    <row r="148" spans="1:13">
      <c r="A148" s="93"/>
      <c r="B148" s="18" t="s">
        <v>15</v>
      </c>
      <c r="C148" s="82">
        <v>4.4686364641887399</v>
      </c>
      <c r="D148" s="82">
        <v>0</v>
      </c>
      <c r="E148" s="82">
        <v>0</v>
      </c>
      <c r="F148" s="82">
        <v>3.91895645810034</v>
      </c>
      <c r="G148" s="82">
        <v>0</v>
      </c>
      <c r="H148" s="82">
        <v>3.9189563904878102</v>
      </c>
      <c r="I148" s="82">
        <v>3.91895482990682</v>
      </c>
      <c r="J148" s="82">
        <v>3.9189547738651398</v>
      </c>
      <c r="K148" s="82">
        <v>9.8387016494681205</v>
      </c>
      <c r="L148" s="84">
        <v>9.8387016494681205</v>
      </c>
      <c r="M148" s="87"/>
    </row>
    <row r="149" spans="1:13">
      <c r="A149" s="94"/>
      <c r="B149" s="20" t="s">
        <v>16</v>
      </c>
      <c r="C149" s="82">
        <v>54.581038875440633</v>
      </c>
      <c r="D149" s="82">
        <v>100</v>
      </c>
      <c r="E149" s="82">
        <v>100</v>
      </c>
      <c r="F149" s="82">
        <v>60.16795249012651</v>
      </c>
      <c r="G149" s="82">
        <v>100</v>
      </c>
      <c r="H149" s="82">
        <v>60.167954640547073</v>
      </c>
      <c r="I149" s="82">
        <v>60.167967588297763</v>
      </c>
      <c r="J149" s="82">
        <v>60.167968157902187</v>
      </c>
      <c r="K149" s="82">
        <v>0</v>
      </c>
      <c r="L149" s="84">
        <v>0</v>
      </c>
      <c r="M149" s="87"/>
    </row>
    <row r="150" spans="1:13">
      <c r="A150" s="92" t="s">
        <v>56</v>
      </c>
      <c r="B150" s="18" t="s">
        <v>13</v>
      </c>
      <c r="C150" s="82">
        <v>54.7288507644246</v>
      </c>
      <c r="D150" s="82">
        <v>54.728850930666233</v>
      </c>
      <c r="E150" s="82">
        <v>54.728850930666233</v>
      </c>
      <c r="F150" s="82">
        <v>54.728851294411101</v>
      </c>
      <c r="G150" s="82">
        <v>54.728851118534052</v>
      </c>
      <c r="H150" s="82">
        <v>54.728850542888701</v>
      </c>
      <c r="I150" s="82">
        <v>54.728850704569794</v>
      </c>
      <c r="J150" s="82">
        <v>54.728851146605493</v>
      </c>
      <c r="K150" s="82">
        <v>54.728851459180099</v>
      </c>
      <c r="L150" s="84">
        <v>54.728851459180099</v>
      </c>
      <c r="M150" s="87"/>
    </row>
    <row r="151" spans="1:13">
      <c r="A151" s="93"/>
      <c r="B151" s="18" t="s">
        <v>14</v>
      </c>
      <c r="C151" s="82">
        <v>0</v>
      </c>
      <c r="D151" s="82">
        <v>54.475885573559196</v>
      </c>
      <c r="E151" s="82">
        <v>54.475885573559196</v>
      </c>
      <c r="F151" s="82">
        <v>28.488811571487801</v>
      </c>
      <c r="G151" s="82">
        <v>53.99160206156813</v>
      </c>
      <c r="H151" s="82">
        <v>4.9328585933301001</v>
      </c>
      <c r="I151" s="82">
        <v>1.9782030658504901</v>
      </c>
      <c r="J151" s="82">
        <v>2.5324819226746902</v>
      </c>
      <c r="K151" s="82">
        <v>0</v>
      </c>
      <c r="L151" s="84">
        <v>0</v>
      </c>
      <c r="M151" s="87"/>
    </row>
    <row r="152" spans="1:13">
      <c r="A152" s="93"/>
      <c r="B152" s="18" t="s">
        <v>15</v>
      </c>
      <c r="C152" s="82">
        <v>54.7288507644246</v>
      </c>
      <c r="D152" s="82">
        <v>0.25296535710703499</v>
      </c>
      <c r="E152" s="82">
        <v>0.25296535710703499</v>
      </c>
      <c r="F152" s="82">
        <v>26.240039722923299</v>
      </c>
      <c r="G152" s="82">
        <v>0.7372490569659238</v>
      </c>
      <c r="H152" s="82">
        <v>49.795991949558598</v>
      </c>
      <c r="I152" s="82">
        <v>52.7506476387193</v>
      </c>
      <c r="J152" s="82">
        <v>52.196369223930802</v>
      </c>
      <c r="K152" s="82">
        <v>54.728851459180099</v>
      </c>
      <c r="L152" s="84">
        <v>54.728851459180099</v>
      </c>
      <c r="M152" s="87"/>
    </row>
    <row r="153" spans="1:13">
      <c r="A153" s="93"/>
      <c r="B153" s="20" t="s">
        <v>16</v>
      </c>
      <c r="C153" s="82">
        <v>0</v>
      </c>
      <c r="D153" s="82">
        <v>99.537784271357154</v>
      </c>
      <c r="E153" s="82">
        <v>99.537784271357154</v>
      </c>
      <c r="F153" s="82">
        <v>52.054466515720698</v>
      </c>
      <c r="G153" s="82">
        <v>98.652906023243276</v>
      </c>
      <c r="H153" s="82">
        <v>9.0132691339176318</v>
      </c>
      <c r="I153" s="82">
        <v>3.6145525447427538</v>
      </c>
      <c r="J153" s="82">
        <v>4.6273252034667731</v>
      </c>
      <c r="K153" s="82">
        <v>0</v>
      </c>
      <c r="L153" s="84">
        <v>0</v>
      </c>
      <c r="M153" s="87"/>
    </row>
    <row r="154" spans="1:13">
      <c r="B154" s="79"/>
    </row>
    <row r="155" spans="1:13">
      <c r="B155" s="79"/>
    </row>
    <row r="156" spans="1:13">
      <c r="B156" s="79"/>
    </row>
    <row r="157" spans="1:13">
      <c r="B157" s="79"/>
    </row>
    <row r="158" spans="1:13">
      <c r="B158" s="79"/>
    </row>
    <row r="159" spans="1:13">
      <c r="B159" s="79"/>
    </row>
    <row r="160" spans="1:13">
      <c r="B160" s="79"/>
    </row>
    <row r="161" spans="2:2">
      <c r="B161" s="79"/>
    </row>
  </sheetData>
  <autoFilter ref="A1:L153" xr:uid="{8624F4BA-F4EA-48BB-941B-392DCE07E5BF}"/>
  <mergeCells count="38">
    <mergeCell ref="A42:A45"/>
    <mergeCell ref="A22:A25"/>
    <mergeCell ref="A26:A29"/>
    <mergeCell ref="A30:A33"/>
    <mergeCell ref="A34:A37"/>
    <mergeCell ref="A38:A41"/>
    <mergeCell ref="A2:A5"/>
    <mergeCell ref="A6:A9"/>
    <mergeCell ref="A10:A13"/>
    <mergeCell ref="A14:A17"/>
    <mergeCell ref="A18:A21"/>
    <mergeCell ref="A46:A49"/>
    <mergeCell ref="A50:A53"/>
    <mergeCell ref="A54:A57"/>
    <mergeCell ref="A58:A61"/>
    <mergeCell ref="A62:A65"/>
    <mergeCell ref="A66:A69"/>
    <mergeCell ref="A70:A73"/>
    <mergeCell ref="A74:A77"/>
    <mergeCell ref="A78:A81"/>
    <mergeCell ref="A82:A85"/>
    <mergeCell ref="A86:A89"/>
    <mergeCell ref="A90:A93"/>
    <mergeCell ref="A94:A97"/>
    <mergeCell ref="A98:A101"/>
    <mergeCell ref="A102:A105"/>
    <mergeCell ref="A106:A109"/>
    <mergeCell ref="A110:A113"/>
    <mergeCell ref="A114:A117"/>
    <mergeCell ref="A118:A121"/>
    <mergeCell ref="A122:A125"/>
    <mergeCell ref="A146:A149"/>
    <mergeCell ref="A150:A153"/>
    <mergeCell ref="A126:A129"/>
    <mergeCell ref="A130:A133"/>
    <mergeCell ref="A134:A137"/>
    <mergeCell ref="A138:A141"/>
    <mergeCell ref="A142:A145"/>
  </mergeCells>
  <conditionalFormatting sqref="A45:F45 H45:L45 N45:XFD45">
    <cfRule type="cellIs" dxfId="93" priority="65" operator="greaterThan">
      <formula>50</formula>
    </cfRule>
  </conditionalFormatting>
  <conditionalFormatting sqref="A37:L37">
    <cfRule type="cellIs" dxfId="92" priority="30" operator="greaterThan">
      <formula>24</formula>
    </cfRule>
  </conditionalFormatting>
  <conditionalFormatting sqref="A41:L41">
    <cfRule type="cellIs" dxfId="91" priority="29" operator="greaterThan">
      <formula>24</formula>
    </cfRule>
  </conditionalFormatting>
  <conditionalFormatting sqref="A49:L49">
    <cfRule type="cellIs" dxfId="90" priority="27" operator="greaterThan">
      <formula>24</formula>
    </cfRule>
  </conditionalFormatting>
  <conditionalFormatting sqref="A53:L53">
    <cfRule type="cellIs" dxfId="89" priority="26" operator="greaterThan">
      <formula>24</formula>
    </cfRule>
  </conditionalFormatting>
  <conditionalFormatting sqref="A57:L57">
    <cfRule type="cellIs" dxfId="88" priority="25" operator="greaterThan">
      <formula>24</formula>
    </cfRule>
  </conditionalFormatting>
  <conditionalFormatting sqref="A61:L61">
    <cfRule type="cellIs" dxfId="87" priority="24" operator="greaterThan">
      <formula>24</formula>
    </cfRule>
  </conditionalFormatting>
  <conditionalFormatting sqref="A65:L65">
    <cfRule type="cellIs" dxfId="86" priority="23" operator="greaterThan">
      <formula>24</formula>
    </cfRule>
  </conditionalFormatting>
  <conditionalFormatting sqref="A69:L69">
    <cfRule type="cellIs" dxfId="85" priority="22" operator="greaterThan">
      <formula>24</formula>
    </cfRule>
  </conditionalFormatting>
  <conditionalFormatting sqref="A73:L73">
    <cfRule type="cellIs" dxfId="84" priority="21" operator="greaterThan">
      <formula>24</formula>
    </cfRule>
  </conditionalFormatting>
  <conditionalFormatting sqref="A77:L77">
    <cfRule type="cellIs" dxfId="83" priority="20" operator="greaterThan">
      <formula>24</formula>
    </cfRule>
  </conditionalFormatting>
  <conditionalFormatting sqref="A81:L81">
    <cfRule type="cellIs" dxfId="82" priority="19" operator="greaterThan">
      <formula>24</formula>
    </cfRule>
  </conditionalFormatting>
  <conditionalFormatting sqref="A85:L85">
    <cfRule type="cellIs" dxfId="81" priority="18" operator="greaterThan">
      <formula>24</formula>
    </cfRule>
  </conditionalFormatting>
  <conditionalFormatting sqref="A89:L89">
    <cfRule type="cellIs" dxfId="80" priority="17" operator="greaterThan">
      <formula>24</formula>
    </cfRule>
  </conditionalFormatting>
  <conditionalFormatting sqref="A93:L93">
    <cfRule type="cellIs" dxfId="79" priority="16" operator="greaterThan">
      <formula>24</formula>
    </cfRule>
  </conditionalFormatting>
  <conditionalFormatting sqref="A97:L97">
    <cfRule type="cellIs" dxfId="78" priority="15" operator="greaterThan">
      <formula>24</formula>
    </cfRule>
  </conditionalFormatting>
  <conditionalFormatting sqref="A101:L101">
    <cfRule type="cellIs" dxfId="77" priority="14" operator="greaterThan">
      <formula>24</formula>
    </cfRule>
  </conditionalFormatting>
  <conditionalFormatting sqref="A105:L105">
    <cfRule type="cellIs" dxfId="76" priority="9" operator="greaterThan">
      <formula>24</formula>
    </cfRule>
  </conditionalFormatting>
  <conditionalFormatting sqref="A109:L109">
    <cfRule type="cellIs" dxfId="75" priority="13" operator="greaterThan">
      <formula>24</formula>
    </cfRule>
  </conditionalFormatting>
  <conditionalFormatting sqref="A113:L113">
    <cfRule type="cellIs" dxfId="74" priority="12" operator="greaterThan">
      <formula>24</formula>
    </cfRule>
  </conditionalFormatting>
  <conditionalFormatting sqref="A117:L117">
    <cfRule type="cellIs" dxfId="73" priority="11" operator="greaterThan">
      <formula>24</formula>
    </cfRule>
  </conditionalFormatting>
  <conditionalFormatting sqref="A121:L121">
    <cfRule type="cellIs" dxfId="72" priority="10" operator="greaterThan">
      <formula>24</formula>
    </cfRule>
  </conditionalFormatting>
  <conditionalFormatting sqref="A125:L125">
    <cfRule type="cellIs" dxfId="71" priority="8" operator="greaterThan">
      <formula>24</formula>
    </cfRule>
  </conditionalFormatting>
  <conditionalFormatting sqref="A129:L129">
    <cfRule type="cellIs" dxfId="70" priority="7" operator="greaterThan">
      <formula>24</formula>
    </cfRule>
  </conditionalFormatting>
  <conditionalFormatting sqref="A133:L133">
    <cfRule type="cellIs" dxfId="69" priority="6" operator="greaterThan">
      <formula>24</formula>
    </cfRule>
  </conditionalFormatting>
  <conditionalFormatting sqref="A137:L137">
    <cfRule type="cellIs" dxfId="68" priority="5" operator="greaterThan">
      <formula>24</formula>
    </cfRule>
  </conditionalFormatting>
  <conditionalFormatting sqref="A141:L141">
    <cfRule type="cellIs" dxfId="67" priority="4" operator="greaterThan">
      <formula>24</formula>
    </cfRule>
  </conditionalFormatting>
  <conditionalFormatting sqref="A145:L145">
    <cfRule type="cellIs" dxfId="66" priority="3" operator="greaterThan">
      <formula>24</formula>
    </cfRule>
  </conditionalFormatting>
  <conditionalFormatting sqref="A149:L149">
    <cfRule type="cellIs" dxfId="65" priority="2" operator="greaterThan">
      <formula>24</formula>
    </cfRule>
  </conditionalFormatting>
  <conditionalFormatting sqref="A153:L153">
    <cfRule type="cellIs" dxfId="64" priority="1" operator="greaterThan">
      <formula>24</formula>
    </cfRule>
  </conditionalFormatting>
  <conditionalFormatting sqref="B9:F9 H9:L9">
    <cfRule type="cellIs" dxfId="63" priority="75" operator="greaterThan">
      <formula>24</formula>
    </cfRule>
  </conditionalFormatting>
  <conditionalFormatting sqref="B5:L5">
    <cfRule type="cellIs" dxfId="62" priority="37" operator="greaterThan">
      <formula>24</formula>
    </cfRule>
  </conditionalFormatting>
  <conditionalFormatting sqref="B13:L13">
    <cfRule type="cellIs" dxfId="61" priority="36" operator="greaterThan">
      <formula>24</formula>
    </cfRule>
  </conditionalFormatting>
  <conditionalFormatting sqref="B17:L17">
    <cfRule type="cellIs" dxfId="60" priority="35" operator="greaterThan">
      <formula>24</formula>
    </cfRule>
  </conditionalFormatting>
  <conditionalFormatting sqref="B21:L21">
    <cfRule type="cellIs" dxfId="59" priority="34" operator="greaterThan">
      <formula>24</formula>
    </cfRule>
  </conditionalFormatting>
  <conditionalFormatting sqref="B25:L25">
    <cfRule type="cellIs" dxfId="58" priority="33" operator="greaterThan">
      <formula>24</formula>
    </cfRule>
  </conditionalFormatting>
  <conditionalFormatting sqref="B29:L29">
    <cfRule type="cellIs" dxfId="57" priority="32" operator="greaterThan">
      <formula>24</formula>
    </cfRule>
  </conditionalFormatting>
  <conditionalFormatting sqref="B33:L33">
    <cfRule type="cellIs" dxfId="56" priority="31" operator="greaterThan">
      <formula>24</formula>
    </cfRule>
  </conditionalFormatting>
  <conditionalFormatting sqref="G45">
    <cfRule type="cellIs" dxfId="55" priority="28" operator="greaterThan">
      <formula>24</formula>
    </cfRule>
  </conditionalFormatting>
  <conditionalFormatting sqref="N37:XFD37">
    <cfRule type="cellIs" dxfId="54" priority="67" operator="greaterThan">
      <formula>24</formula>
    </cfRule>
  </conditionalFormatting>
  <conditionalFormatting sqref="N41:XFD41">
    <cfRule type="cellIs" dxfId="53" priority="66" operator="greaterThan">
      <formula>24</formula>
    </cfRule>
  </conditionalFormatting>
  <conditionalFormatting sqref="N49:XFD49">
    <cfRule type="cellIs" dxfId="52" priority="64" operator="greaterThan">
      <formula>24</formula>
    </cfRule>
  </conditionalFormatting>
  <conditionalFormatting sqref="N53:XFD53">
    <cfRule type="cellIs" dxfId="51" priority="63" operator="greaterThan">
      <formula>24</formula>
    </cfRule>
  </conditionalFormatting>
  <conditionalFormatting sqref="N57:XFD57">
    <cfRule type="cellIs" dxfId="50" priority="62" operator="greaterThan">
      <formula>24</formula>
    </cfRule>
  </conditionalFormatting>
  <conditionalFormatting sqref="N61:XFD61">
    <cfRule type="cellIs" dxfId="49" priority="61" operator="greaterThan">
      <formula>24</formula>
    </cfRule>
  </conditionalFormatting>
  <conditionalFormatting sqref="N65:XFD65">
    <cfRule type="cellIs" dxfId="48" priority="60" operator="greaterThan">
      <formula>24</formula>
    </cfRule>
  </conditionalFormatting>
  <conditionalFormatting sqref="N69:XFD69">
    <cfRule type="cellIs" dxfId="47" priority="59" operator="greaterThan">
      <formula>24</formula>
    </cfRule>
  </conditionalFormatting>
  <conditionalFormatting sqref="N73:XFD73">
    <cfRule type="cellIs" dxfId="46" priority="58" operator="greaterThan">
      <formula>24</formula>
    </cfRule>
  </conditionalFormatting>
  <conditionalFormatting sqref="N77:XFD77">
    <cfRule type="cellIs" dxfId="45" priority="57" operator="greaterThan">
      <formula>24</formula>
    </cfRule>
  </conditionalFormatting>
  <conditionalFormatting sqref="N81:XFD81">
    <cfRule type="cellIs" dxfId="44" priority="56" operator="greaterThan">
      <formula>24</formula>
    </cfRule>
  </conditionalFormatting>
  <conditionalFormatting sqref="N85:XFD85">
    <cfRule type="cellIs" dxfId="43" priority="55" operator="greaterThan">
      <formula>24</formula>
    </cfRule>
  </conditionalFormatting>
  <conditionalFormatting sqref="N89:XFD89">
    <cfRule type="cellIs" dxfId="42" priority="54" operator="greaterThan">
      <formula>24</formula>
    </cfRule>
  </conditionalFormatting>
  <conditionalFormatting sqref="N93:XFD93">
    <cfRule type="cellIs" dxfId="41" priority="53" operator="greaterThan">
      <formula>24</formula>
    </cfRule>
  </conditionalFormatting>
  <conditionalFormatting sqref="N97:XFD97">
    <cfRule type="cellIs" dxfId="40" priority="52" operator="greaterThan">
      <formula>24</formula>
    </cfRule>
  </conditionalFormatting>
  <conditionalFormatting sqref="N101:XFD101">
    <cfRule type="cellIs" dxfId="39" priority="51" operator="greaterThan">
      <formula>24</formula>
    </cfRule>
  </conditionalFormatting>
  <conditionalFormatting sqref="N105:XFD105">
    <cfRule type="cellIs" dxfId="38" priority="50" operator="greaterThan">
      <formula>24</formula>
    </cfRule>
  </conditionalFormatting>
  <conditionalFormatting sqref="N109:XFD109">
    <cfRule type="cellIs" dxfId="37" priority="49" operator="greaterThan">
      <formula>24</formula>
    </cfRule>
  </conditionalFormatting>
  <conditionalFormatting sqref="N113:XFD113">
    <cfRule type="cellIs" dxfId="36" priority="48" operator="greaterThan">
      <formula>24</formula>
    </cfRule>
  </conditionalFormatting>
  <conditionalFormatting sqref="N117:XFD117">
    <cfRule type="cellIs" dxfId="35" priority="47" operator="greaterThan">
      <formula>24</formula>
    </cfRule>
  </conditionalFormatting>
  <conditionalFormatting sqref="N121:XFD121">
    <cfRule type="cellIs" dxfId="34" priority="46" operator="greaterThan">
      <formula>24</formula>
    </cfRule>
  </conditionalFormatting>
  <conditionalFormatting sqref="N125:XFD125">
    <cfRule type="cellIs" dxfId="33" priority="45" operator="greaterThan">
      <formula>24</formula>
    </cfRule>
  </conditionalFormatting>
  <conditionalFormatting sqref="N129:XFD129">
    <cfRule type="cellIs" dxfId="32" priority="44" operator="greaterThan">
      <formula>24</formula>
    </cfRule>
  </conditionalFormatting>
  <conditionalFormatting sqref="N133:XFD133">
    <cfRule type="cellIs" dxfId="31" priority="43" operator="greaterThan">
      <formula>24</formula>
    </cfRule>
  </conditionalFormatting>
  <conditionalFormatting sqref="N137:XFD137">
    <cfRule type="cellIs" dxfId="30" priority="42" operator="greaterThan">
      <formula>24</formula>
    </cfRule>
  </conditionalFormatting>
  <conditionalFormatting sqref="N141:XFD141">
    <cfRule type="cellIs" dxfId="29" priority="41" operator="greaterThan">
      <formula>24</formula>
    </cfRule>
  </conditionalFormatting>
  <conditionalFormatting sqref="N145:XFD145">
    <cfRule type="cellIs" dxfId="28" priority="40" operator="greaterThan">
      <formula>24</formula>
    </cfRule>
  </conditionalFormatting>
  <conditionalFormatting sqref="N149:XFD149">
    <cfRule type="cellIs" dxfId="27" priority="39" operator="greaterThan">
      <formula>24</formula>
    </cfRule>
  </conditionalFormatting>
  <conditionalFormatting sqref="N153:XFD153">
    <cfRule type="cellIs" dxfId="26" priority="38" operator="greaterThan">
      <formula>24</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85" zoomScaleNormal="85" workbookViewId="0">
      <pane xSplit="1" ySplit="1" topLeftCell="B2" activePane="bottomRight" state="frozen"/>
      <selection pane="bottomRight" activeCell="L146" sqref="L146"/>
      <selection pane="bottomLeft" activeCell="A2" sqref="A2"/>
      <selection pane="topRight" activeCell="B1" sqref="B1"/>
    </sheetView>
  </sheetViews>
  <sheetFormatPr defaultColWidth="11.42578125" defaultRowHeight="15" customHeight="1"/>
  <cols>
    <col min="1" max="1" width="28.85546875" style="37" customWidth="1"/>
    <col min="2" max="2" width="15.42578125" style="27" customWidth="1"/>
    <col min="3" max="3" width="17.42578125" style="27" customWidth="1"/>
    <col min="4" max="4" width="19" style="27" customWidth="1"/>
    <col min="5" max="5" width="24.85546875" style="27" customWidth="1"/>
    <col min="6" max="6" width="15.42578125" style="27" customWidth="1"/>
    <col min="7" max="10" width="15.85546875" style="27" customWidth="1"/>
    <col min="11" max="11" width="21.7109375" style="27" customWidth="1"/>
    <col min="12" max="14" width="15.85546875" style="27" customWidth="1"/>
    <col min="15" max="16" width="15.85546875" style="27" hidden="1" customWidth="1"/>
    <col min="17" max="17" width="11.42578125" style="27" hidden="1" customWidth="1"/>
    <col min="18" max="41" width="15.85546875" style="27" hidden="1" customWidth="1"/>
    <col min="42" max="43" width="16.28515625" style="33" customWidth="1"/>
    <col min="44" max="45" width="16.28515625" style="48" customWidth="1"/>
    <col min="46" max="46" width="16.28515625" style="33" customWidth="1"/>
    <col min="47" max="16384" width="11.42578125" style="27"/>
  </cols>
  <sheetData>
    <row r="1" spans="1:46" ht="30">
      <c r="A1" s="24" t="s">
        <v>0</v>
      </c>
      <c r="B1" s="25" t="s">
        <v>1</v>
      </c>
      <c r="C1" s="25" t="s">
        <v>2</v>
      </c>
      <c r="D1" s="54" t="s">
        <v>3</v>
      </c>
      <c r="E1" s="25" t="s">
        <v>4</v>
      </c>
      <c r="F1" s="25" t="s">
        <v>5</v>
      </c>
      <c r="G1" s="25" t="s">
        <v>6</v>
      </c>
      <c r="H1" s="25" t="s">
        <v>7</v>
      </c>
      <c r="I1" s="54" t="s">
        <v>57</v>
      </c>
      <c r="J1" s="25" t="s">
        <v>9</v>
      </c>
      <c r="K1" s="25" t="s">
        <v>10</v>
      </c>
      <c r="L1" s="65" t="s">
        <v>58</v>
      </c>
      <c r="M1" s="65" t="s">
        <v>59</v>
      </c>
      <c r="N1" s="65" t="s">
        <v>60</v>
      </c>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12" t="s">
        <v>61</v>
      </c>
      <c r="AQ1" s="11" t="s">
        <v>62</v>
      </c>
      <c r="AR1" s="38" t="s">
        <v>63</v>
      </c>
      <c r="AS1" s="38" t="s">
        <v>64</v>
      </c>
      <c r="AT1" s="26" t="s">
        <v>65</v>
      </c>
    </row>
    <row r="2" spans="1:46">
      <c r="A2" s="67" t="s">
        <v>12</v>
      </c>
      <c r="B2" s="16">
        <v>0</v>
      </c>
      <c r="C2" s="16">
        <v>1</v>
      </c>
      <c r="D2" s="16">
        <v>1</v>
      </c>
      <c r="E2" s="16">
        <v>1</v>
      </c>
      <c r="F2" s="16">
        <v>1</v>
      </c>
      <c r="G2" s="16">
        <v>1</v>
      </c>
      <c r="H2" s="16">
        <v>1</v>
      </c>
      <c r="I2" s="16">
        <v>0</v>
      </c>
      <c r="J2" s="16">
        <v>1</v>
      </c>
      <c r="K2" s="16">
        <v>1</v>
      </c>
      <c r="L2" s="17">
        <v>0</v>
      </c>
      <c r="M2" s="17">
        <v>0</v>
      </c>
      <c r="N2" s="17">
        <v>0</v>
      </c>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2">
        <f>SUMIFS(B2:AO2,$B$106:$AO$106,"X",$B$103:$AO$103,"X")</f>
        <v>4</v>
      </c>
      <c r="AQ2" s="12">
        <f t="shared" ref="AQ2:AQ33" si="0">SUMIFS(B2:AO2,$B$103:$AO$103,"X")</f>
        <v>8</v>
      </c>
      <c r="AR2" s="39">
        <v>1.7002997231830219</v>
      </c>
      <c r="AS2" s="66">
        <f t="shared" ref="AS2:AS33" si="1">IFERROR(AR2/$AR$102,0)*100</f>
        <v>6.1133324282365391E-3</v>
      </c>
      <c r="AT2" s="5"/>
    </row>
    <row r="3" spans="1:46">
      <c r="A3" s="68" t="s">
        <v>17</v>
      </c>
      <c r="B3" s="16">
        <v>0</v>
      </c>
      <c r="C3" s="16">
        <v>1</v>
      </c>
      <c r="D3" s="16">
        <v>1</v>
      </c>
      <c r="E3" s="16">
        <v>0</v>
      </c>
      <c r="F3" s="16">
        <v>0</v>
      </c>
      <c r="G3" s="16">
        <v>0</v>
      </c>
      <c r="H3" s="16">
        <v>0</v>
      </c>
      <c r="I3" s="16">
        <v>0</v>
      </c>
      <c r="J3" s="16">
        <v>0</v>
      </c>
      <c r="K3" s="16">
        <v>0</v>
      </c>
      <c r="L3" s="17">
        <v>0</v>
      </c>
      <c r="M3" s="17">
        <v>0</v>
      </c>
      <c r="N3" s="17">
        <v>0</v>
      </c>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2">
        <f t="shared" ref="AP3:AP34" si="2">SUMIF($B$106:$U$106,"X",B3:U3)</f>
        <v>0</v>
      </c>
      <c r="AQ3" s="12">
        <f t="shared" si="0"/>
        <v>2</v>
      </c>
      <c r="AR3" s="39">
        <v>3.6101476570131328</v>
      </c>
      <c r="AS3" s="66">
        <f t="shared" si="1"/>
        <v>1.2980083711961474E-2</v>
      </c>
      <c r="AT3" s="28"/>
    </row>
    <row r="4" spans="1:46">
      <c r="A4" s="68" t="s">
        <v>18</v>
      </c>
      <c r="B4" s="16">
        <v>1</v>
      </c>
      <c r="C4" s="16">
        <v>1</v>
      </c>
      <c r="D4" s="16">
        <v>1</v>
      </c>
      <c r="E4" s="16">
        <v>1</v>
      </c>
      <c r="F4" s="16">
        <v>1</v>
      </c>
      <c r="G4" s="16">
        <v>1</v>
      </c>
      <c r="H4" s="16">
        <v>1</v>
      </c>
      <c r="I4" s="16">
        <v>1</v>
      </c>
      <c r="J4" s="16">
        <v>0</v>
      </c>
      <c r="K4" s="16">
        <v>1</v>
      </c>
      <c r="L4" s="17">
        <v>1</v>
      </c>
      <c r="M4" s="17">
        <v>1</v>
      </c>
      <c r="N4" s="17">
        <v>1</v>
      </c>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2">
        <f t="shared" si="2"/>
        <v>7</v>
      </c>
      <c r="AQ4" s="12">
        <f t="shared" si="0"/>
        <v>12</v>
      </c>
      <c r="AR4" s="39">
        <v>27.74484443696511</v>
      </c>
      <c r="AS4" s="39">
        <f t="shared" si="1"/>
        <v>9.9755034303807624E-2</v>
      </c>
      <c r="AT4" s="28"/>
    </row>
    <row r="5" spans="1:46">
      <c r="A5" s="68" t="s">
        <v>19</v>
      </c>
      <c r="B5" s="16">
        <v>1</v>
      </c>
      <c r="C5" s="16">
        <v>1</v>
      </c>
      <c r="D5" s="16">
        <v>1</v>
      </c>
      <c r="E5" s="16">
        <v>1</v>
      </c>
      <c r="F5" s="16">
        <v>1</v>
      </c>
      <c r="G5" s="16">
        <v>1</v>
      </c>
      <c r="H5" s="16">
        <v>1</v>
      </c>
      <c r="I5" s="16">
        <v>0</v>
      </c>
      <c r="J5" s="16">
        <v>1</v>
      </c>
      <c r="K5" s="16">
        <v>1</v>
      </c>
      <c r="L5" s="17">
        <v>1</v>
      </c>
      <c r="M5" s="17">
        <v>1</v>
      </c>
      <c r="N5" s="17">
        <v>1</v>
      </c>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2">
        <f t="shared" si="2"/>
        <v>7</v>
      </c>
      <c r="AQ5" s="12">
        <f t="shared" si="0"/>
        <v>12</v>
      </c>
      <c r="AR5" s="39">
        <v>53.17815370157976</v>
      </c>
      <c r="AS5" s="39">
        <f t="shared" si="1"/>
        <v>0.19119907335456343</v>
      </c>
      <c r="AT5" s="5"/>
    </row>
    <row r="6" spans="1:46">
      <c r="A6" s="69" t="s">
        <v>20</v>
      </c>
      <c r="B6" s="16">
        <v>1</v>
      </c>
      <c r="C6" s="16">
        <v>1</v>
      </c>
      <c r="D6" s="16">
        <v>1</v>
      </c>
      <c r="E6" s="16">
        <v>1</v>
      </c>
      <c r="F6" s="16">
        <v>1</v>
      </c>
      <c r="G6" s="16">
        <v>1</v>
      </c>
      <c r="H6" s="16">
        <v>0</v>
      </c>
      <c r="I6" s="16">
        <v>0</v>
      </c>
      <c r="J6" s="16">
        <v>0</v>
      </c>
      <c r="K6" s="16">
        <v>1</v>
      </c>
      <c r="L6" s="17">
        <v>0</v>
      </c>
      <c r="M6" s="17">
        <v>0</v>
      </c>
      <c r="N6" s="17">
        <v>0</v>
      </c>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2">
        <f t="shared" si="2"/>
        <v>2</v>
      </c>
      <c r="AQ6" s="12">
        <f t="shared" si="0"/>
        <v>7</v>
      </c>
      <c r="AR6" s="39">
        <v>753.01186606020622</v>
      </c>
      <c r="AS6" s="39">
        <f t="shared" si="1"/>
        <v>2.7074119914664316</v>
      </c>
      <c r="AT6" s="28"/>
    </row>
    <row r="7" spans="1:46">
      <c r="A7" s="69" t="s">
        <v>21</v>
      </c>
      <c r="B7" s="16">
        <v>1</v>
      </c>
      <c r="C7" s="16">
        <v>1</v>
      </c>
      <c r="D7" s="16">
        <v>1</v>
      </c>
      <c r="E7" s="16">
        <v>1</v>
      </c>
      <c r="F7" s="16">
        <v>1</v>
      </c>
      <c r="G7" s="16">
        <v>1</v>
      </c>
      <c r="H7" s="16">
        <v>1</v>
      </c>
      <c r="I7" s="16">
        <v>0</v>
      </c>
      <c r="J7" s="16">
        <v>0</v>
      </c>
      <c r="K7" s="16">
        <v>1</v>
      </c>
      <c r="L7" s="17">
        <v>1</v>
      </c>
      <c r="M7" s="17">
        <v>0</v>
      </c>
      <c r="N7" s="17">
        <v>1</v>
      </c>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2">
        <f t="shared" si="2"/>
        <v>5</v>
      </c>
      <c r="AQ7" s="12">
        <f t="shared" si="0"/>
        <v>10</v>
      </c>
      <c r="AR7" s="39">
        <v>212.20489518524192</v>
      </c>
      <c r="AS7" s="39">
        <f t="shared" si="1"/>
        <v>0.76297081595586125</v>
      </c>
      <c r="AT7" s="28"/>
    </row>
    <row r="8" spans="1:46">
      <c r="A8" s="69" t="s">
        <v>22</v>
      </c>
      <c r="B8" s="16">
        <v>1</v>
      </c>
      <c r="C8" s="16">
        <v>1</v>
      </c>
      <c r="D8" s="16">
        <v>1</v>
      </c>
      <c r="E8" s="16">
        <v>1</v>
      </c>
      <c r="F8" s="16">
        <v>1</v>
      </c>
      <c r="G8" s="16">
        <v>1</v>
      </c>
      <c r="H8" s="16">
        <v>1</v>
      </c>
      <c r="I8" s="16">
        <v>1</v>
      </c>
      <c r="J8" s="16">
        <v>0</v>
      </c>
      <c r="K8" s="16">
        <v>1</v>
      </c>
      <c r="L8" s="17">
        <v>1</v>
      </c>
      <c r="M8" s="17">
        <v>1</v>
      </c>
      <c r="N8" s="17">
        <v>1</v>
      </c>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2">
        <f t="shared" si="2"/>
        <v>7</v>
      </c>
      <c r="AQ8" s="12">
        <f t="shared" si="0"/>
        <v>12</v>
      </c>
      <c r="AR8" s="39">
        <v>635.18898297186945</v>
      </c>
      <c r="AS8" s="39">
        <f t="shared" si="1"/>
        <v>2.2837864140747928</v>
      </c>
      <c r="AT8" s="28"/>
    </row>
    <row r="9" spans="1:46">
      <c r="A9" s="70" t="s">
        <v>23</v>
      </c>
      <c r="B9" s="16">
        <v>1</v>
      </c>
      <c r="C9" s="16">
        <v>1</v>
      </c>
      <c r="D9" s="16">
        <v>1</v>
      </c>
      <c r="E9" s="16">
        <v>1</v>
      </c>
      <c r="F9" s="16">
        <v>1</v>
      </c>
      <c r="G9" s="16">
        <v>1</v>
      </c>
      <c r="H9" s="16">
        <v>0</v>
      </c>
      <c r="I9" s="16">
        <v>0</v>
      </c>
      <c r="J9" s="16">
        <v>0</v>
      </c>
      <c r="K9" s="16">
        <v>1</v>
      </c>
      <c r="L9" s="17">
        <v>0</v>
      </c>
      <c r="M9" s="17">
        <v>0</v>
      </c>
      <c r="N9" s="17">
        <v>0</v>
      </c>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2">
        <f t="shared" si="2"/>
        <v>2</v>
      </c>
      <c r="AQ9" s="12">
        <f t="shared" si="0"/>
        <v>7</v>
      </c>
      <c r="AR9" s="39">
        <v>393.23634641494596</v>
      </c>
      <c r="AS9" s="39">
        <f t="shared" si="1"/>
        <v>1.413859260059986</v>
      </c>
      <c r="AT9" s="5"/>
    </row>
    <row r="10" spans="1:46">
      <c r="A10" s="70" t="s">
        <v>24</v>
      </c>
      <c r="B10" s="16">
        <v>1</v>
      </c>
      <c r="C10" s="16">
        <v>1</v>
      </c>
      <c r="D10" s="16">
        <v>1</v>
      </c>
      <c r="E10" s="16">
        <v>1</v>
      </c>
      <c r="F10" s="16">
        <v>1</v>
      </c>
      <c r="G10" s="16">
        <v>1</v>
      </c>
      <c r="H10" s="16">
        <v>1</v>
      </c>
      <c r="I10" s="16">
        <v>1</v>
      </c>
      <c r="J10" s="16">
        <v>0</v>
      </c>
      <c r="K10" s="16">
        <v>1</v>
      </c>
      <c r="L10" s="17">
        <v>1</v>
      </c>
      <c r="M10" s="17">
        <v>0</v>
      </c>
      <c r="N10" s="17">
        <v>1</v>
      </c>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2">
        <f t="shared" si="2"/>
        <v>6</v>
      </c>
      <c r="AQ10" s="12">
        <f t="shared" si="0"/>
        <v>11</v>
      </c>
      <c r="AR10" s="39">
        <v>199.10371420970051</v>
      </c>
      <c r="AS10" s="39">
        <f t="shared" si="1"/>
        <v>0.71586625349905042</v>
      </c>
      <c r="AT10" s="5"/>
    </row>
    <row r="11" spans="1:46">
      <c r="A11" s="70" t="s">
        <v>25</v>
      </c>
      <c r="B11" s="16">
        <v>1</v>
      </c>
      <c r="C11" s="16">
        <v>1</v>
      </c>
      <c r="D11" s="16">
        <v>1</v>
      </c>
      <c r="E11" s="16">
        <v>1</v>
      </c>
      <c r="F11" s="16">
        <v>1</v>
      </c>
      <c r="G11" s="16">
        <v>1</v>
      </c>
      <c r="H11" s="16">
        <v>1</v>
      </c>
      <c r="I11" s="16">
        <v>0</v>
      </c>
      <c r="J11" s="16">
        <v>1</v>
      </c>
      <c r="K11" s="16">
        <v>1</v>
      </c>
      <c r="L11" s="17">
        <v>0</v>
      </c>
      <c r="M11" s="17">
        <v>1</v>
      </c>
      <c r="N11" s="17">
        <v>1</v>
      </c>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2">
        <f t="shared" si="2"/>
        <v>6</v>
      </c>
      <c r="AQ11" s="12">
        <f t="shared" si="0"/>
        <v>11</v>
      </c>
      <c r="AR11" s="39">
        <v>123.95154099931212</v>
      </c>
      <c r="AS11" s="39">
        <f t="shared" si="1"/>
        <v>0.44566082367080401</v>
      </c>
      <c r="AT11" s="28"/>
    </row>
    <row r="12" spans="1:46">
      <c r="A12" s="71" t="s">
        <v>26</v>
      </c>
      <c r="B12" s="16">
        <v>1</v>
      </c>
      <c r="C12" s="16">
        <v>1</v>
      </c>
      <c r="D12" s="16">
        <v>1</v>
      </c>
      <c r="E12" s="16">
        <v>1</v>
      </c>
      <c r="F12" s="16">
        <v>1</v>
      </c>
      <c r="G12" s="16">
        <v>1</v>
      </c>
      <c r="H12" s="16">
        <v>1</v>
      </c>
      <c r="I12" s="16">
        <v>0</v>
      </c>
      <c r="J12" s="16">
        <v>0</v>
      </c>
      <c r="K12" s="16">
        <v>1</v>
      </c>
      <c r="L12" s="17">
        <v>1</v>
      </c>
      <c r="M12" s="17">
        <v>0</v>
      </c>
      <c r="N12" s="17">
        <v>1</v>
      </c>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2">
        <f t="shared" si="2"/>
        <v>5</v>
      </c>
      <c r="AQ12" s="12">
        <f t="shared" si="0"/>
        <v>10</v>
      </c>
      <c r="AR12" s="39">
        <v>56.460721305093941</v>
      </c>
      <c r="AS12" s="39">
        <f t="shared" si="1"/>
        <v>0.20300136133051802</v>
      </c>
      <c r="AT12" s="28"/>
    </row>
    <row r="13" spans="1:46">
      <c r="A13" s="71" t="s">
        <v>27</v>
      </c>
      <c r="B13" s="16">
        <v>1</v>
      </c>
      <c r="C13" s="16">
        <v>1</v>
      </c>
      <c r="D13" s="16">
        <v>1</v>
      </c>
      <c r="E13" s="16">
        <v>1</v>
      </c>
      <c r="F13" s="16">
        <v>1</v>
      </c>
      <c r="G13" s="16">
        <v>1</v>
      </c>
      <c r="H13" s="16">
        <v>0</v>
      </c>
      <c r="I13" s="16">
        <v>0</v>
      </c>
      <c r="J13" s="16">
        <v>0</v>
      </c>
      <c r="K13" s="16">
        <v>1</v>
      </c>
      <c r="L13" s="17">
        <v>1</v>
      </c>
      <c r="M13" s="17">
        <v>0</v>
      </c>
      <c r="N13" s="17">
        <v>1</v>
      </c>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2">
        <f t="shared" si="2"/>
        <v>4</v>
      </c>
      <c r="AQ13" s="12">
        <f t="shared" si="0"/>
        <v>9</v>
      </c>
      <c r="AR13" s="39">
        <v>50.868539499465747</v>
      </c>
      <c r="AS13" s="39">
        <f t="shared" si="1"/>
        <v>0.18289498484241148</v>
      </c>
      <c r="AT13" s="5"/>
    </row>
    <row r="14" spans="1:46">
      <c r="A14" s="71" t="s">
        <v>28</v>
      </c>
      <c r="B14" s="16">
        <v>1</v>
      </c>
      <c r="C14" s="16">
        <v>1</v>
      </c>
      <c r="D14" s="16">
        <v>1</v>
      </c>
      <c r="E14" s="16">
        <v>1</v>
      </c>
      <c r="F14" s="16">
        <v>1</v>
      </c>
      <c r="G14" s="16">
        <v>1</v>
      </c>
      <c r="H14" s="16">
        <v>0</v>
      </c>
      <c r="I14" s="16">
        <v>0</v>
      </c>
      <c r="J14" s="16">
        <v>0</v>
      </c>
      <c r="K14" s="16">
        <v>1</v>
      </c>
      <c r="L14" s="17">
        <v>1</v>
      </c>
      <c r="M14" s="17">
        <v>0</v>
      </c>
      <c r="N14" s="17">
        <v>1</v>
      </c>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2">
        <f t="shared" si="2"/>
        <v>4</v>
      </c>
      <c r="AQ14" s="12">
        <f t="shared" si="0"/>
        <v>9</v>
      </c>
      <c r="AR14" s="39">
        <v>96.263518903190757</v>
      </c>
      <c r="AS14" s="39">
        <f t="shared" si="1"/>
        <v>0.34611009091112543</v>
      </c>
      <c r="AT14" s="28"/>
    </row>
    <row r="15" spans="1:46">
      <c r="A15" s="71" t="s">
        <v>29</v>
      </c>
      <c r="B15" s="16">
        <v>1</v>
      </c>
      <c r="C15" s="16">
        <v>1</v>
      </c>
      <c r="D15" s="16">
        <v>1</v>
      </c>
      <c r="E15" s="16">
        <v>1</v>
      </c>
      <c r="F15" s="16">
        <v>1</v>
      </c>
      <c r="G15" s="16">
        <v>1</v>
      </c>
      <c r="H15" s="16">
        <v>1</v>
      </c>
      <c r="I15" s="80">
        <v>1</v>
      </c>
      <c r="J15" s="16">
        <v>1</v>
      </c>
      <c r="K15" s="16">
        <v>1</v>
      </c>
      <c r="L15" s="17">
        <v>1</v>
      </c>
      <c r="M15" s="17">
        <v>1</v>
      </c>
      <c r="N15" s="17">
        <v>1</v>
      </c>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2">
        <f t="shared" si="2"/>
        <v>8</v>
      </c>
      <c r="AQ15" s="12">
        <f t="shared" si="0"/>
        <v>13</v>
      </c>
      <c r="AR15" s="39">
        <v>2682.2315820985445</v>
      </c>
      <c r="AS15" s="39">
        <f t="shared" si="1"/>
        <v>9.6438134331909211</v>
      </c>
      <c r="AT15" s="28" t="s">
        <v>66</v>
      </c>
    </row>
    <row r="16" spans="1:46">
      <c r="A16" s="72" t="s">
        <v>31</v>
      </c>
      <c r="B16" s="16">
        <v>1</v>
      </c>
      <c r="C16" s="16">
        <v>1</v>
      </c>
      <c r="D16" s="16">
        <v>1</v>
      </c>
      <c r="E16" s="16">
        <v>1</v>
      </c>
      <c r="F16" s="16">
        <v>1</v>
      </c>
      <c r="G16" s="16">
        <v>1</v>
      </c>
      <c r="H16" s="16">
        <v>0</v>
      </c>
      <c r="I16" s="16">
        <v>0</v>
      </c>
      <c r="J16" s="16">
        <v>0</v>
      </c>
      <c r="K16" s="16">
        <v>1</v>
      </c>
      <c r="L16" s="17">
        <v>0</v>
      </c>
      <c r="M16" s="17">
        <v>0</v>
      </c>
      <c r="N16" s="17">
        <v>0</v>
      </c>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2">
        <f t="shared" si="2"/>
        <v>2</v>
      </c>
      <c r="AQ16" s="12">
        <f t="shared" si="0"/>
        <v>7</v>
      </c>
      <c r="AR16" s="39">
        <v>63.714478649245983</v>
      </c>
      <c r="AS16" s="39">
        <f t="shared" si="1"/>
        <v>0.22908183960969394</v>
      </c>
      <c r="AT16" s="5"/>
    </row>
    <row r="17" spans="1:46">
      <c r="A17" s="72" t="s">
        <v>32</v>
      </c>
      <c r="B17" s="16">
        <v>1</v>
      </c>
      <c r="C17" s="16">
        <v>1</v>
      </c>
      <c r="D17" s="16">
        <v>1</v>
      </c>
      <c r="E17" s="16">
        <v>1</v>
      </c>
      <c r="F17" s="16">
        <v>1</v>
      </c>
      <c r="G17" s="16">
        <v>1</v>
      </c>
      <c r="H17" s="16">
        <v>1</v>
      </c>
      <c r="I17" s="16">
        <v>0</v>
      </c>
      <c r="J17" s="16">
        <v>0</v>
      </c>
      <c r="K17" s="16">
        <v>1</v>
      </c>
      <c r="L17" s="17">
        <v>1</v>
      </c>
      <c r="M17" s="17">
        <v>0</v>
      </c>
      <c r="N17" s="17">
        <v>1</v>
      </c>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2">
        <f t="shared" si="2"/>
        <v>5</v>
      </c>
      <c r="AQ17" s="12">
        <f t="shared" si="0"/>
        <v>10</v>
      </c>
      <c r="AR17" s="39">
        <v>451.0125013580992</v>
      </c>
      <c r="AS17" s="39">
        <f t="shared" si="1"/>
        <v>1.6215901893643709</v>
      </c>
      <c r="AT17" s="28"/>
    </row>
    <row r="18" spans="1:46">
      <c r="A18" s="72" t="s">
        <v>33</v>
      </c>
      <c r="B18" s="16">
        <v>1</v>
      </c>
      <c r="C18" s="16">
        <v>1</v>
      </c>
      <c r="D18" s="16">
        <v>1</v>
      </c>
      <c r="E18" s="16">
        <v>1</v>
      </c>
      <c r="F18" s="16">
        <v>1</v>
      </c>
      <c r="G18" s="16">
        <v>1</v>
      </c>
      <c r="H18" s="16">
        <v>1</v>
      </c>
      <c r="I18" s="80">
        <v>1</v>
      </c>
      <c r="J18" s="16">
        <v>1</v>
      </c>
      <c r="K18" s="16">
        <v>1</v>
      </c>
      <c r="L18" s="17">
        <v>1</v>
      </c>
      <c r="M18" s="81">
        <v>1</v>
      </c>
      <c r="N18" s="17">
        <v>1</v>
      </c>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2">
        <f t="shared" si="2"/>
        <v>8</v>
      </c>
      <c r="AQ18" s="12">
        <f t="shared" si="0"/>
        <v>13</v>
      </c>
      <c r="AR18" s="39">
        <v>2514.4308821263116</v>
      </c>
      <c r="AS18" s="39">
        <f t="shared" si="1"/>
        <v>9.0404954142356111</v>
      </c>
      <c r="AT18" s="28" t="s">
        <v>66</v>
      </c>
    </row>
    <row r="19" spans="1:46">
      <c r="A19" s="73" t="s">
        <v>35</v>
      </c>
      <c r="B19" s="16">
        <v>0</v>
      </c>
      <c r="C19" s="16">
        <v>1</v>
      </c>
      <c r="D19" s="16">
        <v>1</v>
      </c>
      <c r="E19" s="16">
        <v>1</v>
      </c>
      <c r="F19" s="16">
        <v>1</v>
      </c>
      <c r="G19" s="16">
        <v>1</v>
      </c>
      <c r="H19" s="16">
        <v>0</v>
      </c>
      <c r="I19" s="16">
        <v>0</v>
      </c>
      <c r="J19" s="16">
        <v>0</v>
      </c>
      <c r="K19" s="16">
        <v>1</v>
      </c>
      <c r="L19" s="17">
        <v>0</v>
      </c>
      <c r="M19" s="17">
        <v>0</v>
      </c>
      <c r="N19" s="17">
        <v>0</v>
      </c>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2">
        <f t="shared" si="2"/>
        <v>2</v>
      </c>
      <c r="AQ19" s="12">
        <f t="shared" si="0"/>
        <v>6</v>
      </c>
      <c r="AR19" s="39">
        <v>338.25401136125072</v>
      </c>
      <c r="AS19" s="39">
        <f t="shared" si="1"/>
        <v>1.2161733536983224</v>
      </c>
      <c r="AT19" s="28"/>
    </row>
    <row r="20" spans="1:46">
      <c r="A20" s="73" t="s">
        <v>36</v>
      </c>
      <c r="B20" s="16">
        <v>0</v>
      </c>
      <c r="C20" s="16">
        <v>1</v>
      </c>
      <c r="D20" s="16">
        <v>1</v>
      </c>
      <c r="E20" s="16">
        <v>1</v>
      </c>
      <c r="F20" s="16">
        <v>1</v>
      </c>
      <c r="G20" s="16">
        <v>1</v>
      </c>
      <c r="H20" s="16">
        <v>1</v>
      </c>
      <c r="I20" s="16">
        <v>1</v>
      </c>
      <c r="J20" s="16">
        <v>1</v>
      </c>
      <c r="K20" s="16">
        <v>1</v>
      </c>
      <c r="L20" s="17">
        <v>0</v>
      </c>
      <c r="M20" s="17">
        <v>0</v>
      </c>
      <c r="N20" s="17">
        <v>0</v>
      </c>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2">
        <f t="shared" si="2"/>
        <v>5</v>
      </c>
      <c r="AQ20" s="12">
        <f t="shared" si="0"/>
        <v>9</v>
      </c>
      <c r="AR20" s="39">
        <v>235.88140625112419</v>
      </c>
      <c r="AS20" s="39">
        <f t="shared" si="1"/>
        <v>0.84809838547377914</v>
      </c>
      <c r="AT20" s="28"/>
    </row>
    <row r="21" spans="1:46">
      <c r="A21" s="73" t="s">
        <v>37</v>
      </c>
      <c r="B21" s="16">
        <v>0</v>
      </c>
      <c r="C21" s="16">
        <v>1</v>
      </c>
      <c r="D21" s="16">
        <v>1</v>
      </c>
      <c r="E21" s="16">
        <v>1</v>
      </c>
      <c r="F21" s="16">
        <v>1</v>
      </c>
      <c r="G21" s="16">
        <v>1</v>
      </c>
      <c r="H21" s="16">
        <v>1</v>
      </c>
      <c r="I21" s="16">
        <v>0</v>
      </c>
      <c r="J21" s="16">
        <v>1</v>
      </c>
      <c r="K21" s="16">
        <v>1</v>
      </c>
      <c r="L21" s="81">
        <v>1</v>
      </c>
      <c r="M21" s="17">
        <v>0</v>
      </c>
      <c r="N21" s="17">
        <v>0</v>
      </c>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2">
        <f t="shared" si="2"/>
        <v>5</v>
      </c>
      <c r="AQ21" s="12">
        <f t="shared" si="0"/>
        <v>9</v>
      </c>
      <c r="AR21" s="39">
        <v>1142.9875022777646</v>
      </c>
      <c r="AS21" s="39">
        <f t="shared" si="1"/>
        <v>4.1095475506300518</v>
      </c>
      <c r="AT21" s="28" t="s">
        <v>66</v>
      </c>
    </row>
    <row r="22" spans="1:46">
      <c r="A22" s="73" t="s">
        <v>38</v>
      </c>
      <c r="B22" s="16">
        <v>0</v>
      </c>
      <c r="C22" s="16">
        <v>1</v>
      </c>
      <c r="D22" s="16">
        <v>1</v>
      </c>
      <c r="E22" s="16">
        <v>1</v>
      </c>
      <c r="F22" s="16">
        <v>1</v>
      </c>
      <c r="G22" s="16">
        <v>1</v>
      </c>
      <c r="H22" s="16">
        <v>1</v>
      </c>
      <c r="I22" s="80">
        <v>1</v>
      </c>
      <c r="J22" s="16">
        <v>1</v>
      </c>
      <c r="K22" s="16">
        <v>1</v>
      </c>
      <c r="L22" s="81">
        <v>1</v>
      </c>
      <c r="M22" s="81">
        <v>1</v>
      </c>
      <c r="N22" s="81">
        <v>1</v>
      </c>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2">
        <f t="shared" si="2"/>
        <v>8</v>
      </c>
      <c r="AQ22" s="12">
        <f t="shared" si="0"/>
        <v>12</v>
      </c>
      <c r="AR22" s="39">
        <v>9033.7471319016258</v>
      </c>
      <c r="AS22" s="39">
        <f t="shared" si="1"/>
        <v>32.480331871464067</v>
      </c>
      <c r="AT22" s="28" t="s">
        <v>66</v>
      </c>
    </row>
    <row r="23" spans="1:46">
      <c r="A23" s="73" t="s">
        <v>39</v>
      </c>
      <c r="B23" s="16">
        <v>0</v>
      </c>
      <c r="C23" s="16">
        <v>1</v>
      </c>
      <c r="D23" s="16">
        <v>1</v>
      </c>
      <c r="E23" s="16">
        <v>1</v>
      </c>
      <c r="F23" s="16">
        <v>1</v>
      </c>
      <c r="G23" s="16">
        <v>1</v>
      </c>
      <c r="H23" s="80">
        <v>1</v>
      </c>
      <c r="I23" s="80">
        <v>1</v>
      </c>
      <c r="J23" s="16">
        <v>0</v>
      </c>
      <c r="K23" s="16">
        <v>1</v>
      </c>
      <c r="L23" s="17">
        <v>0</v>
      </c>
      <c r="M23" s="81">
        <v>1</v>
      </c>
      <c r="N23" s="17">
        <v>0</v>
      </c>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2">
        <f t="shared" si="2"/>
        <v>5</v>
      </c>
      <c r="AQ23" s="12">
        <f t="shared" si="0"/>
        <v>9</v>
      </c>
      <c r="AR23" s="39">
        <v>435.51623364729704</v>
      </c>
      <c r="AS23" s="39">
        <f t="shared" si="1"/>
        <v>1.5658742266894277</v>
      </c>
      <c r="AT23" s="28" t="s">
        <v>66</v>
      </c>
    </row>
    <row r="24" spans="1:46">
      <c r="A24" s="73" t="s">
        <v>41</v>
      </c>
      <c r="B24" s="16">
        <v>0</v>
      </c>
      <c r="C24" s="16">
        <v>1</v>
      </c>
      <c r="D24" s="16">
        <v>1</v>
      </c>
      <c r="E24" s="16">
        <v>1</v>
      </c>
      <c r="F24" s="16">
        <v>1</v>
      </c>
      <c r="G24" s="16">
        <v>1</v>
      </c>
      <c r="H24" s="16">
        <v>1</v>
      </c>
      <c r="I24" s="16">
        <v>0</v>
      </c>
      <c r="J24" s="16">
        <v>1</v>
      </c>
      <c r="K24" s="16">
        <v>1</v>
      </c>
      <c r="L24" s="17">
        <v>0</v>
      </c>
      <c r="M24" s="17">
        <v>0</v>
      </c>
      <c r="N24" s="17">
        <v>0</v>
      </c>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2">
        <f t="shared" si="2"/>
        <v>4</v>
      </c>
      <c r="AQ24" s="12">
        <f t="shared" si="0"/>
        <v>8</v>
      </c>
      <c r="AR24" s="39">
        <v>185.15766501740802</v>
      </c>
      <c r="AS24" s="39">
        <f t="shared" si="1"/>
        <v>0.6657240146863429</v>
      </c>
      <c r="AT24" s="28"/>
    </row>
    <row r="25" spans="1:46">
      <c r="A25" s="73" t="s">
        <v>42</v>
      </c>
      <c r="B25" s="16">
        <v>0</v>
      </c>
      <c r="C25" s="16">
        <v>1</v>
      </c>
      <c r="D25" s="16">
        <v>1</v>
      </c>
      <c r="E25" s="16">
        <v>1</v>
      </c>
      <c r="F25" s="16">
        <v>1</v>
      </c>
      <c r="G25" s="16">
        <v>1</v>
      </c>
      <c r="H25" s="16">
        <v>1</v>
      </c>
      <c r="I25" s="16">
        <v>0</v>
      </c>
      <c r="J25" s="16">
        <v>1</v>
      </c>
      <c r="K25" s="16">
        <v>0</v>
      </c>
      <c r="L25" s="17">
        <v>0</v>
      </c>
      <c r="M25" s="17">
        <v>0</v>
      </c>
      <c r="N25" s="17">
        <v>0</v>
      </c>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2">
        <f t="shared" si="2"/>
        <v>3</v>
      </c>
      <c r="AQ25" s="12">
        <f t="shared" si="0"/>
        <v>7</v>
      </c>
      <c r="AR25" s="39">
        <v>193.9778032839898</v>
      </c>
      <c r="AS25" s="39">
        <f t="shared" si="1"/>
        <v>0.6974363278458624</v>
      </c>
      <c r="AT25" s="28"/>
    </row>
    <row r="26" spans="1:46">
      <c r="A26" s="74" t="s">
        <v>43</v>
      </c>
      <c r="B26" s="16">
        <v>0</v>
      </c>
      <c r="C26" s="16">
        <v>1</v>
      </c>
      <c r="D26" s="16">
        <v>1</v>
      </c>
      <c r="E26" s="16">
        <v>1</v>
      </c>
      <c r="F26" s="16">
        <v>1</v>
      </c>
      <c r="G26" s="16">
        <v>0</v>
      </c>
      <c r="H26" s="16">
        <v>0</v>
      </c>
      <c r="I26" s="16">
        <v>1</v>
      </c>
      <c r="J26" s="16">
        <v>0</v>
      </c>
      <c r="K26" s="16">
        <v>0</v>
      </c>
      <c r="L26" s="17">
        <v>0</v>
      </c>
      <c r="M26" s="17">
        <v>0</v>
      </c>
      <c r="N26" s="17">
        <v>0</v>
      </c>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2">
        <f t="shared" si="2"/>
        <v>1</v>
      </c>
      <c r="AQ26" s="12">
        <f t="shared" si="0"/>
        <v>5</v>
      </c>
      <c r="AR26" s="39">
        <v>140.72576058187349</v>
      </c>
      <c r="AS26" s="39">
        <f t="shared" si="1"/>
        <v>0.50597159072807463</v>
      </c>
      <c r="AT26" s="28"/>
    </row>
    <row r="27" spans="1:46">
      <c r="A27" s="74" t="s">
        <v>44</v>
      </c>
      <c r="B27" s="16">
        <v>0</v>
      </c>
      <c r="C27" s="16">
        <v>1</v>
      </c>
      <c r="D27" s="16">
        <v>1</v>
      </c>
      <c r="E27" s="16">
        <v>0</v>
      </c>
      <c r="F27" s="16">
        <v>0</v>
      </c>
      <c r="G27" s="16">
        <v>0</v>
      </c>
      <c r="H27" s="16">
        <v>0</v>
      </c>
      <c r="I27" s="16">
        <v>0</v>
      </c>
      <c r="J27" s="16">
        <v>0</v>
      </c>
      <c r="K27" s="16">
        <v>0</v>
      </c>
      <c r="L27" s="17">
        <v>0</v>
      </c>
      <c r="M27" s="17">
        <v>0</v>
      </c>
      <c r="N27" s="17">
        <v>0</v>
      </c>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2">
        <f t="shared" si="2"/>
        <v>0</v>
      </c>
      <c r="AQ27" s="12">
        <f t="shared" si="0"/>
        <v>2</v>
      </c>
      <c r="AR27" s="39">
        <v>2.1880058828743989</v>
      </c>
      <c r="AS27" s="66">
        <f t="shared" si="1"/>
        <v>7.866852611084366E-3</v>
      </c>
      <c r="AT27" s="28"/>
    </row>
    <row r="28" spans="1:46">
      <c r="A28" s="74" t="s">
        <v>45</v>
      </c>
      <c r="B28" s="16">
        <v>0</v>
      </c>
      <c r="C28" s="16">
        <v>1</v>
      </c>
      <c r="D28" s="16">
        <v>1</v>
      </c>
      <c r="E28" s="16">
        <v>1</v>
      </c>
      <c r="F28" s="16">
        <v>1</v>
      </c>
      <c r="G28" s="16">
        <v>1</v>
      </c>
      <c r="H28" s="16">
        <v>0</v>
      </c>
      <c r="I28" s="16">
        <v>1</v>
      </c>
      <c r="J28" s="16">
        <v>0</v>
      </c>
      <c r="K28" s="16">
        <v>1</v>
      </c>
      <c r="L28" s="17">
        <v>0</v>
      </c>
      <c r="M28" s="17">
        <v>0</v>
      </c>
      <c r="N28" s="17">
        <v>0</v>
      </c>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2">
        <f t="shared" si="2"/>
        <v>3</v>
      </c>
      <c r="AQ28" s="12">
        <f t="shared" si="0"/>
        <v>7</v>
      </c>
      <c r="AR28" s="39">
        <v>136.68798286556941</v>
      </c>
      <c r="AS28" s="39">
        <f t="shared" si="1"/>
        <v>0.49145398708765131</v>
      </c>
      <c r="AT28" s="28"/>
    </row>
    <row r="29" spans="1:46">
      <c r="A29" s="74" t="s">
        <v>46</v>
      </c>
      <c r="B29" s="16">
        <v>0</v>
      </c>
      <c r="C29" s="16">
        <v>1</v>
      </c>
      <c r="D29" s="16">
        <v>1</v>
      </c>
      <c r="E29" s="16">
        <v>1</v>
      </c>
      <c r="F29" s="16">
        <v>1</v>
      </c>
      <c r="G29" s="16">
        <v>1</v>
      </c>
      <c r="H29" s="16">
        <v>0</v>
      </c>
      <c r="I29" s="16">
        <v>0</v>
      </c>
      <c r="J29" s="16">
        <v>1</v>
      </c>
      <c r="K29" s="16">
        <v>1</v>
      </c>
      <c r="L29" s="17">
        <v>0</v>
      </c>
      <c r="M29" s="17">
        <v>0</v>
      </c>
      <c r="N29" s="17">
        <v>0</v>
      </c>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2">
        <f t="shared" si="2"/>
        <v>3</v>
      </c>
      <c r="AQ29" s="12">
        <f t="shared" si="0"/>
        <v>7</v>
      </c>
      <c r="AR29" s="39">
        <v>210.48062635124279</v>
      </c>
      <c r="AS29" s="39">
        <f t="shared" si="1"/>
        <v>0.75677130393209213</v>
      </c>
      <c r="AT29" s="28"/>
    </row>
    <row r="30" spans="1:46">
      <c r="A30" s="74" t="s">
        <v>47</v>
      </c>
      <c r="B30" s="16">
        <v>0</v>
      </c>
      <c r="C30" s="16">
        <v>1</v>
      </c>
      <c r="D30" s="16">
        <v>1</v>
      </c>
      <c r="E30" s="16">
        <v>1</v>
      </c>
      <c r="F30" s="16">
        <v>1</v>
      </c>
      <c r="G30" s="16">
        <v>1</v>
      </c>
      <c r="H30" s="16">
        <v>0</v>
      </c>
      <c r="I30" s="16">
        <v>0</v>
      </c>
      <c r="J30" s="16">
        <v>1</v>
      </c>
      <c r="K30" s="16">
        <v>1</v>
      </c>
      <c r="L30" s="17">
        <v>0</v>
      </c>
      <c r="M30" s="17">
        <v>0</v>
      </c>
      <c r="N30" s="17">
        <v>0</v>
      </c>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2">
        <f t="shared" si="2"/>
        <v>3</v>
      </c>
      <c r="AQ30" s="12">
        <f t="shared" si="0"/>
        <v>7</v>
      </c>
      <c r="AR30" s="39">
        <v>3319.9520453512791</v>
      </c>
      <c r="AS30" s="39">
        <f t="shared" si="1"/>
        <v>11.93670164283825</v>
      </c>
      <c r="AT30" s="28"/>
    </row>
    <row r="31" spans="1:46">
      <c r="A31" s="74" t="s">
        <v>48</v>
      </c>
      <c r="B31" s="16">
        <v>0</v>
      </c>
      <c r="C31" s="16">
        <v>1</v>
      </c>
      <c r="D31" s="16">
        <v>1</v>
      </c>
      <c r="E31" s="16">
        <v>1</v>
      </c>
      <c r="F31" s="16">
        <v>1</v>
      </c>
      <c r="G31" s="16">
        <v>0</v>
      </c>
      <c r="H31" s="16">
        <v>0</v>
      </c>
      <c r="I31" s="16">
        <v>0</v>
      </c>
      <c r="J31" s="16">
        <v>1</v>
      </c>
      <c r="K31" s="16">
        <v>0</v>
      </c>
      <c r="L31" s="17">
        <v>0</v>
      </c>
      <c r="M31" s="17">
        <v>0</v>
      </c>
      <c r="N31" s="17">
        <v>0</v>
      </c>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2">
        <f t="shared" si="2"/>
        <v>1</v>
      </c>
      <c r="AQ31" s="12">
        <f t="shared" si="0"/>
        <v>5</v>
      </c>
      <c r="AR31" s="39">
        <v>303.15577759683435</v>
      </c>
      <c r="AS31" s="39">
        <f t="shared" si="1"/>
        <v>1.089979619899345</v>
      </c>
      <c r="AT31" s="28"/>
    </row>
    <row r="32" spans="1:46">
      <c r="A32" s="75" t="s">
        <v>49</v>
      </c>
      <c r="B32" s="16">
        <v>0</v>
      </c>
      <c r="C32" s="16">
        <v>1</v>
      </c>
      <c r="D32" s="16">
        <v>1</v>
      </c>
      <c r="E32" s="16">
        <v>1</v>
      </c>
      <c r="F32" s="16">
        <v>1</v>
      </c>
      <c r="G32" s="16">
        <v>1</v>
      </c>
      <c r="H32" s="16">
        <v>0</v>
      </c>
      <c r="I32" s="16">
        <v>1</v>
      </c>
      <c r="J32" s="16">
        <v>0</v>
      </c>
      <c r="K32" s="16">
        <v>1</v>
      </c>
      <c r="L32" s="17">
        <v>0</v>
      </c>
      <c r="M32" s="17">
        <v>0</v>
      </c>
      <c r="N32" s="17">
        <v>0</v>
      </c>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2">
        <f t="shared" si="2"/>
        <v>3</v>
      </c>
      <c r="AQ32" s="12">
        <f t="shared" si="0"/>
        <v>7</v>
      </c>
      <c r="AR32" s="39">
        <v>2087.777485562196</v>
      </c>
      <c r="AS32" s="39">
        <f t="shared" si="1"/>
        <v>7.5064870219094093</v>
      </c>
      <c r="AT32" s="28"/>
    </row>
    <row r="33" spans="1:46">
      <c r="A33" s="75" t="s">
        <v>50</v>
      </c>
      <c r="B33" s="16">
        <v>0</v>
      </c>
      <c r="C33" s="16">
        <v>1</v>
      </c>
      <c r="D33" s="16">
        <v>1</v>
      </c>
      <c r="E33" s="16">
        <v>1</v>
      </c>
      <c r="F33" s="16">
        <v>1</v>
      </c>
      <c r="G33" s="16">
        <v>1</v>
      </c>
      <c r="H33" s="16">
        <v>0</v>
      </c>
      <c r="I33" s="16">
        <v>1</v>
      </c>
      <c r="J33" s="16">
        <v>0</v>
      </c>
      <c r="K33" s="16">
        <v>1</v>
      </c>
      <c r="L33" s="17">
        <v>0</v>
      </c>
      <c r="M33" s="17">
        <v>0</v>
      </c>
      <c r="N33" s="17">
        <v>0</v>
      </c>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2">
        <f t="shared" si="2"/>
        <v>3</v>
      </c>
      <c r="AQ33" s="12">
        <f t="shared" si="0"/>
        <v>7</v>
      </c>
      <c r="AR33" s="39">
        <v>1540.6861559782847</v>
      </c>
      <c r="AS33" s="39">
        <f t="shared" si="1"/>
        <v>5.5394507866206988</v>
      </c>
      <c r="AT33" s="28"/>
    </row>
    <row r="34" spans="1:46">
      <c r="A34" s="75" t="s">
        <v>51</v>
      </c>
      <c r="B34" s="16">
        <v>0</v>
      </c>
      <c r="C34" s="16">
        <v>0</v>
      </c>
      <c r="D34" s="16">
        <v>0</v>
      </c>
      <c r="E34" s="16">
        <v>1</v>
      </c>
      <c r="F34" s="16">
        <v>1</v>
      </c>
      <c r="G34" s="16">
        <v>1</v>
      </c>
      <c r="H34" s="16">
        <v>0</v>
      </c>
      <c r="I34" s="16">
        <v>0</v>
      </c>
      <c r="J34" s="16">
        <v>1</v>
      </c>
      <c r="K34" s="16">
        <v>0</v>
      </c>
      <c r="L34" s="17">
        <v>0</v>
      </c>
      <c r="M34" s="17">
        <v>0</v>
      </c>
      <c r="N34" s="17">
        <v>0</v>
      </c>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2">
        <f t="shared" si="2"/>
        <v>2</v>
      </c>
      <c r="AQ34" s="12">
        <f t="shared" ref="AQ34:AQ65" si="3">SUMIFS(B34:AO34,$B$103:$AO$103,"X")</f>
        <v>4</v>
      </c>
      <c r="AR34" s="39">
        <v>1.3120201672393941</v>
      </c>
      <c r="AS34" s="39">
        <f t="shared" ref="AS34:AS65" si="4">IFERROR(AR34/$AR$102,0)*100</f>
        <v>4.717295030707681E-3</v>
      </c>
      <c r="AT34" s="28"/>
    </row>
    <row r="35" spans="1:46">
      <c r="A35" s="75" t="s">
        <v>52</v>
      </c>
      <c r="B35" s="16">
        <v>0</v>
      </c>
      <c r="C35" s="16">
        <v>0</v>
      </c>
      <c r="D35" s="16">
        <v>0</v>
      </c>
      <c r="E35" s="16">
        <v>0</v>
      </c>
      <c r="F35" s="16">
        <v>0</v>
      </c>
      <c r="G35" s="16">
        <v>0</v>
      </c>
      <c r="H35" s="16">
        <v>0</v>
      </c>
      <c r="I35" s="16">
        <v>0</v>
      </c>
      <c r="J35" s="16">
        <v>0</v>
      </c>
      <c r="K35" s="16">
        <v>0</v>
      </c>
      <c r="L35" s="17">
        <v>0</v>
      </c>
      <c r="M35" s="17">
        <v>0</v>
      </c>
      <c r="N35" s="17">
        <v>0</v>
      </c>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2">
        <f t="shared" ref="AP35:AP66" si="5">SUMIF($B$106:$U$106,"X",B35:U35)</f>
        <v>0</v>
      </c>
      <c r="AQ35" s="12">
        <f t="shared" si="3"/>
        <v>0</v>
      </c>
      <c r="AR35" s="39">
        <v>56.678019986374728</v>
      </c>
      <c r="AS35" s="39">
        <f t="shared" si="4"/>
        <v>0.20378264656909939</v>
      </c>
      <c r="AT35" s="28"/>
    </row>
    <row r="36" spans="1:46">
      <c r="A36" s="76" t="s">
        <v>53</v>
      </c>
      <c r="B36" s="16">
        <v>1</v>
      </c>
      <c r="C36" s="16">
        <v>1</v>
      </c>
      <c r="D36" s="16">
        <v>1</v>
      </c>
      <c r="E36" s="16">
        <v>1</v>
      </c>
      <c r="F36" s="16">
        <v>1</v>
      </c>
      <c r="G36" s="16">
        <v>1</v>
      </c>
      <c r="H36" s="16">
        <v>1</v>
      </c>
      <c r="I36" s="16">
        <v>1</v>
      </c>
      <c r="J36" s="16">
        <v>0</v>
      </c>
      <c r="K36" s="16">
        <v>1</v>
      </c>
      <c r="L36" s="17">
        <v>1</v>
      </c>
      <c r="M36" s="17">
        <v>1</v>
      </c>
      <c r="N36" s="17">
        <v>1</v>
      </c>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2">
        <f t="shared" si="5"/>
        <v>7</v>
      </c>
      <c r="AQ36" s="12">
        <f t="shared" si="3"/>
        <v>12</v>
      </c>
      <c r="AR36" s="39">
        <v>48.023597297823038</v>
      </c>
      <c r="AS36" s="39">
        <f t="shared" si="4"/>
        <v>0.17266615448937089</v>
      </c>
      <c r="AT36" s="28"/>
    </row>
    <row r="37" spans="1:46">
      <c r="A37" s="76" t="s">
        <v>54</v>
      </c>
      <c r="B37" s="16">
        <v>0</v>
      </c>
      <c r="C37" s="16">
        <v>1</v>
      </c>
      <c r="D37" s="16">
        <v>1</v>
      </c>
      <c r="E37" s="16">
        <v>0</v>
      </c>
      <c r="F37" s="16">
        <v>1</v>
      </c>
      <c r="G37" s="16">
        <v>0</v>
      </c>
      <c r="H37" s="16">
        <v>0</v>
      </c>
      <c r="I37" s="16">
        <v>0</v>
      </c>
      <c r="J37" s="16">
        <v>0</v>
      </c>
      <c r="K37" s="16">
        <v>0</v>
      </c>
      <c r="L37" s="17">
        <v>1</v>
      </c>
      <c r="M37" s="17">
        <v>0</v>
      </c>
      <c r="N37" s="17">
        <v>1</v>
      </c>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2">
        <f t="shared" si="5"/>
        <v>2</v>
      </c>
      <c r="AQ37" s="12">
        <f t="shared" si="3"/>
        <v>5</v>
      </c>
      <c r="AR37" s="39">
        <v>17.326322053882855</v>
      </c>
      <c r="AS37" s="39">
        <f t="shared" si="4"/>
        <v>6.2295820572024214E-2</v>
      </c>
      <c r="AT37" s="28"/>
    </row>
    <row r="38" spans="1:46">
      <c r="A38" s="76" t="s">
        <v>55</v>
      </c>
      <c r="B38" s="16">
        <v>1</v>
      </c>
      <c r="C38" s="16">
        <v>1</v>
      </c>
      <c r="D38" s="16">
        <v>1</v>
      </c>
      <c r="E38" s="16">
        <v>1</v>
      </c>
      <c r="F38" s="16">
        <v>1</v>
      </c>
      <c r="G38" s="16">
        <v>1</v>
      </c>
      <c r="H38" s="16">
        <v>1</v>
      </c>
      <c r="I38" s="16">
        <v>1</v>
      </c>
      <c r="J38" s="16">
        <v>0</v>
      </c>
      <c r="K38" s="16">
        <v>1</v>
      </c>
      <c r="L38" s="17">
        <v>1</v>
      </c>
      <c r="M38" s="17">
        <v>1</v>
      </c>
      <c r="N38" s="17">
        <v>1</v>
      </c>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2">
        <f t="shared" si="5"/>
        <v>7</v>
      </c>
      <c r="AQ38" s="12">
        <f t="shared" si="3"/>
        <v>12</v>
      </c>
      <c r="AR38" s="39">
        <v>9.8192775893530033</v>
      </c>
      <c r="AS38" s="39">
        <f t="shared" si="4"/>
        <v>3.5304662637051135E-2</v>
      </c>
      <c r="AT38" s="28"/>
    </row>
    <row r="39" spans="1:46">
      <c r="A39" s="76" t="s">
        <v>56</v>
      </c>
      <c r="B39" s="16">
        <v>0</v>
      </c>
      <c r="C39" s="16">
        <v>1</v>
      </c>
      <c r="D39" s="16">
        <v>1</v>
      </c>
      <c r="E39" s="16">
        <v>1</v>
      </c>
      <c r="F39" s="16">
        <v>1</v>
      </c>
      <c r="G39" s="16">
        <v>0</v>
      </c>
      <c r="H39" s="16">
        <v>0</v>
      </c>
      <c r="I39" s="16">
        <v>0</v>
      </c>
      <c r="J39" s="16">
        <v>0</v>
      </c>
      <c r="K39" s="16">
        <v>0</v>
      </c>
      <c r="L39" s="17">
        <v>0</v>
      </c>
      <c r="M39" s="17">
        <v>0</v>
      </c>
      <c r="N39" s="17">
        <v>0</v>
      </c>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2">
        <f t="shared" si="5"/>
        <v>0</v>
      </c>
      <c r="AQ39" s="12">
        <f t="shared" si="3"/>
        <v>4</v>
      </c>
      <c r="AR39" s="39">
        <v>54.728842637743938</v>
      </c>
      <c r="AS39" s="39">
        <f t="shared" si="4"/>
        <v>0.19677448857712984</v>
      </c>
      <c r="AT39" s="28"/>
    </row>
    <row r="40" spans="1:46" hidden="1">
      <c r="A40" s="24"/>
      <c r="B40" s="77"/>
      <c r="C40" s="77"/>
      <c r="D40" s="77"/>
      <c r="E40" s="77"/>
      <c r="F40" s="77"/>
      <c r="G40" s="77"/>
      <c r="H40" s="77"/>
      <c r="I40" s="77"/>
      <c r="J40" s="77"/>
      <c r="K40" s="77"/>
      <c r="L40" s="78"/>
      <c r="M40" s="78"/>
      <c r="N40" s="78"/>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2">
        <f t="shared" si="5"/>
        <v>0</v>
      </c>
      <c r="AQ40" s="12">
        <f t="shared" si="3"/>
        <v>0</v>
      </c>
      <c r="AR40" s="39"/>
      <c r="AS40" s="39">
        <f t="shared" ref="AS40" si="6">IFERROR(AR40/$AR$102,0)*100</f>
        <v>0</v>
      </c>
      <c r="AT40" s="28"/>
    </row>
    <row r="41" spans="1:46" hidden="1">
      <c r="A41" s="24"/>
      <c r="B41" s="13"/>
      <c r="C41" s="13"/>
      <c r="D41" s="13"/>
      <c r="E41" s="13"/>
      <c r="F41" s="13"/>
      <c r="G41" s="13"/>
      <c r="H41" s="13"/>
      <c r="I41" s="13"/>
      <c r="J41" s="13"/>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2">
        <f t="shared" si="5"/>
        <v>0</v>
      </c>
      <c r="AQ41" s="12">
        <f t="shared" si="3"/>
        <v>0</v>
      </c>
      <c r="AR41" s="39"/>
      <c r="AS41" s="39">
        <f t="shared" si="4"/>
        <v>0</v>
      </c>
      <c r="AT41" s="28"/>
    </row>
    <row r="42" spans="1:46" hidden="1">
      <c r="A42" s="24"/>
      <c r="B42" s="13"/>
      <c r="C42" s="13"/>
      <c r="D42" s="13"/>
      <c r="E42" s="13"/>
      <c r="F42" s="13"/>
      <c r="G42" s="13"/>
      <c r="H42" s="13"/>
      <c r="I42" s="13"/>
      <c r="J42" s="13"/>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2">
        <f t="shared" si="5"/>
        <v>0</v>
      </c>
      <c r="AQ42" s="12">
        <f t="shared" si="3"/>
        <v>0</v>
      </c>
      <c r="AR42" s="39"/>
      <c r="AS42" s="39">
        <f t="shared" si="4"/>
        <v>0</v>
      </c>
      <c r="AT42" s="28"/>
    </row>
    <row r="43" spans="1:46" hidden="1">
      <c r="A43" s="24"/>
      <c r="B43" s="13"/>
      <c r="C43" s="13"/>
      <c r="D43" s="13"/>
      <c r="E43" s="13"/>
      <c r="F43" s="13"/>
      <c r="G43" s="13"/>
      <c r="H43" s="13"/>
      <c r="I43" s="13"/>
      <c r="J43" s="13"/>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2">
        <f t="shared" si="5"/>
        <v>0</v>
      </c>
      <c r="AQ43" s="12">
        <f t="shared" si="3"/>
        <v>0</v>
      </c>
      <c r="AR43" s="39"/>
      <c r="AS43" s="39">
        <f t="shared" si="4"/>
        <v>0</v>
      </c>
      <c r="AT43" s="28"/>
    </row>
    <row r="44" spans="1:46" hidden="1">
      <c r="A44" s="24"/>
      <c r="B44" s="13"/>
      <c r="C44" s="13"/>
      <c r="D44" s="13"/>
      <c r="E44" s="13"/>
      <c r="F44" s="13"/>
      <c r="G44" s="13"/>
      <c r="H44" s="13"/>
      <c r="I44" s="13"/>
      <c r="J44" s="13"/>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2">
        <f t="shared" si="5"/>
        <v>0</v>
      </c>
      <c r="AQ44" s="12">
        <f t="shared" si="3"/>
        <v>0</v>
      </c>
      <c r="AR44" s="39"/>
      <c r="AS44" s="39">
        <f t="shared" si="4"/>
        <v>0</v>
      </c>
      <c r="AT44" s="28"/>
    </row>
    <row r="45" spans="1:46" hidden="1">
      <c r="A45" s="24"/>
      <c r="B45" s="13"/>
      <c r="C45" s="13"/>
      <c r="D45" s="13"/>
      <c r="E45" s="13"/>
      <c r="F45" s="13"/>
      <c r="G45" s="13"/>
      <c r="H45" s="13"/>
      <c r="I45" s="13"/>
      <c r="J45" s="13"/>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2">
        <f t="shared" si="5"/>
        <v>0</v>
      </c>
      <c r="AQ45" s="12">
        <f t="shared" si="3"/>
        <v>0</v>
      </c>
      <c r="AR45" s="39"/>
      <c r="AS45" s="39">
        <f t="shared" si="4"/>
        <v>0</v>
      </c>
      <c r="AT45" s="28"/>
    </row>
    <row r="46" spans="1:46" hidden="1">
      <c r="A46" s="24"/>
      <c r="B46" s="13"/>
      <c r="C46" s="13"/>
      <c r="D46" s="13"/>
      <c r="E46" s="13"/>
      <c r="F46" s="13"/>
      <c r="G46" s="13"/>
      <c r="H46" s="13"/>
      <c r="I46" s="13"/>
      <c r="J46" s="13"/>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2">
        <f t="shared" si="5"/>
        <v>0</v>
      </c>
      <c r="AQ46" s="12">
        <f t="shared" si="3"/>
        <v>0</v>
      </c>
      <c r="AR46" s="39"/>
      <c r="AS46" s="39">
        <f t="shared" si="4"/>
        <v>0</v>
      </c>
      <c r="AT46" s="28"/>
    </row>
    <row r="47" spans="1:46" hidden="1">
      <c r="A47" s="24"/>
      <c r="B47" s="13"/>
      <c r="C47" s="13"/>
      <c r="D47" s="13"/>
      <c r="E47" s="13"/>
      <c r="F47" s="13"/>
      <c r="G47" s="13"/>
      <c r="H47" s="13"/>
      <c r="I47" s="13"/>
      <c r="J47" s="13"/>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2">
        <f t="shared" si="5"/>
        <v>0</v>
      </c>
      <c r="AQ47" s="12">
        <f t="shared" si="3"/>
        <v>0</v>
      </c>
      <c r="AR47" s="39"/>
      <c r="AS47" s="39">
        <f t="shared" si="4"/>
        <v>0</v>
      </c>
      <c r="AT47" s="28"/>
    </row>
    <row r="48" spans="1:46" hidden="1">
      <c r="A48" s="24"/>
      <c r="B48" s="13"/>
      <c r="C48" s="13"/>
      <c r="D48" s="13"/>
      <c r="E48" s="13"/>
      <c r="F48" s="13"/>
      <c r="G48" s="13"/>
      <c r="H48" s="13"/>
      <c r="I48" s="13"/>
      <c r="J48" s="13"/>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2">
        <f t="shared" si="5"/>
        <v>0</v>
      </c>
      <c r="AQ48" s="12">
        <f t="shared" si="3"/>
        <v>0</v>
      </c>
      <c r="AR48" s="39"/>
      <c r="AS48" s="39">
        <f t="shared" si="4"/>
        <v>0</v>
      </c>
      <c r="AT48" s="28"/>
    </row>
    <row r="49" spans="1:46" hidden="1">
      <c r="A49" s="24"/>
      <c r="B49" s="13"/>
      <c r="C49" s="13"/>
      <c r="D49" s="13"/>
      <c r="E49" s="13"/>
      <c r="F49" s="13"/>
      <c r="G49" s="13"/>
      <c r="H49" s="13"/>
      <c r="I49" s="13"/>
      <c r="J49" s="13"/>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2">
        <f t="shared" si="5"/>
        <v>0</v>
      </c>
      <c r="AQ49" s="12">
        <f t="shared" si="3"/>
        <v>0</v>
      </c>
      <c r="AR49" s="39"/>
      <c r="AS49" s="39">
        <f t="shared" si="4"/>
        <v>0</v>
      </c>
      <c r="AT49" s="28"/>
    </row>
    <row r="50" spans="1:46" hidden="1">
      <c r="A50" s="24"/>
      <c r="B50" s="13"/>
      <c r="C50" s="13"/>
      <c r="D50" s="13"/>
      <c r="E50" s="13"/>
      <c r="F50" s="13"/>
      <c r="G50" s="13"/>
      <c r="H50" s="13"/>
      <c r="I50" s="13"/>
      <c r="J50" s="13"/>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2">
        <f t="shared" si="5"/>
        <v>0</v>
      </c>
      <c r="AQ50" s="12">
        <f t="shared" si="3"/>
        <v>0</v>
      </c>
      <c r="AR50" s="39"/>
      <c r="AS50" s="39">
        <f t="shared" si="4"/>
        <v>0</v>
      </c>
      <c r="AT50" s="28"/>
    </row>
    <row r="51" spans="1:46" hidden="1">
      <c r="A51" s="24"/>
      <c r="B51" s="13"/>
      <c r="C51" s="13"/>
      <c r="D51" s="13"/>
      <c r="E51" s="13"/>
      <c r="F51" s="13"/>
      <c r="G51" s="13"/>
      <c r="H51" s="13"/>
      <c r="I51" s="13"/>
      <c r="J51" s="13"/>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2">
        <f t="shared" si="5"/>
        <v>0</v>
      </c>
      <c r="AQ51" s="12">
        <f t="shared" si="3"/>
        <v>0</v>
      </c>
      <c r="AR51" s="39"/>
      <c r="AS51" s="39">
        <f t="shared" si="4"/>
        <v>0</v>
      </c>
      <c r="AT51" s="28"/>
    </row>
    <row r="52" spans="1:46" hidden="1">
      <c r="A52" s="24"/>
      <c r="B52" s="13"/>
      <c r="C52" s="13"/>
      <c r="D52" s="13"/>
      <c r="E52" s="13"/>
      <c r="F52" s="13"/>
      <c r="G52" s="13"/>
      <c r="H52" s="13"/>
      <c r="I52" s="13"/>
      <c r="J52" s="13"/>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2">
        <f t="shared" si="5"/>
        <v>0</v>
      </c>
      <c r="AQ52" s="12">
        <f t="shared" si="3"/>
        <v>0</v>
      </c>
      <c r="AR52" s="39"/>
      <c r="AS52" s="39">
        <f t="shared" si="4"/>
        <v>0</v>
      </c>
      <c r="AT52" s="28"/>
    </row>
    <row r="53" spans="1:46" hidden="1">
      <c r="A53" s="24"/>
      <c r="B53" s="13"/>
      <c r="C53" s="13"/>
      <c r="D53" s="13"/>
      <c r="E53" s="13"/>
      <c r="F53" s="13"/>
      <c r="G53" s="13"/>
      <c r="H53" s="13"/>
      <c r="I53" s="13"/>
      <c r="J53" s="13"/>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2">
        <f t="shared" si="5"/>
        <v>0</v>
      </c>
      <c r="AQ53" s="12">
        <f t="shared" si="3"/>
        <v>0</v>
      </c>
      <c r="AR53" s="39"/>
      <c r="AS53" s="39">
        <f t="shared" si="4"/>
        <v>0</v>
      </c>
      <c r="AT53" s="28"/>
    </row>
    <row r="54" spans="1:46" hidden="1">
      <c r="A54" s="24"/>
      <c r="B54" s="13"/>
      <c r="C54" s="13"/>
      <c r="D54" s="13"/>
      <c r="E54" s="13"/>
      <c r="F54" s="13"/>
      <c r="G54" s="13"/>
      <c r="H54" s="13"/>
      <c r="I54" s="13"/>
      <c r="J54" s="13"/>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2">
        <f t="shared" si="5"/>
        <v>0</v>
      </c>
      <c r="AQ54" s="12">
        <f t="shared" si="3"/>
        <v>0</v>
      </c>
      <c r="AR54" s="39"/>
      <c r="AS54" s="39">
        <f t="shared" si="4"/>
        <v>0</v>
      </c>
      <c r="AT54" s="28"/>
    </row>
    <row r="55" spans="1:46" hidden="1">
      <c r="A55" s="24"/>
      <c r="B55" s="13"/>
      <c r="C55" s="13"/>
      <c r="D55" s="13"/>
      <c r="E55" s="13"/>
      <c r="F55" s="13"/>
      <c r="G55" s="13"/>
      <c r="H55" s="13"/>
      <c r="I55" s="13"/>
      <c r="J55" s="13"/>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2">
        <f t="shared" si="5"/>
        <v>0</v>
      </c>
      <c r="AQ55" s="12">
        <f t="shared" si="3"/>
        <v>0</v>
      </c>
      <c r="AR55" s="39"/>
      <c r="AS55" s="39">
        <f t="shared" si="4"/>
        <v>0</v>
      </c>
      <c r="AT55" s="28"/>
    </row>
    <row r="56" spans="1:46" hidden="1">
      <c r="A56" s="24"/>
      <c r="B56" s="13"/>
      <c r="C56" s="13"/>
      <c r="D56" s="13"/>
      <c r="E56" s="13"/>
      <c r="F56" s="13"/>
      <c r="G56" s="13"/>
      <c r="H56" s="13"/>
      <c r="I56" s="13"/>
      <c r="J56" s="13"/>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2">
        <f t="shared" si="5"/>
        <v>0</v>
      </c>
      <c r="AQ56" s="12">
        <f t="shared" si="3"/>
        <v>0</v>
      </c>
      <c r="AR56" s="39"/>
      <c r="AS56" s="39">
        <f t="shared" si="4"/>
        <v>0</v>
      </c>
      <c r="AT56" s="28"/>
    </row>
    <row r="57" spans="1:46" hidden="1">
      <c r="A57" s="24"/>
      <c r="B57" s="13"/>
      <c r="C57" s="13"/>
      <c r="D57" s="13"/>
      <c r="E57" s="13"/>
      <c r="F57" s="13"/>
      <c r="G57" s="13"/>
      <c r="H57" s="13"/>
      <c r="I57" s="13"/>
      <c r="J57" s="13"/>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2">
        <f t="shared" si="5"/>
        <v>0</v>
      </c>
      <c r="AQ57" s="12">
        <f t="shared" si="3"/>
        <v>0</v>
      </c>
      <c r="AR57" s="39"/>
      <c r="AS57" s="39">
        <f t="shared" si="4"/>
        <v>0</v>
      </c>
      <c r="AT57" s="28"/>
    </row>
    <row r="58" spans="1:46" hidden="1">
      <c r="A58" s="24"/>
      <c r="B58" s="13"/>
      <c r="C58" s="13"/>
      <c r="D58" s="13"/>
      <c r="E58" s="13"/>
      <c r="F58" s="13"/>
      <c r="G58" s="13"/>
      <c r="H58" s="13"/>
      <c r="I58" s="13"/>
      <c r="J58" s="13"/>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2">
        <f t="shared" si="5"/>
        <v>0</v>
      </c>
      <c r="AQ58" s="12">
        <f t="shared" si="3"/>
        <v>0</v>
      </c>
      <c r="AR58" s="39"/>
      <c r="AS58" s="39">
        <f t="shared" si="4"/>
        <v>0</v>
      </c>
      <c r="AT58" s="28"/>
    </row>
    <row r="59" spans="1:46" hidden="1">
      <c r="A59" s="24"/>
      <c r="B59" s="13"/>
      <c r="C59" s="13"/>
      <c r="D59" s="13"/>
      <c r="E59" s="13"/>
      <c r="F59" s="13"/>
      <c r="G59" s="13"/>
      <c r="H59" s="13"/>
      <c r="I59" s="13"/>
      <c r="J59" s="13"/>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2">
        <f t="shared" si="5"/>
        <v>0</v>
      </c>
      <c r="AQ59" s="12">
        <f t="shared" si="3"/>
        <v>0</v>
      </c>
      <c r="AR59" s="39"/>
      <c r="AS59" s="39">
        <f t="shared" si="4"/>
        <v>0</v>
      </c>
      <c r="AT59" s="28"/>
    </row>
    <row r="60" spans="1:46" hidden="1">
      <c r="A60" s="24"/>
      <c r="B60" s="13"/>
      <c r="C60" s="13"/>
      <c r="D60" s="13"/>
      <c r="E60" s="13"/>
      <c r="F60" s="13"/>
      <c r="G60" s="13"/>
      <c r="H60" s="13"/>
      <c r="I60" s="13"/>
      <c r="J60" s="13"/>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2">
        <f t="shared" si="5"/>
        <v>0</v>
      </c>
      <c r="AQ60" s="12">
        <f t="shared" si="3"/>
        <v>0</v>
      </c>
      <c r="AR60" s="39"/>
      <c r="AS60" s="39">
        <f t="shared" si="4"/>
        <v>0</v>
      </c>
      <c r="AT60" s="28"/>
    </row>
    <row r="61" spans="1:46" hidden="1">
      <c r="A61" s="24"/>
      <c r="B61" s="13"/>
      <c r="C61" s="13"/>
      <c r="D61" s="13"/>
      <c r="E61" s="13"/>
      <c r="F61" s="13"/>
      <c r="G61" s="13"/>
      <c r="H61" s="13"/>
      <c r="I61" s="13"/>
      <c r="J61" s="13"/>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2">
        <f t="shared" si="5"/>
        <v>0</v>
      </c>
      <c r="AQ61" s="12">
        <f t="shared" si="3"/>
        <v>0</v>
      </c>
      <c r="AR61" s="39"/>
      <c r="AS61" s="39">
        <f t="shared" si="4"/>
        <v>0</v>
      </c>
      <c r="AT61" s="28"/>
    </row>
    <row r="62" spans="1:46" hidden="1">
      <c r="A62" s="24"/>
      <c r="B62" s="13"/>
      <c r="C62" s="13"/>
      <c r="D62" s="13"/>
      <c r="E62" s="13"/>
      <c r="F62" s="13"/>
      <c r="G62" s="13"/>
      <c r="H62" s="13"/>
      <c r="I62" s="13"/>
      <c r="J62" s="13"/>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2">
        <f t="shared" si="5"/>
        <v>0</v>
      </c>
      <c r="AQ62" s="12">
        <f t="shared" si="3"/>
        <v>0</v>
      </c>
      <c r="AR62" s="39"/>
      <c r="AS62" s="39">
        <f t="shared" si="4"/>
        <v>0</v>
      </c>
      <c r="AT62" s="28"/>
    </row>
    <row r="63" spans="1:46" hidden="1">
      <c r="A63" s="24"/>
      <c r="B63" s="13"/>
      <c r="C63" s="13"/>
      <c r="D63" s="13"/>
      <c r="E63" s="13"/>
      <c r="F63" s="13"/>
      <c r="G63" s="13"/>
      <c r="H63" s="13"/>
      <c r="I63" s="13"/>
      <c r="J63" s="13"/>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2">
        <f t="shared" si="5"/>
        <v>0</v>
      </c>
      <c r="AQ63" s="12">
        <f t="shared" si="3"/>
        <v>0</v>
      </c>
      <c r="AR63" s="39"/>
      <c r="AS63" s="39">
        <f t="shared" si="4"/>
        <v>0</v>
      </c>
      <c r="AT63" s="28"/>
    </row>
    <row r="64" spans="1:46" hidden="1">
      <c r="A64" s="24"/>
      <c r="B64" s="13"/>
      <c r="C64" s="13"/>
      <c r="D64" s="13"/>
      <c r="E64" s="13"/>
      <c r="F64" s="13"/>
      <c r="G64" s="13"/>
      <c r="H64" s="13"/>
      <c r="I64" s="13"/>
      <c r="J64" s="13"/>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2">
        <f t="shared" si="5"/>
        <v>0</v>
      </c>
      <c r="AQ64" s="12">
        <f t="shared" si="3"/>
        <v>0</v>
      </c>
      <c r="AR64" s="39"/>
      <c r="AS64" s="39">
        <f t="shared" si="4"/>
        <v>0</v>
      </c>
      <c r="AT64" s="28"/>
    </row>
    <row r="65" spans="1:46" hidden="1">
      <c r="A65" s="24"/>
      <c r="B65" s="13"/>
      <c r="C65" s="13"/>
      <c r="D65" s="13"/>
      <c r="E65" s="13"/>
      <c r="F65" s="13"/>
      <c r="G65" s="13"/>
      <c r="H65" s="13"/>
      <c r="I65" s="13"/>
      <c r="J65" s="13"/>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2">
        <f t="shared" si="5"/>
        <v>0</v>
      </c>
      <c r="AQ65" s="12">
        <f t="shared" si="3"/>
        <v>0</v>
      </c>
      <c r="AR65" s="39"/>
      <c r="AS65" s="39">
        <f t="shared" si="4"/>
        <v>0</v>
      </c>
      <c r="AT65" s="28"/>
    </row>
    <row r="66" spans="1:46" hidden="1">
      <c r="A66" s="24"/>
      <c r="B66" s="13"/>
      <c r="C66" s="13"/>
      <c r="D66" s="13"/>
      <c r="E66" s="13"/>
      <c r="F66" s="13"/>
      <c r="G66" s="13"/>
      <c r="H66" s="13"/>
      <c r="I66" s="13"/>
      <c r="J66" s="13"/>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2">
        <f t="shared" si="5"/>
        <v>0</v>
      </c>
      <c r="AQ66" s="12">
        <f t="shared" ref="AQ66:AQ102" si="7">SUMIFS(B66:AO66,$B$103:$AO$103,"X")</f>
        <v>0</v>
      </c>
      <c r="AR66" s="39"/>
      <c r="AS66" s="39">
        <f t="shared" ref="AS66:AS97" si="8">IFERROR(AR66/$AR$102,0)*100</f>
        <v>0</v>
      </c>
      <c r="AT66" s="28"/>
    </row>
    <row r="67" spans="1:46" hidden="1">
      <c r="A67" s="24"/>
      <c r="B67" s="13"/>
      <c r="C67" s="13"/>
      <c r="D67" s="13"/>
      <c r="E67" s="13"/>
      <c r="F67" s="13"/>
      <c r="G67" s="13"/>
      <c r="H67" s="13"/>
      <c r="I67" s="13"/>
      <c r="J67" s="13"/>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2">
        <f t="shared" ref="AP67:AP102" si="9">SUMIF($B$106:$U$106,"X",B67:U67)</f>
        <v>0</v>
      </c>
      <c r="AQ67" s="12">
        <f t="shared" si="7"/>
        <v>0</v>
      </c>
      <c r="AR67" s="39"/>
      <c r="AS67" s="39">
        <f t="shared" si="8"/>
        <v>0</v>
      </c>
      <c r="AT67" s="28"/>
    </row>
    <row r="68" spans="1:46" hidden="1">
      <c r="A68" s="24"/>
      <c r="B68" s="13"/>
      <c r="C68" s="13"/>
      <c r="D68" s="13"/>
      <c r="E68" s="13"/>
      <c r="F68" s="13"/>
      <c r="G68" s="13"/>
      <c r="H68" s="13"/>
      <c r="I68" s="13"/>
      <c r="J68" s="13"/>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2">
        <f t="shared" si="9"/>
        <v>0</v>
      </c>
      <c r="AQ68" s="12">
        <f t="shared" si="7"/>
        <v>0</v>
      </c>
      <c r="AR68" s="39"/>
      <c r="AS68" s="39">
        <f t="shared" si="8"/>
        <v>0</v>
      </c>
      <c r="AT68" s="28"/>
    </row>
    <row r="69" spans="1:46" hidden="1">
      <c r="A69" s="24"/>
      <c r="B69" s="13"/>
      <c r="C69" s="13"/>
      <c r="D69" s="13"/>
      <c r="E69" s="13"/>
      <c r="F69" s="13"/>
      <c r="G69" s="13"/>
      <c r="H69" s="13"/>
      <c r="I69" s="13"/>
      <c r="J69" s="13"/>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2">
        <f t="shared" si="9"/>
        <v>0</v>
      </c>
      <c r="AQ69" s="12">
        <f t="shared" si="7"/>
        <v>0</v>
      </c>
      <c r="AR69" s="39"/>
      <c r="AS69" s="39">
        <f t="shared" si="8"/>
        <v>0</v>
      </c>
      <c r="AT69" s="28"/>
    </row>
    <row r="70" spans="1:46" hidden="1">
      <c r="A70" s="24"/>
      <c r="B70" s="13"/>
      <c r="C70" s="13"/>
      <c r="D70" s="13"/>
      <c r="E70" s="13"/>
      <c r="F70" s="13"/>
      <c r="G70" s="13"/>
      <c r="H70" s="13"/>
      <c r="I70" s="13"/>
      <c r="J70" s="13"/>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2">
        <f t="shared" si="9"/>
        <v>0</v>
      </c>
      <c r="AQ70" s="12">
        <f t="shared" si="7"/>
        <v>0</v>
      </c>
      <c r="AR70" s="39"/>
      <c r="AS70" s="39">
        <f t="shared" si="8"/>
        <v>0</v>
      </c>
      <c r="AT70" s="28"/>
    </row>
    <row r="71" spans="1:46" hidden="1">
      <c r="A71" s="24"/>
      <c r="B71" s="13"/>
      <c r="C71" s="13"/>
      <c r="D71" s="13"/>
      <c r="E71" s="13"/>
      <c r="F71" s="13"/>
      <c r="G71" s="13"/>
      <c r="H71" s="13"/>
      <c r="I71" s="13"/>
      <c r="J71" s="13"/>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2">
        <f t="shared" si="9"/>
        <v>0</v>
      </c>
      <c r="AQ71" s="12">
        <f t="shared" si="7"/>
        <v>0</v>
      </c>
      <c r="AR71" s="39"/>
      <c r="AS71" s="39">
        <f t="shared" si="8"/>
        <v>0</v>
      </c>
      <c r="AT71" s="28"/>
    </row>
    <row r="72" spans="1:46" hidden="1">
      <c r="A72" s="24"/>
      <c r="B72" s="13"/>
      <c r="C72" s="13"/>
      <c r="D72" s="13"/>
      <c r="E72" s="13"/>
      <c r="F72" s="13"/>
      <c r="G72" s="13"/>
      <c r="H72" s="13"/>
      <c r="I72" s="13"/>
      <c r="J72" s="13"/>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2">
        <f t="shared" si="9"/>
        <v>0</v>
      </c>
      <c r="AQ72" s="12">
        <f t="shared" si="7"/>
        <v>0</v>
      </c>
      <c r="AR72" s="39"/>
      <c r="AS72" s="39">
        <f t="shared" si="8"/>
        <v>0</v>
      </c>
      <c r="AT72" s="28"/>
    </row>
    <row r="73" spans="1:46" hidden="1">
      <c r="A73" s="24"/>
      <c r="B73" s="13"/>
      <c r="C73" s="13"/>
      <c r="D73" s="13"/>
      <c r="E73" s="13"/>
      <c r="F73" s="13"/>
      <c r="G73" s="13"/>
      <c r="H73" s="13"/>
      <c r="I73" s="13"/>
      <c r="J73" s="13"/>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2">
        <f t="shared" si="9"/>
        <v>0</v>
      </c>
      <c r="AQ73" s="12">
        <f t="shared" si="7"/>
        <v>0</v>
      </c>
      <c r="AR73" s="39"/>
      <c r="AS73" s="39">
        <f t="shared" si="8"/>
        <v>0</v>
      </c>
      <c r="AT73" s="28"/>
    </row>
    <row r="74" spans="1:46" hidden="1">
      <c r="A74" s="24"/>
      <c r="B74" s="13"/>
      <c r="C74" s="13"/>
      <c r="D74" s="13"/>
      <c r="E74" s="13"/>
      <c r="F74" s="13"/>
      <c r="G74" s="13"/>
      <c r="H74" s="13"/>
      <c r="I74" s="13"/>
      <c r="J74" s="13"/>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2">
        <f t="shared" si="9"/>
        <v>0</v>
      </c>
      <c r="AQ74" s="12">
        <f t="shared" si="7"/>
        <v>0</v>
      </c>
      <c r="AR74" s="39"/>
      <c r="AS74" s="39">
        <f t="shared" si="8"/>
        <v>0</v>
      </c>
      <c r="AT74" s="28"/>
    </row>
    <row r="75" spans="1:46" hidden="1">
      <c r="A75" s="24"/>
      <c r="B75" s="13"/>
      <c r="C75" s="13"/>
      <c r="D75" s="13"/>
      <c r="E75" s="13"/>
      <c r="F75" s="13"/>
      <c r="G75" s="13"/>
      <c r="H75" s="13"/>
      <c r="I75" s="13"/>
      <c r="J75" s="13"/>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2">
        <f t="shared" si="9"/>
        <v>0</v>
      </c>
      <c r="AQ75" s="12">
        <f t="shared" si="7"/>
        <v>0</v>
      </c>
      <c r="AR75" s="39"/>
      <c r="AS75" s="39">
        <f t="shared" si="8"/>
        <v>0</v>
      </c>
      <c r="AT75" s="28"/>
    </row>
    <row r="76" spans="1:46" hidden="1">
      <c r="A76" s="24"/>
      <c r="B76" s="13"/>
      <c r="C76" s="13"/>
      <c r="D76" s="13"/>
      <c r="E76" s="13"/>
      <c r="F76" s="13"/>
      <c r="G76" s="13"/>
      <c r="H76" s="13"/>
      <c r="I76" s="13"/>
      <c r="J76" s="13"/>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2">
        <f t="shared" si="9"/>
        <v>0</v>
      </c>
      <c r="AQ76" s="12">
        <f t="shared" si="7"/>
        <v>0</v>
      </c>
      <c r="AR76" s="39"/>
      <c r="AS76" s="39">
        <f t="shared" si="8"/>
        <v>0</v>
      </c>
      <c r="AT76" s="28"/>
    </row>
    <row r="77" spans="1:46" hidden="1">
      <c r="A77" s="24"/>
      <c r="B77" s="13"/>
      <c r="C77" s="13"/>
      <c r="D77" s="13"/>
      <c r="E77" s="13"/>
      <c r="F77" s="13"/>
      <c r="G77" s="13"/>
      <c r="H77" s="13"/>
      <c r="I77" s="13"/>
      <c r="J77" s="13"/>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2">
        <f t="shared" si="9"/>
        <v>0</v>
      </c>
      <c r="AQ77" s="12">
        <f t="shared" si="7"/>
        <v>0</v>
      </c>
      <c r="AR77" s="39"/>
      <c r="AS77" s="39">
        <f t="shared" si="8"/>
        <v>0</v>
      </c>
      <c r="AT77" s="28"/>
    </row>
    <row r="78" spans="1:46" hidden="1">
      <c r="A78" s="24"/>
      <c r="B78" s="13"/>
      <c r="C78" s="13"/>
      <c r="D78" s="13"/>
      <c r="E78" s="13"/>
      <c r="F78" s="13"/>
      <c r="G78" s="13"/>
      <c r="H78" s="13"/>
      <c r="I78" s="13"/>
      <c r="J78" s="13"/>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2">
        <f t="shared" si="9"/>
        <v>0</v>
      </c>
      <c r="AQ78" s="12">
        <f t="shared" si="7"/>
        <v>0</v>
      </c>
      <c r="AR78" s="39"/>
      <c r="AS78" s="39">
        <f t="shared" si="8"/>
        <v>0</v>
      </c>
      <c r="AT78" s="28"/>
    </row>
    <row r="79" spans="1:46" hidden="1">
      <c r="A79" s="24"/>
      <c r="B79" s="13"/>
      <c r="C79" s="13"/>
      <c r="D79" s="13"/>
      <c r="E79" s="13"/>
      <c r="F79" s="13"/>
      <c r="G79" s="13"/>
      <c r="H79" s="13"/>
      <c r="I79" s="13"/>
      <c r="J79" s="13"/>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2">
        <f t="shared" si="9"/>
        <v>0</v>
      </c>
      <c r="AQ79" s="12">
        <f t="shared" si="7"/>
        <v>0</v>
      </c>
      <c r="AR79" s="39"/>
      <c r="AS79" s="39">
        <f t="shared" si="8"/>
        <v>0</v>
      </c>
      <c r="AT79" s="28"/>
    </row>
    <row r="80" spans="1:46" hidden="1">
      <c r="A80" s="24"/>
      <c r="B80" s="13"/>
      <c r="C80" s="13"/>
      <c r="D80" s="13"/>
      <c r="E80" s="13"/>
      <c r="F80" s="13"/>
      <c r="G80" s="13"/>
      <c r="H80" s="13"/>
      <c r="I80" s="13"/>
      <c r="J80" s="13"/>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2">
        <f t="shared" si="9"/>
        <v>0</v>
      </c>
      <c r="AQ80" s="12">
        <f t="shared" si="7"/>
        <v>0</v>
      </c>
      <c r="AR80" s="39"/>
      <c r="AS80" s="39">
        <f t="shared" si="8"/>
        <v>0</v>
      </c>
      <c r="AT80" s="28"/>
    </row>
    <row r="81" spans="1:46" hidden="1">
      <c r="A81" s="24"/>
      <c r="B81" s="13"/>
      <c r="C81" s="13"/>
      <c r="D81" s="13"/>
      <c r="E81" s="13"/>
      <c r="F81" s="13"/>
      <c r="G81" s="13"/>
      <c r="H81" s="13"/>
      <c r="I81" s="13"/>
      <c r="J81" s="13"/>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2">
        <f t="shared" si="9"/>
        <v>0</v>
      </c>
      <c r="AQ81" s="12">
        <f t="shared" si="7"/>
        <v>0</v>
      </c>
      <c r="AR81" s="39"/>
      <c r="AS81" s="39">
        <f t="shared" si="8"/>
        <v>0</v>
      </c>
      <c r="AT81" s="28"/>
    </row>
    <row r="82" spans="1:46" hidden="1">
      <c r="A82" s="24"/>
      <c r="B82" s="13"/>
      <c r="C82" s="13"/>
      <c r="D82" s="13"/>
      <c r="E82" s="13"/>
      <c r="F82" s="13"/>
      <c r="G82" s="13"/>
      <c r="H82" s="13"/>
      <c r="I82" s="13"/>
      <c r="J82" s="13"/>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2">
        <f t="shared" si="9"/>
        <v>0</v>
      </c>
      <c r="AQ82" s="12">
        <f t="shared" si="7"/>
        <v>0</v>
      </c>
      <c r="AR82" s="39"/>
      <c r="AS82" s="39">
        <f t="shared" si="8"/>
        <v>0</v>
      </c>
      <c r="AT82" s="28"/>
    </row>
    <row r="83" spans="1:46" hidden="1">
      <c r="A83" s="24"/>
      <c r="B83" s="13"/>
      <c r="C83" s="13"/>
      <c r="D83" s="13"/>
      <c r="E83" s="13"/>
      <c r="F83" s="13"/>
      <c r="G83" s="13"/>
      <c r="H83" s="13"/>
      <c r="I83" s="13"/>
      <c r="J83" s="13"/>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2">
        <f t="shared" si="9"/>
        <v>0</v>
      </c>
      <c r="AQ83" s="12">
        <f t="shared" si="7"/>
        <v>0</v>
      </c>
      <c r="AR83" s="39"/>
      <c r="AS83" s="39">
        <f t="shared" si="8"/>
        <v>0</v>
      </c>
      <c r="AT83" s="28"/>
    </row>
    <row r="84" spans="1:46" hidden="1">
      <c r="A84" s="24"/>
      <c r="B84" s="13"/>
      <c r="C84" s="13"/>
      <c r="D84" s="13"/>
      <c r="E84" s="13"/>
      <c r="F84" s="13"/>
      <c r="G84" s="13"/>
      <c r="H84" s="13"/>
      <c r="I84" s="13"/>
      <c r="J84" s="13"/>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2">
        <f t="shared" si="9"/>
        <v>0</v>
      </c>
      <c r="AQ84" s="12">
        <f t="shared" si="7"/>
        <v>0</v>
      </c>
      <c r="AR84" s="39"/>
      <c r="AS84" s="39">
        <f t="shared" si="8"/>
        <v>0</v>
      </c>
      <c r="AT84" s="28"/>
    </row>
    <row r="85" spans="1:46" hidden="1">
      <c r="A85" s="24"/>
      <c r="B85" s="13"/>
      <c r="C85" s="13"/>
      <c r="D85" s="13"/>
      <c r="E85" s="13"/>
      <c r="F85" s="13"/>
      <c r="G85" s="13"/>
      <c r="H85" s="13"/>
      <c r="I85" s="13"/>
      <c r="J85" s="13"/>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2">
        <f t="shared" si="9"/>
        <v>0</v>
      </c>
      <c r="AQ85" s="12">
        <f t="shared" si="7"/>
        <v>0</v>
      </c>
      <c r="AR85" s="39"/>
      <c r="AS85" s="39">
        <f t="shared" si="8"/>
        <v>0</v>
      </c>
      <c r="AT85" s="28"/>
    </row>
    <row r="86" spans="1:46" hidden="1">
      <c r="A86" s="24"/>
      <c r="B86" s="13"/>
      <c r="C86" s="13"/>
      <c r="D86" s="13"/>
      <c r="E86" s="13"/>
      <c r="F86" s="13"/>
      <c r="G86" s="13"/>
      <c r="H86" s="13"/>
      <c r="I86" s="13"/>
      <c r="J86" s="13"/>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2">
        <f t="shared" si="9"/>
        <v>0</v>
      </c>
      <c r="AQ86" s="12">
        <f t="shared" si="7"/>
        <v>0</v>
      </c>
      <c r="AR86" s="39"/>
      <c r="AS86" s="39">
        <f t="shared" si="8"/>
        <v>0</v>
      </c>
      <c r="AT86" s="28"/>
    </row>
    <row r="87" spans="1:46" hidden="1">
      <c r="A87" s="24"/>
      <c r="B87" s="13"/>
      <c r="C87" s="13"/>
      <c r="D87" s="13"/>
      <c r="E87" s="13"/>
      <c r="F87" s="13"/>
      <c r="G87" s="13"/>
      <c r="H87" s="13"/>
      <c r="I87" s="13"/>
      <c r="J87" s="13"/>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2">
        <f t="shared" si="9"/>
        <v>0</v>
      </c>
      <c r="AQ87" s="12">
        <f t="shared" si="7"/>
        <v>0</v>
      </c>
      <c r="AR87" s="39"/>
      <c r="AS87" s="39">
        <f t="shared" si="8"/>
        <v>0</v>
      </c>
      <c r="AT87" s="28"/>
    </row>
    <row r="88" spans="1:46" hidden="1">
      <c r="A88" s="24"/>
      <c r="B88" s="13"/>
      <c r="C88" s="13"/>
      <c r="D88" s="13"/>
      <c r="E88" s="13"/>
      <c r="F88" s="13"/>
      <c r="G88" s="13"/>
      <c r="H88" s="13"/>
      <c r="I88" s="13"/>
      <c r="J88" s="13"/>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2">
        <f t="shared" si="9"/>
        <v>0</v>
      </c>
      <c r="AQ88" s="12">
        <f t="shared" si="7"/>
        <v>0</v>
      </c>
      <c r="AR88" s="39"/>
      <c r="AS88" s="39">
        <f t="shared" si="8"/>
        <v>0</v>
      </c>
      <c r="AT88" s="28"/>
    </row>
    <row r="89" spans="1:46" hidden="1">
      <c r="A89" s="24"/>
      <c r="B89" s="13"/>
      <c r="C89" s="13"/>
      <c r="D89" s="13"/>
      <c r="E89" s="13"/>
      <c r="F89" s="13"/>
      <c r="G89" s="13"/>
      <c r="H89" s="13"/>
      <c r="I89" s="13"/>
      <c r="J89" s="13"/>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2">
        <f t="shared" si="9"/>
        <v>0</v>
      </c>
      <c r="AQ89" s="12">
        <f t="shared" si="7"/>
        <v>0</v>
      </c>
      <c r="AR89" s="39"/>
      <c r="AS89" s="39">
        <f t="shared" si="8"/>
        <v>0</v>
      </c>
      <c r="AT89" s="28"/>
    </row>
    <row r="90" spans="1:46" hidden="1">
      <c r="A90" s="24"/>
      <c r="B90" s="13"/>
      <c r="C90" s="13"/>
      <c r="D90" s="13"/>
      <c r="E90" s="13"/>
      <c r="F90" s="13"/>
      <c r="G90" s="13"/>
      <c r="H90" s="13"/>
      <c r="I90" s="13"/>
      <c r="J90" s="13"/>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2">
        <f t="shared" si="9"/>
        <v>0</v>
      </c>
      <c r="AQ90" s="12">
        <f t="shared" si="7"/>
        <v>0</v>
      </c>
      <c r="AR90" s="39"/>
      <c r="AS90" s="39">
        <f t="shared" si="8"/>
        <v>0</v>
      </c>
      <c r="AT90" s="28"/>
    </row>
    <row r="91" spans="1:46" hidden="1">
      <c r="A91" s="24"/>
      <c r="B91" s="13"/>
      <c r="C91" s="13"/>
      <c r="D91" s="13"/>
      <c r="E91" s="13"/>
      <c r="F91" s="13"/>
      <c r="G91" s="13"/>
      <c r="H91" s="13"/>
      <c r="I91" s="13"/>
      <c r="J91" s="13"/>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2">
        <f t="shared" si="9"/>
        <v>0</v>
      </c>
      <c r="AQ91" s="12">
        <f t="shared" si="7"/>
        <v>0</v>
      </c>
      <c r="AR91" s="39"/>
      <c r="AS91" s="39">
        <f t="shared" si="8"/>
        <v>0</v>
      </c>
      <c r="AT91" s="28"/>
    </row>
    <row r="92" spans="1:46" hidden="1">
      <c r="A92" s="24"/>
      <c r="B92" s="13"/>
      <c r="C92" s="13"/>
      <c r="D92" s="13"/>
      <c r="E92" s="13"/>
      <c r="F92" s="13"/>
      <c r="G92" s="13"/>
      <c r="H92" s="13"/>
      <c r="I92" s="13"/>
      <c r="J92" s="13"/>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2">
        <f t="shared" si="9"/>
        <v>0</v>
      </c>
      <c r="AQ92" s="12">
        <f t="shared" si="7"/>
        <v>0</v>
      </c>
      <c r="AR92" s="39"/>
      <c r="AS92" s="39">
        <f t="shared" si="8"/>
        <v>0</v>
      </c>
      <c r="AT92" s="28"/>
    </row>
    <row r="93" spans="1:46" hidden="1">
      <c r="A93" s="24"/>
      <c r="B93" s="13"/>
      <c r="C93" s="13"/>
      <c r="D93" s="13"/>
      <c r="E93" s="13"/>
      <c r="F93" s="13"/>
      <c r="G93" s="13"/>
      <c r="H93" s="13"/>
      <c r="I93" s="13"/>
      <c r="J93" s="13"/>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2">
        <f t="shared" si="9"/>
        <v>0</v>
      </c>
      <c r="AQ93" s="12">
        <f t="shared" si="7"/>
        <v>0</v>
      </c>
      <c r="AR93" s="39"/>
      <c r="AS93" s="39">
        <f t="shared" si="8"/>
        <v>0</v>
      </c>
      <c r="AT93" s="28"/>
    </row>
    <row r="94" spans="1:46" hidden="1">
      <c r="A94" s="24"/>
      <c r="B94" s="13"/>
      <c r="C94" s="13"/>
      <c r="D94" s="13"/>
      <c r="E94" s="13"/>
      <c r="F94" s="13"/>
      <c r="G94" s="13"/>
      <c r="H94" s="13"/>
      <c r="I94" s="13"/>
      <c r="J94" s="13"/>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2">
        <f t="shared" si="9"/>
        <v>0</v>
      </c>
      <c r="AQ94" s="12">
        <f t="shared" si="7"/>
        <v>0</v>
      </c>
      <c r="AR94" s="39"/>
      <c r="AS94" s="39">
        <f t="shared" si="8"/>
        <v>0</v>
      </c>
      <c r="AT94" s="28"/>
    </row>
    <row r="95" spans="1:46" hidden="1">
      <c r="A95" s="24"/>
      <c r="B95" s="13"/>
      <c r="C95" s="13"/>
      <c r="D95" s="13"/>
      <c r="E95" s="13"/>
      <c r="F95" s="13"/>
      <c r="G95" s="13"/>
      <c r="H95" s="13"/>
      <c r="I95" s="13"/>
      <c r="J95" s="13"/>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2">
        <f t="shared" si="9"/>
        <v>0</v>
      </c>
      <c r="AQ95" s="12">
        <f t="shared" si="7"/>
        <v>0</v>
      </c>
      <c r="AR95" s="39"/>
      <c r="AS95" s="39">
        <f t="shared" si="8"/>
        <v>0</v>
      </c>
      <c r="AT95" s="28"/>
    </row>
    <row r="96" spans="1:46" hidden="1">
      <c r="A96" s="24"/>
      <c r="B96" s="13"/>
      <c r="C96" s="13"/>
      <c r="D96" s="13"/>
      <c r="E96" s="13"/>
      <c r="F96" s="13"/>
      <c r="G96" s="13"/>
      <c r="H96" s="13"/>
      <c r="I96" s="13"/>
      <c r="J96" s="13"/>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2">
        <f t="shared" si="9"/>
        <v>0</v>
      </c>
      <c r="AQ96" s="12">
        <f t="shared" si="7"/>
        <v>0</v>
      </c>
      <c r="AR96" s="39"/>
      <c r="AS96" s="39">
        <f t="shared" si="8"/>
        <v>0</v>
      </c>
      <c r="AT96" s="28"/>
    </row>
    <row r="97" spans="1:47" hidden="1">
      <c r="A97" s="24"/>
      <c r="B97" s="13"/>
      <c r="C97" s="13"/>
      <c r="D97" s="13"/>
      <c r="E97" s="13"/>
      <c r="F97" s="13"/>
      <c r="G97" s="13"/>
      <c r="H97" s="13"/>
      <c r="I97" s="13"/>
      <c r="J97" s="13"/>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2">
        <f t="shared" si="9"/>
        <v>0</v>
      </c>
      <c r="AQ97" s="12">
        <f t="shared" si="7"/>
        <v>0</v>
      </c>
      <c r="AR97" s="39"/>
      <c r="AS97" s="39">
        <f t="shared" si="8"/>
        <v>0</v>
      </c>
      <c r="AT97" s="28"/>
    </row>
    <row r="98" spans="1:47" hidden="1">
      <c r="A98" s="24"/>
      <c r="B98" s="13"/>
      <c r="C98" s="13"/>
      <c r="D98" s="13"/>
      <c r="E98" s="13"/>
      <c r="F98" s="13"/>
      <c r="G98" s="13"/>
      <c r="H98" s="13"/>
      <c r="I98" s="13"/>
      <c r="J98" s="13"/>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2">
        <f t="shared" si="9"/>
        <v>0</v>
      </c>
      <c r="AQ98" s="12">
        <f t="shared" si="7"/>
        <v>0</v>
      </c>
      <c r="AR98" s="39"/>
      <c r="AS98" s="39">
        <f t="shared" ref="AS98:AS101" si="10">IFERROR(AR98/$AR$102,0)*100</f>
        <v>0</v>
      </c>
      <c r="AT98" s="28"/>
    </row>
    <row r="99" spans="1:47" hidden="1">
      <c r="A99" s="24"/>
      <c r="B99" s="13"/>
      <c r="C99" s="13"/>
      <c r="D99" s="13"/>
      <c r="E99" s="13"/>
      <c r="F99" s="13"/>
      <c r="G99" s="13"/>
      <c r="H99" s="13"/>
      <c r="I99" s="13"/>
      <c r="J99" s="13"/>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2">
        <f t="shared" si="9"/>
        <v>0</v>
      </c>
      <c r="AQ99" s="12">
        <f t="shared" si="7"/>
        <v>0</v>
      </c>
      <c r="AR99" s="39"/>
      <c r="AS99" s="39">
        <f t="shared" si="10"/>
        <v>0</v>
      </c>
      <c r="AT99" s="28"/>
    </row>
    <row r="100" spans="1:47" hidden="1">
      <c r="A100" s="24"/>
      <c r="B100" s="13"/>
      <c r="C100" s="13"/>
      <c r="D100" s="13"/>
      <c r="E100" s="13"/>
      <c r="F100" s="13"/>
      <c r="G100" s="13"/>
      <c r="H100" s="13"/>
      <c r="I100" s="13"/>
      <c r="J100" s="13"/>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2">
        <f t="shared" si="9"/>
        <v>0</v>
      </c>
      <c r="AQ100" s="12">
        <f t="shared" si="7"/>
        <v>0</v>
      </c>
      <c r="AR100" s="39"/>
      <c r="AS100" s="39">
        <f t="shared" si="10"/>
        <v>0</v>
      </c>
      <c r="AT100" s="28"/>
    </row>
    <row r="101" spans="1:47" hidden="1">
      <c r="A101" s="24"/>
      <c r="B101" s="13"/>
      <c r="C101" s="13"/>
      <c r="D101" s="13"/>
      <c r="E101" s="13"/>
      <c r="F101" s="13"/>
      <c r="G101" s="13"/>
      <c r="H101" s="13"/>
      <c r="I101" s="13"/>
      <c r="J101" s="13"/>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2">
        <f t="shared" si="9"/>
        <v>0</v>
      </c>
      <c r="AQ101" s="12">
        <f t="shared" si="7"/>
        <v>0</v>
      </c>
      <c r="AR101" s="39"/>
      <c r="AS101" s="39">
        <f t="shared" si="10"/>
        <v>0</v>
      </c>
      <c r="AT101" s="28"/>
    </row>
    <row r="102" spans="1:47">
      <c r="A102" s="56" t="s">
        <v>67</v>
      </c>
      <c r="B102" s="14">
        <f t="shared" ref="B102:F102" si="11">SUM(B2:B101)</f>
        <v>17</v>
      </c>
      <c r="C102" s="14">
        <f t="shared" si="11"/>
        <v>36</v>
      </c>
      <c r="D102" s="14">
        <f t="shared" si="11"/>
        <v>36</v>
      </c>
      <c r="E102" s="14">
        <f t="shared" si="11"/>
        <v>34</v>
      </c>
      <c r="F102" s="14">
        <f t="shared" si="11"/>
        <v>35</v>
      </c>
      <c r="G102" s="14">
        <f t="shared" ref="G102:N102" si="12">SUM(G2:G101)</f>
        <v>31</v>
      </c>
      <c r="H102" s="14">
        <f t="shared" si="12"/>
        <v>19</v>
      </c>
      <c r="I102" s="14">
        <f t="shared" si="12"/>
        <v>14</v>
      </c>
      <c r="J102" s="14">
        <f t="shared" si="12"/>
        <v>14</v>
      </c>
      <c r="K102" s="14">
        <f t="shared" si="12"/>
        <v>29</v>
      </c>
      <c r="L102" s="14">
        <f t="shared" si="12"/>
        <v>16</v>
      </c>
      <c r="M102" s="14">
        <f t="shared" si="12"/>
        <v>10</v>
      </c>
      <c r="N102" s="14">
        <f t="shared" si="12"/>
        <v>16</v>
      </c>
      <c r="O102" s="14">
        <f t="shared" ref="O102:AO102" si="13">SUM(O2:O101)</f>
        <v>0</v>
      </c>
      <c r="P102" s="14">
        <f t="shared" si="13"/>
        <v>0</v>
      </c>
      <c r="Q102" s="14">
        <f t="shared" si="13"/>
        <v>0</v>
      </c>
      <c r="R102" s="14">
        <f t="shared" si="13"/>
        <v>0</v>
      </c>
      <c r="S102" s="14">
        <f t="shared" si="13"/>
        <v>0</v>
      </c>
      <c r="T102" s="14">
        <f t="shared" si="13"/>
        <v>0</v>
      </c>
      <c r="U102" s="14">
        <f t="shared" si="13"/>
        <v>0</v>
      </c>
      <c r="V102" s="14">
        <f t="shared" si="13"/>
        <v>0</v>
      </c>
      <c r="W102" s="14">
        <f t="shared" si="13"/>
        <v>0</v>
      </c>
      <c r="X102" s="14">
        <f t="shared" si="13"/>
        <v>0</v>
      </c>
      <c r="Y102" s="14">
        <f t="shared" si="13"/>
        <v>0</v>
      </c>
      <c r="Z102" s="14">
        <f t="shared" si="13"/>
        <v>0</v>
      </c>
      <c r="AA102" s="14">
        <f t="shared" si="13"/>
        <v>0</v>
      </c>
      <c r="AB102" s="14">
        <f t="shared" si="13"/>
        <v>0</v>
      </c>
      <c r="AC102" s="14">
        <f t="shared" si="13"/>
        <v>0</v>
      </c>
      <c r="AD102" s="14">
        <f t="shared" si="13"/>
        <v>0</v>
      </c>
      <c r="AE102" s="14">
        <f t="shared" si="13"/>
        <v>0</v>
      </c>
      <c r="AF102" s="14">
        <f t="shared" si="13"/>
        <v>0</v>
      </c>
      <c r="AG102" s="14">
        <f t="shared" si="13"/>
        <v>0</v>
      </c>
      <c r="AH102" s="14">
        <f t="shared" si="13"/>
        <v>0</v>
      </c>
      <c r="AI102" s="14">
        <f t="shared" si="13"/>
        <v>0</v>
      </c>
      <c r="AJ102" s="14">
        <f t="shared" si="13"/>
        <v>0</v>
      </c>
      <c r="AK102" s="14">
        <f t="shared" si="13"/>
        <v>0</v>
      </c>
      <c r="AL102" s="14">
        <f t="shared" si="13"/>
        <v>0</v>
      </c>
      <c r="AM102" s="14">
        <f t="shared" si="13"/>
        <v>0</v>
      </c>
      <c r="AN102" s="14">
        <f t="shared" si="13"/>
        <v>0</v>
      </c>
      <c r="AO102" s="14">
        <f t="shared" si="13"/>
        <v>0</v>
      </c>
      <c r="AP102" s="12">
        <f t="shared" si="9"/>
        <v>149</v>
      </c>
      <c r="AQ102" s="12">
        <f t="shared" si="7"/>
        <v>307</v>
      </c>
      <c r="AR102" s="40">
        <f>SUM(AR2:AR101)</f>
        <v>27812.976688943003</v>
      </c>
      <c r="AS102" s="40">
        <f>SUM(AS2:AS101)</f>
        <v>100</v>
      </c>
      <c r="AT102" s="28"/>
    </row>
    <row r="103" spans="1:47">
      <c r="A103" s="57" t="s">
        <v>68</v>
      </c>
      <c r="B103" s="49" t="s">
        <v>66</v>
      </c>
      <c r="C103" s="49" t="s">
        <v>66</v>
      </c>
      <c r="D103" s="49" t="s">
        <v>66</v>
      </c>
      <c r="E103" s="49" t="s">
        <v>66</v>
      </c>
      <c r="F103" s="49" t="s">
        <v>66</v>
      </c>
      <c r="G103" s="49" t="s">
        <v>66</v>
      </c>
      <c r="H103" s="49" t="s">
        <v>66</v>
      </c>
      <c r="I103" s="49" t="s">
        <v>66</v>
      </c>
      <c r="J103" s="49" t="s">
        <v>66</v>
      </c>
      <c r="K103" s="49" t="s">
        <v>66</v>
      </c>
      <c r="L103" s="49" t="s">
        <v>66</v>
      </c>
      <c r="M103" s="49" t="s">
        <v>66</v>
      </c>
      <c r="N103" s="49" t="s">
        <v>66</v>
      </c>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7"/>
      <c r="AQ103" s="7"/>
      <c r="AR103" s="41"/>
      <c r="AS103" s="41"/>
      <c r="AT103" s="29"/>
      <c r="AU103" s="29"/>
    </row>
    <row r="104" spans="1:47">
      <c r="A104" s="26" t="s">
        <v>69</v>
      </c>
      <c r="B104" s="5"/>
      <c r="C104" s="5"/>
      <c r="D104" s="5"/>
      <c r="E104" s="5"/>
      <c r="F104" s="5"/>
      <c r="G104" s="5"/>
      <c r="H104" s="5"/>
      <c r="I104" s="5"/>
      <c r="J104" s="5"/>
      <c r="K104" s="5" t="s">
        <v>66</v>
      </c>
      <c r="L104" s="5"/>
      <c r="M104" s="5" t="s">
        <v>66</v>
      </c>
      <c r="N104" s="5" t="s">
        <v>66</v>
      </c>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7"/>
      <c r="AQ104" s="7"/>
      <c r="AR104" s="41"/>
      <c r="AS104" s="41"/>
      <c r="AT104" s="29"/>
      <c r="AU104" s="29"/>
    </row>
    <row r="105" spans="1:47">
      <c r="A105" s="26" t="s">
        <v>70</v>
      </c>
      <c r="B105" s="5" t="s">
        <v>66</v>
      </c>
      <c r="C105" s="5" t="s">
        <v>66</v>
      </c>
      <c r="D105" s="5" t="s">
        <v>66</v>
      </c>
      <c r="E105" s="5" t="s">
        <v>66</v>
      </c>
      <c r="F105" s="5" t="s">
        <v>66</v>
      </c>
      <c r="G105" s="5" t="s">
        <v>66</v>
      </c>
      <c r="H105" s="5" t="s">
        <v>66</v>
      </c>
      <c r="I105" s="5" t="s">
        <v>66</v>
      </c>
      <c r="J105" s="5" t="s">
        <v>66</v>
      </c>
      <c r="K105" s="5" t="s">
        <v>66</v>
      </c>
      <c r="L105" s="50"/>
      <c r="M105" s="50"/>
      <c r="N105" s="50"/>
      <c r="O105" s="50"/>
      <c r="P105" s="50"/>
      <c r="Q105" s="50"/>
      <c r="R105" s="50"/>
      <c r="S105" s="50"/>
      <c r="T105" s="50"/>
      <c r="U105" s="50"/>
      <c r="V105" s="50"/>
      <c r="W105" s="50"/>
      <c r="X105" s="50"/>
      <c r="Y105" s="50"/>
      <c r="Z105" s="50"/>
      <c r="AA105" s="50"/>
      <c r="AB105" s="50"/>
      <c r="AC105" s="50"/>
      <c r="AD105" s="50"/>
      <c r="AE105" s="50"/>
      <c r="AF105" s="50"/>
      <c r="AG105" s="50"/>
      <c r="AH105" s="50"/>
      <c r="AI105" s="50"/>
      <c r="AJ105" s="50"/>
      <c r="AK105" s="50"/>
      <c r="AL105" s="50"/>
      <c r="AM105" s="50"/>
      <c r="AN105" s="50"/>
      <c r="AO105" s="50"/>
      <c r="AP105" s="7"/>
      <c r="AQ105" s="7"/>
      <c r="AR105" s="42"/>
      <c r="AS105" s="42"/>
      <c r="AT105" s="29"/>
      <c r="AU105" s="29"/>
    </row>
    <row r="106" spans="1:47">
      <c r="A106" s="26" t="s">
        <v>71</v>
      </c>
      <c r="B106" s="5"/>
      <c r="C106" s="5"/>
      <c r="D106" s="5"/>
      <c r="E106" s="5"/>
      <c r="F106" s="5"/>
      <c r="G106" s="5" t="s">
        <v>66</v>
      </c>
      <c r="H106" s="5" t="s">
        <v>66</v>
      </c>
      <c r="I106" s="5" t="s">
        <v>66</v>
      </c>
      <c r="J106" s="5" t="s">
        <v>66</v>
      </c>
      <c r="K106" s="5" t="s">
        <v>66</v>
      </c>
      <c r="L106" s="50" t="s">
        <v>66</v>
      </c>
      <c r="M106" s="50" t="s">
        <v>66</v>
      </c>
      <c r="N106" s="50" t="s">
        <v>66</v>
      </c>
      <c r="O106" s="50"/>
      <c r="P106" s="50"/>
      <c r="Q106" s="50"/>
      <c r="R106" s="50"/>
      <c r="S106" s="50"/>
      <c r="T106" s="50"/>
      <c r="U106" s="50"/>
      <c r="V106" s="50"/>
      <c r="W106" s="50"/>
      <c r="X106" s="50"/>
      <c r="Y106" s="50"/>
      <c r="Z106" s="50"/>
      <c r="AA106" s="50"/>
      <c r="AB106" s="50"/>
      <c r="AC106" s="50"/>
      <c r="AD106" s="50"/>
      <c r="AE106" s="50"/>
      <c r="AF106" s="50"/>
      <c r="AG106" s="50"/>
      <c r="AH106" s="50"/>
      <c r="AI106" s="50"/>
      <c r="AJ106" s="50"/>
      <c r="AK106" s="50"/>
      <c r="AL106" s="50"/>
      <c r="AM106" s="50"/>
      <c r="AN106" s="50"/>
      <c r="AO106" s="50"/>
      <c r="AP106" s="7"/>
      <c r="AQ106" s="7"/>
      <c r="AR106" s="42"/>
      <c r="AS106" s="42"/>
      <c r="AT106" s="29"/>
      <c r="AU106" s="29"/>
    </row>
    <row r="107" spans="1:47">
      <c r="A107" s="26" t="s">
        <v>72</v>
      </c>
      <c r="B107" s="5"/>
      <c r="C107" s="5"/>
      <c r="D107" s="5"/>
      <c r="E107" s="5"/>
      <c r="F107" s="5"/>
      <c r="G107" s="5"/>
      <c r="H107" s="5" t="s">
        <v>66</v>
      </c>
      <c r="I107" s="5" t="s">
        <v>66</v>
      </c>
      <c r="J107" s="5"/>
      <c r="K107" s="5"/>
      <c r="L107" s="50" t="s">
        <v>66</v>
      </c>
      <c r="M107" s="50" t="s">
        <v>66</v>
      </c>
      <c r="N107" s="50" t="s">
        <v>66</v>
      </c>
      <c r="O107" s="50"/>
      <c r="P107" s="50"/>
      <c r="Q107" s="50"/>
      <c r="R107" s="50"/>
      <c r="S107" s="50"/>
      <c r="T107" s="50"/>
      <c r="U107" s="50"/>
      <c r="V107" s="50"/>
      <c r="W107" s="50"/>
      <c r="X107" s="50"/>
      <c r="Y107" s="50"/>
      <c r="Z107" s="50"/>
      <c r="AA107" s="50"/>
      <c r="AB107" s="50"/>
      <c r="AC107" s="50"/>
      <c r="AD107" s="50"/>
      <c r="AE107" s="50"/>
      <c r="AF107" s="50"/>
      <c r="AG107" s="50"/>
      <c r="AH107" s="50"/>
      <c r="AI107" s="50"/>
      <c r="AJ107" s="50"/>
      <c r="AK107" s="50"/>
      <c r="AL107" s="50"/>
      <c r="AM107" s="50"/>
      <c r="AN107" s="50"/>
      <c r="AO107" s="50"/>
      <c r="AP107" s="7"/>
      <c r="AQ107" s="7"/>
      <c r="AR107" s="42"/>
      <c r="AS107" s="42"/>
      <c r="AT107" s="29"/>
      <c r="AU107" s="29"/>
    </row>
    <row r="108" spans="1:47">
      <c r="A108" s="26" t="s">
        <v>73</v>
      </c>
      <c r="B108" s="55"/>
      <c r="C108" s="5" t="s">
        <v>66</v>
      </c>
      <c r="D108" s="5" t="s">
        <v>66</v>
      </c>
      <c r="E108" s="5" t="s">
        <v>66</v>
      </c>
      <c r="F108" s="55" t="s">
        <v>66</v>
      </c>
      <c r="G108" s="55"/>
      <c r="H108" s="5"/>
      <c r="I108" s="5"/>
      <c r="J108" s="5"/>
      <c r="K108" s="5"/>
      <c r="L108" s="50"/>
      <c r="M108" s="50"/>
      <c r="N108" s="50"/>
      <c r="O108" s="50"/>
      <c r="P108" s="50"/>
      <c r="Q108" s="50"/>
      <c r="R108" s="50"/>
      <c r="S108" s="50"/>
      <c r="T108" s="50"/>
      <c r="U108" s="50"/>
      <c r="V108" s="50"/>
      <c r="W108" s="50"/>
      <c r="X108" s="50"/>
      <c r="Y108" s="50"/>
      <c r="Z108" s="50"/>
      <c r="AA108" s="50"/>
      <c r="AB108" s="50"/>
      <c r="AC108" s="50"/>
      <c r="AD108" s="50"/>
      <c r="AE108" s="50"/>
      <c r="AF108" s="50"/>
      <c r="AG108" s="50"/>
      <c r="AH108" s="50"/>
      <c r="AI108" s="50"/>
      <c r="AJ108" s="50"/>
      <c r="AK108" s="50"/>
      <c r="AL108" s="50"/>
      <c r="AM108" s="50"/>
      <c r="AN108" s="50"/>
      <c r="AO108" s="50"/>
      <c r="AP108" s="7"/>
      <c r="AQ108" s="7"/>
      <c r="AR108" s="42"/>
      <c r="AS108" s="42"/>
      <c r="AT108" s="29"/>
      <c r="AU108" s="29"/>
    </row>
    <row r="109" spans="1:47">
      <c r="A109" s="58" t="s">
        <v>74</v>
      </c>
      <c r="B109" s="51"/>
      <c r="C109" s="51"/>
      <c r="D109" s="51"/>
      <c r="E109" s="51"/>
      <c r="F109" s="51"/>
      <c r="G109" s="51"/>
      <c r="H109" s="51"/>
      <c r="I109" s="51"/>
      <c r="J109" s="51"/>
      <c r="K109" s="51"/>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7"/>
      <c r="AQ109" s="8"/>
      <c r="AR109" s="42"/>
      <c r="AS109" s="42"/>
      <c r="AT109" s="29"/>
      <c r="AU109" s="29"/>
    </row>
    <row r="110" spans="1:47">
      <c r="A110" s="59"/>
      <c r="B110" s="6"/>
      <c r="C110" s="6"/>
      <c r="D110" s="6"/>
      <c r="E110" s="6"/>
      <c r="F110" s="6"/>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8"/>
      <c r="AR110" s="42"/>
      <c r="AS110" s="42"/>
      <c r="AT110" s="29"/>
      <c r="AU110" s="29"/>
    </row>
    <row r="111" spans="1:47">
      <c r="A111" s="60" t="s">
        <v>75</v>
      </c>
      <c r="B111" s="30"/>
      <c r="C111" s="30"/>
      <c r="D111" s="30"/>
      <c r="E111" s="30"/>
      <c r="F111" s="30"/>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9"/>
      <c r="AQ111" s="32"/>
      <c r="AR111" s="43"/>
      <c r="AS111" s="43"/>
    </row>
    <row r="112" spans="1:47">
      <c r="A112" s="61" t="s">
        <v>76</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9"/>
      <c r="AQ112" s="34"/>
      <c r="AR112" s="44"/>
      <c r="AS112" s="44"/>
    </row>
    <row r="113" spans="1:45">
      <c r="A113" s="62" t="s">
        <v>77</v>
      </c>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9"/>
      <c r="AQ113" s="34"/>
      <c r="AR113" s="45"/>
      <c r="AS113" s="45"/>
    </row>
    <row r="114" spans="1:45" ht="23.25" customHeight="1">
      <c r="A114" s="63" t="s">
        <v>78</v>
      </c>
      <c r="B114" s="122" t="s">
        <v>79</v>
      </c>
      <c r="C114" s="123"/>
      <c r="D114" s="123"/>
      <c r="E114" s="123"/>
      <c r="F114" s="123"/>
      <c r="G114" s="123"/>
      <c r="H114" s="123"/>
      <c r="I114" s="123"/>
      <c r="J114" s="123"/>
      <c r="K114" s="123"/>
      <c r="L114" s="123"/>
      <c r="M114" s="123"/>
      <c r="N114" s="123"/>
      <c r="O114" s="123"/>
      <c r="P114" s="123"/>
      <c r="Q114" s="123"/>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c r="AP114" s="9"/>
      <c r="AQ114" s="8"/>
      <c r="AR114" s="46"/>
      <c r="AS114" s="46"/>
    </row>
    <row r="115" spans="1:45" ht="15.75" customHeight="1">
      <c r="A115" s="64"/>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9"/>
      <c r="AR115" s="47"/>
      <c r="AS115" s="47"/>
    </row>
    <row r="219" spans="12:12" ht="15" customHeight="1">
      <c r="L219" s="27" t="s">
        <v>80</v>
      </c>
    </row>
  </sheetData>
  <autoFilter ref="A1:N39" xr:uid="{8FEA7034-7C2D-4492-94A2-FA509F726479}"/>
  <mergeCells count="1">
    <mergeCell ref="B114:Q114"/>
  </mergeCells>
  <phoneticPr fontId="6" type="noConversion"/>
  <conditionalFormatting sqref="A1 A40: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J2:AO40 AT5 AT9:AT10 G12:G26 AT13 AT16 F27:G40 F41:AO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AT2:AT102 B103:AO109"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91"/>
  <sheetViews>
    <sheetView workbookViewId="0">
      <selection activeCell="A22" sqref="A22"/>
    </sheetView>
  </sheetViews>
  <sheetFormatPr defaultColWidth="11.42578125" defaultRowHeight="15"/>
  <cols>
    <col min="1" max="3" width="28.42578125" style="23" customWidth="1"/>
  </cols>
  <sheetData>
    <row r="1" spans="1:3">
      <c r="A1" s="53" t="s">
        <v>81</v>
      </c>
      <c r="B1" s="53" t="s">
        <v>82</v>
      </c>
      <c r="C1" s="53" t="s">
        <v>83</v>
      </c>
    </row>
    <row r="2" spans="1:3">
      <c r="A2" s="22">
        <v>1</v>
      </c>
      <c r="B2" s="22" t="str" cm="1">
        <f t="array" ref="B2:B14">TRANSPOSE(_xlfn._xlws.FILTER('Aptitud final'!1:1,'Aptitud final'!103:103="X"))</f>
        <v>ganaderia_dp</v>
      </c>
      <c r="C2" s="22" t="s">
        <v>22</v>
      </c>
    </row>
    <row r="3" spans="1:3">
      <c r="A3" s="22">
        <f>IF(B3="","",A2+1)</f>
        <v>2</v>
      </c>
      <c r="B3" s="22" t="str">
        <v>avicultura_engorde</v>
      </c>
      <c r="C3" s="22" t="s">
        <v>22</v>
      </c>
    </row>
    <row r="4" spans="1:3">
      <c r="A4" s="22">
        <f t="shared" ref="A4:A58" si="0">IF(B4="","",A3+1)</f>
        <v>3</v>
      </c>
      <c r="B4" s="22" t="str">
        <v>avicultura_postura</v>
      </c>
      <c r="C4" s="22" t="s">
        <v>22</v>
      </c>
    </row>
    <row r="5" spans="1:3">
      <c r="A5" s="22">
        <f t="shared" si="0"/>
        <v>4</v>
      </c>
      <c r="B5" s="22" t="str">
        <v>porcicultura_ciclo_completo</v>
      </c>
      <c r="C5" s="22" t="s">
        <v>22</v>
      </c>
    </row>
    <row r="6" spans="1:3">
      <c r="A6" s="22">
        <f t="shared" si="0"/>
        <v>5</v>
      </c>
      <c r="B6" s="22" t="str">
        <v>apicultura</v>
      </c>
      <c r="C6" s="22" t="s">
        <v>22</v>
      </c>
    </row>
    <row r="7" spans="1:3">
      <c r="A7" s="22">
        <f t="shared" si="0"/>
        <v>6</v>
      </c>
      <c r="B7" s="22" t="str">
        <v>cafe</v>
      </c>
      <c r="C7" s="22" t="s">
        <v>20</v>
      </c>
    </row>
    <row r="8" spans="1:3">
      <c r="A8" s="22">
        <f t="shared" si="0"/>
        <v>7</v>
      </c>
      <c r="B8" s="22" t="str">
        <v>cana_panelera</v>
      </c>
      <c r="C8" s="22" t="s">
        <v>22</v>
      </c>
    </row>
    <row r="9" spans="1:3">
      <c r="A9" s="22">
        <f t="shared" si="0"/>
        <v>8</v>
      </c>
      <c r="B9" s="22" t="str">
        <v>aguacate_papelillo</v>
      </c>
      <c r="C9" s="22" t="s">
        <v>22</v>
      </c>
    </row>
    <row r="10" spans="1:3">
      <c r="A10" s="22">
        <f t="shared" si="0"/>
        <v>9</v>
      </c>
      <c r="B10" s="22" t="str">
        <v>cacao</v>
      </c>
      <c r="C10" s="22" t="s">
        <v>25</v>
      </c>
    </row>
    <row r="11" spans="1:3">
      <c r="A11" s="22">
        <f t="shared" si="0"/>
        <v>10</v>
      </c>
      <c r="B11" s="22" t="str">
        <v>maiz_tradicional</v>
      </c>
      <c r="C11" s="22" t="s">
        <v>20</v>
      </c>
    </row>
    <row r="12" spans="1:3">
      <c r="A12" s="22">
        <f t="shared" si="0"/>
        <v>11</v>
      </c>
      <c r="B12" s="22" t="str">
        <v>platano</v>
      </c>
      <c r="C12" s="22" t="s">
        <v>22</v>
      </c>
    </row>
    <row r="13" spans="1:3">
      <c r="A13" s="22">
        <f t="shared" si="0"/>
        <v>12</v>
      </c>
      <c r="B13" s="22" t="str">
        <v>frijol</v>
      </c>
      <c r="C13" s="22" t="s">
        <v>22</v>
      </c>
    </row>
    <row r="14" spans="1:3">
      <c r="A14" s="22">
        <f t="shared" si="0"/>
        <v>13</v>
      </c>
      <c r="B14" s="22" t="str">
        <v>citricos</v>
      </c>
      <c r="C14" s="22" t="s">
        <v>22</v>
      </c>
    </row>
    <row r="15" spans="1:3">
      <c r="A15" s="23" t="str">
        <f>IF(B15="","",#REF!+1)</f>
        <v/>
      </c>
    </row>
    <row r="16" spans="1:3">
      <c r="A16" s="23" t="str">
        <f t="shared" si="0"/>
        <v/>
      </c>
    </row>
    <row r="17" spans="1:1">
      <c r="A17" s="23" t="str">
        <f t="shared" si="0"/>
        <v/>
      </c>
    </row>
    <row r="18" spans="1:1">
      <c r="A18" s="23" t="str">
        <f t="shared" si="0"/>
        <v/>
      </c>
    </row>
    <row r="19" spans="1:1">
      <c r="A19" s="23" t="str">
        <f t="shared" si="0"/>
        <v/>
      </c>
    </row>
    <row r="20" spans="1:1">
      <c r="A20" s="23" t="str">
        <f t="shared" si="0"/>
        <v/>
      </c>
    </row>
    <row r="21" spans="1:1">
      <c r="A21" s="23" t="str">
        <f t="shared" si="0"/>
        <v/>
      </c>
    </row>
    <row r="22" spans="1:1">
      <c r="A22" s="23" t="str">
        <f t="shared" si="0"/>
        <v/>
      </c>
    </row>
    <row r="23" spans="1:1">
      <c r="A23" s="23" t="str">
        <f t="shared" si="0"/>
        <v/>
      </c>
    </row>
    <row r="24" spans="1:1">
      <c r="A24" s="23" t="str">
        <f t="shared" si="0"/>
        <v/>
      </c>
    </row>
    <row r="25" spans="1:1">
      <c r="A25" s="23" t="str">
        <f t="shared" si="0"/>
        <v/>
      </c>
    </row>
    <row r="26" spans="1:1">
      <c r="A26" s="23" t="str">
        <f t="shared" si="0"/>
        <v/>
      </c>
    </row>
    <row r="27" spans="1:1">
      <c r="A27" s="23" t="str">
        <f t="shared" si="0"/>
        <v/>
      </c>
    </row>
    <row r="28" spans="1:1">
      <c r="A28" s="23" t="str">
        <f t="shared" si="0"/>
        <v/>
      </c>
    </row>
    <row r="29" spans="1:1">
      <c r="A29" s="23" t="str">
        <f t="shared" si="0"/>
        <v/>
      </c>
    </row>
    <row r="30" spans="1:1">
      <c r="A30" s="23" t="str">
        <f t="shared" si="0"/>
        <v/>
      </c>
    </row>
    <row r="31" spans="1:1">
      <c r="A31" s="23" t="str">
        <f t="shared" si="0"/>
        <v/>
      </c>
    </row>
    <row r="32" spans="1:1">
      <c r="A32" s="23" t="str">
        <f t="shared" si="0"/>
        <v/>
      </c>
    </row>
    <row r="33" spans="1:1">
      <c r="A33" s="23" t="str">
        <f t="shared" si="0"/>
        <v/>
      </c>
    </row>
    <row r="34" spans="1:1">
      <c r="A34" s="23" t="str">
        <f t="shared" si="0"/>
        <v/>
      </c>
    </row>
    <row r="35" spans="1:1">
      <c r="A35" s="23" t="str">
        <f t="shared" si="0"/>
        <v/>
      </c>
    </row>
    <row r="36" spans="1:1">
      <c r="A36" s="23" t="str">
        <f t="shared" si="0"/>
        <v/>
      </c>
    </row>
    <row r="37" spans="1:1">
      <c r="A37" s="23" t="str">
        <f t="shared" si="0"/>
        <v/>
      </c>
    </row>
    <row r="38" spans="1:1">
      <c r="A38" s="23" t="str">
        <f t="shared" si="0"/>
        <v/>
      </c>
    </row>
    <row r="39" spans="1:1">
      <c r="A39" s="23" t="str">
        <f t="shared" si="0"/>
        <v/>
      </c>
    </row>
    <row r="40" spans="1:1">
      <c r="A40" s="23" t="str">
        <f t="shared" si="0"/>
        <v/>
      </c>
    </row>
    <row r="41" spans="1:1">
      <c r="A41" s="23" t="str">
        <f t="shared" si="0"/>
        <v/>
      </c>
    </row>
    <row r="42" spans="1:1">
      <c r="A42" s="23" t="str">
        <f t="shared" si="0"/>
        <v/>
      </c>
    </row>
    <row r="43" spans="1:1">
      <c r="A43" s="23" t="str">
        <f t="shared" si="0"/>
        <v/>
      </c>
    </row>
    <row r="44" spans="1:1">
      <c r="A44" s="23" t="str">
        <f t="shared" si="0"/>
        <v/>
      </c>
    </row>
    <row r="45" spans="1:1">
      <c r="A45" s="23" t="str">
        <f t="shared" si="0"/>
        <v/>
      </c>
    </row>
    <row r="46" spans="1:1">
      <c r="A46" s="23" t="str">
        <f t="shared" si="0"/>
        <v/>
      </c>
    </row>
    <row r="47" spans="1:1">
      <c r="A47" s="23" t="str">
        <f t="shared" si="0"/>
        <v/>
      </c>
    </row>
    <row r="48" spans="1:1">
      <c r="A48" s="23" t="str">
        <f t="shared" si="0"/>
        <v/>
      </c>
    </row>
    <row r="49" spans="1:1">
      <c r="A49" s="23" t="str">
        <f t="shared" si="0"/>
        <v/>
      </c>
    </row>
    <row r="50" spans="1:1">
      <c r="A50" s="23" t="str">
        <f t="shared" si="0"/>
        <v/>
      </c>
    </row>
    <row r="51" spans="1:1">
      <c r="A51" s="23" t="str">
        <f t="shared" si="0"/>
        <v/>
      </c>
    </row>
    <row r="52" spans="1:1">
      <c r="A52" s="23" t="str">
        <f t="shared" si="0"/>
        <v/>
      </c>
    </row>
    <row r="53" spans="1:1">
      <c r="A53" s="23" t="str">
        <f t="shared" si="0"/>
        <v/>
      </c>
    </row>
    <row r="54" spans="1:1">
      <c r="A54" s="23" t="str">
        <f t="shared" si="0"/>
        <v/>
      </c>
    </row>
    <row r="55" spans="1:1">
      <c r="A55" s="23" t="str">
        <f t="shared" si="0"/>
        <v/>
      </c>
    </row>
    <row r="56" spans="1:1">
      <c r="A56" s="23" t="str">
        <f t="shared" si="0"/>
        <v/>
      </c>
    </row>
    <row r="57" spans="1:1">
      <c r="A57" s="23" t="str">
        <f t="shared" si="0"/>
        <v/>
      </c>
    </row>
    <row r="58" spans="1:1">
      <c r="A58" s="23" t="str">
        <f t="shared" si="0"/>
        <v/>
      </c>
    </row>
    <row r="59" spans="1:1">
      <c r="A59" s="23" t="str">
        <f t="shared" ref="A59:A91" si="1">IF(B59="","",A58+1)</f>
        <v/>
      </c>
    </row>
    <row r="60" spans="1:1">
      <c r="A60" s="23" t="str">
        <f t="shared" si="1"/>
        <v/>
      </c>
    </row>
    <row r="61" spans="1:1">
      <c r="A61" s="23" t="str">
        <f t="shared" si="1"/>
        <v/>
      </c>
    </row>
    <row r="62" spans="1:1">
      <c r="A62" s="23" t="str">
        <f t="shared" si="1"/>
        <v/>
      </c>
    </row>
    <row r="63" spans="1:1">
      <c r="A63" s="23" t="str">
        <f t="shared" si="1"/>
        <v/>
      </c>
    </row>
    <row r="64" spans="1:1">
      <c r="A64" s="23" t="str">
        <f t="shared" si="1"/>
        <v/>
      </c>
    </row>
    <row r="65" spans="1:1">
      <c r="A65" s="23" t="str">
        <f t="shared" si="1"/>
        <v/>
      </c>
    </row>
    <row r="66" spans="1:1">
      <c r="A66" s="23" t="str">
        <f t="shared" si="1"/>
        <v/>
      </c>
    </row>
    <row r="67" spans="1:1">
      <c r="A67" s="23" t="str">
        <f t="shared" si="1"/>
        <v/>
      </c>
    </row>
    <row r="68" spans="1:1">
      <c r="A68" s="23" t="str">
        <f t="shared" si="1"/>
        <v/>
      </c>
    </row>
    <row r="69" spans="1:1">
      <c r="A69" s="23" t="str">
        <f t="shared" si="1"/>
        <v/>
      </c>
    </row>
    <row r="70" spans="1:1">
      <c r="A70" s="23" t="str">
        <f t="shared" si="1"/>
        <v/>
      </c>
    </row>
    <row r="71" spans="1:1">
      <c r="A71" s="23" t="str">
        <f t="shared" si="1"/>
        <v/>
      </c>
    </row>
    <row r="72" spans="1:1">
      <c r="A72" s="23" t="str">
        <f t="shared" si="1"/>
        <v/>
      </c>
    </row>
    <row r="73" spans="1:1">
      <c r="A73" s="23" t="str">
        <f t="shared" si="1"/>
        <v/>
      </c>
    </row>
    <row r="74" spans="1:1">
      <c r="A74" s="23" t="str">
        <f t="shared" si="1"/>
        <v/>
      </c>
    </row>
    <row r="75" spans="1:1">
      <c r="A75" s="23" t="str">
        <f t="shared" si="1"/>
        <v/>
      </c>
    </row>
    <row r="76" spans="1:1">
      <c r="A76" s="23" t="str">
        <f t="shared" si="1"/>
        <v/>
      </c>
    </row>
    <row r="77" spans="1:1">
      <c r="A77" s="23" t="str">
        <f t="shared" si="1"/>
        <v/>
      </c>
    </row>
    <row r="78" spans="1:1">
      <c r="A78" s="23" t="str">
        <f t="shared" si="1"/>
        <v/>
      </c>
    </row>
    <row r="79" spans="1:1">
      <c r="A79" s="23" t="str">
        <f t="shared" si="1"/>
        <v/>
      </c>
    </row>
    <row r="80" spans="1:1">
      <c r="A80" s="23" t="str">
        <f t="shared" si="1"/>
        <v/>
      </c>
    </row>
    <row r="81" spans="1:1">
      <c r="A81" s="23" t="str">
        <f t="shared" si="1"/>
        <v/>
      </c>
    </row>
    <row r="82" spans="1:1">
      <c r="A82" s="23" t="str">
        <f t="shared" si="1"/>
        <v/>
      </c>
    </row>
    <row r="83" spans="1:1">
      <c r="A83" s="23" t="str">
        <f t="shared" si="1"/>
        <v/>
      </c>
    </row>
    <row r="84" spans="1:1">
      <c r="A84" s="23" t="str">
        <f t="shared" si="1"/>
        <v/>
      </c>
    </row>
    <row r="85" spans="1:1">
      <c r="A85" s="23" t="str">
        <f t="shared" si="1"/>
        <v/>
      </c>
    </row>
    <row r="86" spans="1:1">
      <c r="A86" s="23" t="str">
        <f t="shared" si="1"/>
        <v/>
      </c>
    </row>
    <row r="87" spans="1:1">
      <c r="A87" s="23" t="str">
        <f t="shared" si="1"/>
        <v/>
      </c>
    </row>
    <row r="88" spans="1:1">
      <c r="A88" s="23" t="str">
        <f t="shared" si="1"/>
        <v/>
      </c>
    </row>
    <row r="89" spans="1:1">
      <c r="A89" s="23" t="str">
        <f t="shared" si="1"/>
        <v/>
      </c>
    </row>
    <row r="90" spans="1:1">
      <c r="A90" s="23" t="str">
        <f t="shared" si="1"/>
        <v/>
      </c>
    </row>
    <row r="91" spans="1:1">
      <c r="A91" s="23"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0" t="str" cm="1">
        <f t="array" ref="A1:A500">[2]Diccionario!$A$1:$A$500</f>
        <v>Tipo</v>
      </c>
      <c r="B1" s="10" t="str" cm="1">
        <f t="array" ref="B1:B500">[2]Diccionario!$B$1:$B$500</f>
        <v>Linea</v>
      </c>
      <c r="C1" s="10"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aguacate_reed</v>
      </c>
      <c r="C7" t="str">
        <v>Aguacate Reed</v>
      </c>
    </row>
    <row r="8" spans="1:3">
      <c r="A8" s="1" t="str">
        <v>agricola</v>
      </c>
      <c r="B8" s="1" t="str">
        <v>ahuyama</v>
      </c>
      <c r="C8" t="str">
        <v>ahuyama</v>
      </c>
    </row>
    <row r="9" spans="1:3">
      <c r="A9" s="1" t="str">
        <v>agricola</v>
      </c>
      <c r="B9" s="1" t="str">
        <v>aji</v>
      </c>
      <c r="C9" t="str">
        <v>ahí</v>
      </c>
    </row>
    <row r="10" spans="1:3">
      <c r="A10" s="1" t="str">
        <v>agricola</v>
      </c>
      <c r="B10" s="1" t="str">
        <v>aji_dulce</v>
      </c>
      <c r="C10" t="str">
        <v>ají dulce</v>
      </c>
    </row>
    <row r="11" spans="1:3">
      <c r="A11" s="1" t="str">
        <v>agricola</v>
      </c>
      <c r="B11" s="1" t="str">
        <v>ajo</v>
      </c>
      <c r="C11" t="str">
        <v>ajo</v>
      </c>
    </row>
    <row r="12" spans="1:3">
      <c r="A12" s="1" t="str">
        <v>agricola</v>
      </c>
      <c r="B12" s="1" t="str">
        <v>ajonjoli</v>
      </c>
      <c r="C12" t="str">
        <v>ajonjolí</v>
      </c>
    </row>
    <row r="13" spans="1:3">
      <c r="A13" s="1" t="str">
        <v>agricola</v>
      </c>
      <c r="B13" s="1" t="str">
        <v>algodon</v>
      </c>
      <c r="C13" t="str">
        <v>algodón</v>
      </c>
    </row>
    <row r="14" spans="1:3">
      <c r="A14" s="1" t="str">
        <v>pecuaria</v>
      </c>
      <c r="B14" s="1" t="str">
        <v>apicultura</v>
      </c>
      <c r="C14" t="str">
        <v>apicultura</v>
      </c>
    </row>
    <row r="15" spans="1:3">
      <c r="A15" s="1" t="str">
        <v>agricola</v>
      </c>
      <c r="B15" s="1" t="str">
        <v>arandano</v>
      </c>
      <c r="C15" t="str">
        <v>arándano</v>
      </c>
    </row>
    <row r="16" spans="1:3">
      <c r="A16" s="1" t="str">
        <v>agricola</v>
      </c>
      <c r="B16" s="1" t="str">
        <v>aromaticas</v>
      </c>
      <c r="C16" t="str">
        <v>aromáticas</v>
      </c>
    </row>
    <row r="17" spans="1:3">
      <c r="A17" s="1" t="str">
        <v>agricola</v>
      </c>
      <c r="B17" s="1" t="str">
        <v>arracacha</v>
      </c>
      <c r="C17" t="str">
        <v>arracacha</v>
      </c>
    </row>
    <row r="18" spans="1:3">
      <c r="A18" s="1" t="str">
        <v>agricola</v>
      </c>
      <c r="B18" s="1" t="str">
        <v>arroz_riego</v>
      </c>
      <c r="C18" t="str">
        <v>arroz riego</v>
      </c>
    </row>
    <row r="19" spans="1:3">
      <c r="A19" s="1" t="str">
        <v>agricola</v>
      </c>
      <c r="B19" s="1" t="str">
        <v>arroz_riego_transplante</v>
      </c>
      <c r="C19" t="str">
        <v xml:space="preserve">Arroz riego siembra transplante </v>
      </c>
    </row>
    <row r="20" spans="1:3">
      <c r="A20" s="1" t="str">
        <v>agricola</v>
      </c>
      <c r="B20" s="1" t="str">
        <v>arroz_riego_voleo</v>
      </c>
      <c r="C20" t="str">
        <v>Arroz riego siembra al voleo</v>
      </c>
    </row>
    <row r="21" spans="1:3">
      <c r="A21" s="1" t="str">
        <v>agricola</v>
      </c>
      <c r="B21" s="1" t="str">
        <v>arroz_secano</v>
      </c>
      <c r="C21" t="str">
        <v>arroz secano</v>
      </c>
    </row>
    <row r="22" spans="1:3">
      <c r="A22" s="1" t="str">
        <v>agricola</v>
      </c>
      <c r="B22" s="1" t="str">
        <v>arroz_secano_manual</v>
      </c>
      <c r="C22" t="str">
        <v>arroz secano manual</v>
      </c>
    </row>
    <row r="23" spans="1:3">
      <c r="A23" s="1" t="str">
        <v>agricola</v>
      </c>
      <c r="B23" s="1" t="str">
        <v>arroz_secano_mecanizado</v>
      </c>
      <c r="C23" t="str">
        <v>arroz secano mecanizado</v>
      </c>
    </row>
    <row r="24" spans="1:3">
      <c r="A24" s="1" t="str">
        <v>agricola</v>
      </c>
      <c r="B24" s="1" t="str">
        <v>arveja</v>
      </c>
      <c r="C24" t="str">
        <v>arveja</v>
      </c>
    </row>
    <row r="25" spans="1:3">
      <c r="A25" s="1" t="str">
        <v>agricola</v>
      </c>
      <c r="B25" s="1" t="str">
        <v>asai</v>
      </c>
      <c r="C25" t="str">
        <v>asaí</v>
      </c>
    </row>
    <row r="26" spans="1:3">
      <c r="A26" s="1" t="str">
        <v>agricola</v>
      </c>
      <c r="B26" s="1" t="str">
        <v>asai_cacao</v>
      </c>
      <c r="C26" t="str">
        <v>asaí en asocio con cacao</v>
      </c>
    </row>
    <row r="27" spans="1:3">
      <c r="A27" s="1" t="str">
        <v>agricola</v>
      </c>
      <c r="B27" s="1" t="str">
        <v>asai_platano</v>
      </c>
      <c r="C27" t="str">
        <v>asaí en asocio con plátano</v>
      </c>
    </row>
    <row r="28" spans="1:3">
      <c r="A28" s="1" t="str">
        <v>pecuaria</v>
      </c>
      <c r="B28" s="1" t="str">
        <v>avicultura_engorde</v>
      </c>
      <c r="C28" t="str">
        <v>avicultura de engorde</v>
      </c>
    </row>
    <row r="29" spans="1:3">
      <c r="A29" s="1" t="str">
        <v>pecuaria</v>
      </c>
      <c r="B29" s="1" t="str">
        <v>avicultura_postura</v>
      </c>
      <c r="C29" t="str">
        <v>avicultura de postura</v>
      </c>
    </row>
    <row r="30" spans="1:3">
      <c r="A30" s="1" t="str">
        <v>agricola</v>
      </c>
      <c r="B30" s="1" t="str">
        <v>banano</v>
      </c>
      <c r="C30" t="str">
        <v>banano</v>
      </c>
    </row>
    <row r="31" spans="1:3">
      <c r="A31" s="1" t="str">
        <v>agricola</v>
      </c>
      <c r="B31" s="1" t="str">
        <v>batata</v>
      </c>
      <c r="C31" t="str">
        <v>batata</v>
      </c>
    </row>
    <row r="32" spans="1:3">
      <c r="A32" s="1" t="str">
        <v>agricola</v>
      </c>
      <c r="B32" s="1" t="str">
        <v>berenjena</v>
      </c>
      <c r="C32" t="str">
        <v>berenjena</v>
      </c>
    </row>
    <row r="33" spans="1:3">
      <c r="A33" s="1" t="str">
        <v>agricola</v>
      </c>
      <c r="B33" s="1" t="str">
        <v>bijao</v>
      </c>
      <c r="C33" t="str">
        <v>bijao</v>
      </c>
    </row>
    <row r="34" spans="1:3">
      <c r="A34" s="1" t="str">
        <v>agricola</v>
      </c>
      <c r="B34" s="1" t="str">
        <v>brocoli</v>
      </c>
      <c r="C34" t="str">
        <v>brócoli</v>
      </c>
    </row>
    <row r="35" spans="1:3">
      <c r="A35" s="1" t="str">
        <v>pecuaria</v>
      </c>
      <c r="B35" s="1" t="str">
        <v>bufalos</v>
      </c>
      <c r="C35" t="str">
        <v>búfalos</v>
      </c>
    </row>
    <row r="36" spans="1:3">
      <c r="A36" s="1" t="str">
        <v>agricola</v>
      </c>
      <c r="B36" s="1" t="str">
        <v>cacao</v>
      </c>
      <c r="C36" t="str">
        <v>cacao</v>
      </c>
    </row>
    <row r="37" spans="1:3">
      <c r="A37" s="1" t="str">
        <v>agricola</v>
      </c>
      <c r="B37" s="1" t="str">
        <v>cacao_aguacate_criollo</v>
      </c>
      <c r="C37" t="str">
        <v>cacao en asocio con aguacate criollo</v>
      </c>
    </row>
    <row r="38" spans="1:3">
      <c r="A38" s="1" t="str">
        <v>agricola</v>
      </c>
      <c r="B38" s="1" t="str">
        <v>cacao_aguacate_papelillo</v>
      </c>
      <c r="C38" t="str">
        <v>cacao en asocio con aguacate papelillo</v>
      </c>
    </row>
    <row r="39" spans="1:3">
      <c r="A39" s="1" t="str">
        <v>agricola</v>
      </c>
      <c r="B39" s="1" t="str">
        <v>cacao_banano</v>
      </c>
      <c r="C39" t="str">
        <v>cacao en asocio con banano</v>
      </c>
    </row>
    <row r="40" spans="1:3">
      <c r="A40" s="1" t="str">
        <v>agricola</v>
      </c>
      <c r="B40" s="1" t="str">
        <v>cacao_banano_aguacate</v>
      </c>
      <c r="C40" t="str">
        <v>cacao en asocio con banano y aguacate</v>
      </c>
    </row>
    <row r="41" spans="1:3">
      <c r="A41" s="1" t="str">
        <v>agricola</v>
      </c>
      <c r="B41" s="1" t="str">
        <v>cacao_banano_aguacate_mandarina_naranja</v>
      </c>
      <c r="C41" t="str">
        <v>cacao en asocio con banano,aguacate, mandarina y naranja</v>
      </c>
    </row>
    <row r="42" spans="1:3">
      <c r="A42" s="1" t="str">
        <v>agricola</v>
      </c>
      <c r="B42" s="1" t="str">
        <v>cacao_platano</v>
      </c>
      <c r="C42" t="str">
        <v>cacao en asocio con plátano</v>
      </c>
    </row>
    <row r="43" spans="1:3">
      <c r="A43" s="1" t="str">
        <v>agricola</v>
      </c>
      <c r="B43" s="1" t="str">
        <v>cacao_platano_limon</v>
      </c>
      <c r="C43" t="str">
        <v>cacao plátano limón</v>
      </c>
    </row>
    <row r="44" spans="1:3">
      <c r="A44" s="1" t="str">
        <v>agricola</v>
      </c>
      <c r="B44" s="1" t="str">
        <v>cacao_sombrio</v>
      </c>
      <c r="C44" t="str">
        <v>cacao sombrío</v>
      </c>
    </row>
    <row r="45" spans="1:3">
      <c r="A45" s="1" t="str">
        <v>agricola</v>
      </c>
      <c r="B45" s="1" t="str">
        <v>cachaco</v>
      </c>
      <c r="C45" t="str">
        <v>cachaco</v>
      </c>
    </row>
    <row r="46" spans="1:3">
      <c r="A46" s="1" t="str">
        <v>agricola</v>
      </c>
      <c r="B46" s="1" t="str">
        <v>cafe</v>
      </c>
      <c r="C46" t="str">
        <v>café</v>
      </c>
    </row>
    <row r="47" spans="1:3">
      <c r="A47" s="1" t="str">
        <v>agricola</v>
      </c>
      <c r="B47" s="1" t="str">
        <v>cafe_aguacate</v>
      </c>
      <c r="C47" t="str">
        <v>café en asocio con aguacate</v>
      </c>
    </row>
    <row r="48" spans="1:3">
      <c r="A48" s="1" t="str">
        <v>agricola</v>
      </c>
      <c r="B48" s="1" t="str">
        <v>cafe_frijol_arbustivo</v>
      </c>
      <c r="C48" t="str">
        <v>café en asocio con frijol arbustivo</v>
      </c>
    </row>
    <row r="49" spans="1:3">
      <c r="A49" s="1" t="str">
        <v>agricola</v>
      </c>
      <c r="B49" s="1" t="str">
        <v>cafe_maiz</v>
      </c>
      <c r="C49" t="str">
        <v>café en asocio con maíz</v>
      </c>
    </row>
    <row r="50" spans="1:3">
      <c r="A50" s="1" t="str">
        <v>agricola</v>
      </c>
      <c r="B50" s="1" t="str">
        <v>cafe_platano</v>
      </c>
      <c r="C50" t="str">
        <v>café en asocio con plátano</v>
      </c>
    </row>
    <row r="51" spans="1:3">
      <c r="A51" s="1" t="str">
        <v>agricola</v>
      </c>
      <c r="B51" s="1" t="str">
        <v>cafe_platano_frutales_forestal</v>
      </c>
      <c r="C51" t="str">
        <v>café en asocio con plátano, frutales y sistema forestal</v>
      </c>
    </row>
    <row r="52" spans="1:3">
      <c r="A52" s="1" t="str">
        <v>agricola</v>
      </c>
      <c r="B52" s="1" t="str">
        <v>cafe_sombrio</v>
      </c>
      <c r="C52" t="str">
        <v>Café sombrío</v>
      </c>
    </row>
    <row r="53" spans="1:3">
      <c r="A53" s="1" t="str">
        <v>agricola</v>
      </c>
      <c r="B53" s="1" t="str">
        <v>calabacin</v>
      </c>
      <c r="C53" t="str">
        <v>calabacín</v>
      </c>
    </row>
    <row r="54" spans="1:3">
      <c r="A54" s="1" t="str">
        <v>agricola</v>
      </c>
      <c r="B54" s="1" t="str">
        <v>calendula</v>
      </c>
      <c r="C54" t="str">
        <v>caléndula</v>
      </c>
    </row>
    <row r="55" spans="1:3">
      <c r="A55" s="1" t="str">
        <v>pecuaria</v>
      </c>
      <c r="B55" s="1" t="str">
        <v>camaron</v>
      </c>
      <c r="C55" t="str">
        <v>camarón</v>
      </c>
    </row>
    <row r="56" spans="1:3">
      <c r="A56" s="1" t="str">
        <v>agricola</v>
      </c>
      <c r="B56" s="1" t="str">
        <v>cana</v>
      </c>
      <c r="C56" t="str">
        <v>caña</v>
      </c>
    </row>
    <row r="57" spans="1:3">
      <c r="A57" s="1" t="str">
        <v>agricola</v>
      </c>
      <c r="B57" s="1" t="str">
        <v>cana_flecha</v>
      </c>
      <c r="C57" t="str">
        <v>caña flecha</v>
      </c>
    </row>
    <row r="58" spans="1:3">
      <c r="A58" s="1" t="str">
        <v>agricola</v>
      </c>
      <c r="B58" s="1" t="str">
        <v>cana_panelera</v>
      </c>
      <c r="C58" t="str">
        <v>caña panelera</v>
      </c>
    </row>
    <row r="59" spans="1:3">
      <c r="A59" s="1" t="str">
        <v>pecuaria</v>
      </c>
      <c r="B59" s="1" t="str">
        <v>caprinos</v>
      </c>
      <c r="C59" t="str">
        <v>caprinos</v>
      </c>
    </row>
    <row r="60" spans="1:3">
      <c r="A60" s="1" t="str">
        <v>agricola</v>
      </c>
      <c r="B60" s="1" t="str">
        <v>caucho</v>
      </c>
      <c r="C60" t="str">
        <v>caucho</v>
      </c>
    </row>
    <row r="61" spans="1:3">
      <c r="A61" s="1" t="str">
        <v>agricola</v>
      </c>
      <c r="B61" s="1" t="str">
        <v>cebolla_bulbo</v>
      </c>
      <c r="C61" t="str">
        <v>cebolla bulbo</v>
      </c>
    </row>
    <row r="62" spans="1:3">
      <c r="A62" s="1" t="str">
        <v>agricola</v>
      </c>
      <c r="B62" s="1" t="str">
        <v>cebolla_junca</v>
      </c>
      <c r="C62" t="str">
        <v>cebolla junca</v>
      </c>
    </row>
    <row r="63" spans="1:3">
      <c r="A63" s="1" t="str">
        <v>agricola</v>
      </c>
      <c r="B63" s="1" t="str">
        <v>cebolla_rama</v>
      </c>
      <c r="C63" t="str">
        <v>cebolla de rama</v>
      </c>
    </row>
    <row r="64" spans="1:3">
      <c r="A64" s="1" t="str">
        <v>agricola</v>
      </c>
      <c r="B64" s="1" t="str">
        <v>chontaduro</v>
      </c>
      <c r="C64" t="str">
        <v>chontaduro</v>
      </c>
    </row>
    <row r="65" spans="1:3">
      <c r="A65" s="1" t="str">
        <v>agricola</v>
      </c>
      <c r="B65" s="1" t="str">
        <v>cilantro</v>
      </c>
      <c r="C65" t="str">
        <v>cilantro</v>
      </c>
    </row>
    <row r="66" spans="1:3">
      <c r="A66" s="1" t="str">
        <v>agricola</v>
      </c>
      <c r="B66" s="1" t="str">
        <v>cilantro_cimarron</v>
      </c>
      <c r="C66" t="str">
        <v>cilantro cimarron</v>
      </c>
    </row>
    <row r="67" spans="1:3">
      <c r="A67" s="1" t="str">
        <v>agricola</v>
      </c>
      <c r="B67" s="1" t="str">
        <v>cilantro_repollo</v>
      </c>
      <c r="C67" t="str">
        <v>cilantro_repollo</v>
      </c>
    </row>
    <row r="68" spans="1:3">
      <c r="A68" s="1" t="str">
        <v>agricola</v>
      </c>
      <c r="B68" s="1" t="str">
        <v>ciruela</v>
      </c>
      <c r="C68" t="str">
        <v>ciruela</v>
      </c>
    </row>
    <row r="69" spans="1:3">
      <c r="A69" s="1" t="str">
        <v>agricola</v>
      </c>
      <c r="B69" s="1" t="str">
        <v>ciruela_castilla</v>
      </c>
      <c r="C69" t="str">
        <v>ciruela castilla</v>
      </c>
    </row>
    <row r="70" spans="1:3">
      <c r="A70" s="1" t="str">
        <v>agricola</v>
      </c>
      <c r="B70" s="1" t="str">
        <v>ciruela_costena</v>
      </c>
      <c r="C70" t="str">
        <v>ciruela costeña</v>
      </c>
    </row>
    <row r="71" spans="1:3">
      <c r="A71" s="1" t="str">
        <v>agricola</v>
      </c>
      <c r="B71" s="1" t="str">
        <v>citricos</v>
      </c>
      <c r="C71" t="str">
        <v>cítricos</v>
      </c>
    </row>
    <row r="72" spans="1:3">
      <c r="A72" s="1" t="str">
        <v>agricola</v>
      </c>
      <c r="B72" s="1" t="str">
        <v>coco</v>
      </c>
      <c r="C72" t="str">
        <v>coco</v>
      </c>
    </row>
    <row r="73" spans="1:3">
      <c r="A73" s="1" t="str">
        <v>pecuaria</v>
      </c>
      <c r="B73" s="1" t="str">
        <v>codornices</v>
      </c>
      <c r="C73" t="str">
        <v>codornices</v>
      </c>
    </row>
    <row r="74" spans="1:3">
      <c r="A74" s="1" t="str">
        <v>agricola</v>
      </c>
      <c r="B74" s="1" t="str">
        <v>coliflor</v>
      </c>
      <c r="C74" t="str">
        <v>coliflor</v>
      </c>
    </row>
    <row r="75" spans="1:3">
      <c r="A75" s="1" t="str">
        <v>pecuaria</v>
      </c>
      <c r="B75" s="1" t="str">
        <v>cunicultura</v>
      </c>
      <c r="C75" t="str">
        <v>cunicultura</v>
      </c>
    </row>
    <row r="76" spans="1:3">
      <c r="A76" s="1" t="str">
        <v>pecuaria</v>
      </c>
      <c r="B76" s="1" t="str">
        <v>cuyicultura</v>
      </c>
      <c r="C76" t="str">
        <v>cuyicultura</v>
      </c>
    </row>
    <row r="77" spans="1:3">
      <c r="A77" s="1" t="str">
        <v>agricola</v>
      </c>
      <c r="B77" s="1" t="str">
        <v>esparrago</v>
      </c>
      <c r="C77" t="str">
        <v>espárrago</v>
      </c>
    </row>
    <row r="78" spans="1:3">
      <c r="A78" s="1" t="str">
        <v>agricola</v>
      </c>
      <c r="B78" s="1" t="str">
        <v>espinaca</v>
      </c>
      <c r="C78" t="str">
        <v>espinaca</v>
      </c>
    </row>
    <row r="79" spans="1:3">
      <c r="A79" s="1" t="str">
        <v>agricola</v>
      </c>
      <c r="B79" s="1" t="str">
        <v>fique</v>
      </c>
      <c r="C79" t="str">
        <v>fique</v>
      </c>
    </row>
    <row r="80" spans="1:3">
      <c r="A80" s="1" t="str">
        <v>agricola</v>
      </c>
      <c r="B80" s="1" t="str">
        <v>fresa</v>
      </c>
      <c r="C80" t="str">
        <v>fresa</v>
      </c>
    </row>
    <row r="81" spans="1:3">
      <c r="A81" s="1" t="str">
        <v>agricola</v>
      </c>
      <c r="B81" s="1" t="str">
        <v>frijol</v>
      </c>
      <c r="C81" t="str">
        <v>frijol</v>
      </c>
    </row>
    <row r="82" spans="1:3">
      <c r="A82" s="1" t="str">
        <v>agricola</v>
      </c>
      <c r="B82" s="1" t="str">
        <v>frijol_arbustivo</v>
      </c>
      <c r="C82" t="str">
        <v>frjiol arbustivo</v>
      </c>
    </row>
    <row r="83" spans="1:3">
      <c r="A83" s="1" t="str">
        <v>agricola</v>
      </c>
      <c r="B83" s="1" t="str">
        <v>frijol_cabeza_negra</v>
      </c>
      <c r="C83" t="str">
        <v>frijol cabeza negra</v>
      </c>
    </row>
    <row r="84" spans="1:3">
      <c r="A84" s="1" t="str">
        <v>agricola</v>
      </c>
      <c r="B84" s="1" t="str">
        <v>frijol_caraota</v>
      </c>
      <c r="C84" t="str">
        <v>frijol caraota</v>
      </c>
    </row>
    <row r="85" spans="1:3">
      <c r="A85" s="1" t="str">
        <v>agricola</v>
      </c>
      <c r="B85" s="1" t="str">
        <v>frijol_caupi</v>
      </c>
      <c r="C85" t="str">
        <v>frijol caupí</v>
      </c>
    </row>
    <row r="86" spans="1:3">
      <c r="A86" s="1" t="str">
        <v>agricola</v>
      </c>
      <c r="B86" s="1" t="str">
        <v>frijol_rosado</v>
      </c>
      <c r="C86" t="str">
        <v>frijol rosado</v>
      </c>
    </row>
    <row r="87" spans="1:3">
      <c r="A87" s="1" t="str">
        <v>agricola</v>
      </c>
      <c r="B87" s="1" t="str">
        <v>frijol_voluble</v>
      </c>
      <c r="C87" t="str">
        <v>frijol voluble</v>
      </c>
    </row>
    <row r="88" spans="1:3">
      <c r="A88" s="1" t="str">
        <v>agricola</v>
      </c>
      <c r="B88" s="1" t="str">
        <v>frijol_zaragoza</v>
      </c>
      <c r="C88" t="str">
        <v>frijol zaragoza</v>
      </c>
    </row>
    <row r="89" spans="1:3">
      <c r="A89" s="1" t="str">
        <v>pecuaria</v>
      </c>
      <c r="B89" s="1" t="str">
        <v>ganaderia_carne</v>
      </c>
      <c r="C89" t="str">
        <v>ganadería de carne</v>
      </c>
    </row>
    <row r="90" spans="1:3">
      <c r="A90" s="1" t="str">
        <v>pecuaria</v>
      </c>
      <c r="B90" s="1" t="str">
        <v>ganaderia_cria</v>
      </c>
      <c r="C90" t="str">
        <v>ganadería de cría</v>
      </c>
    </row>
    <row r="91" spans="1:3">
      <c r="A91" s="1" t="str">
        <v>pecuaria</v>
      </c>
      <c r="B91" s="1" t="str">
        <v>ganaderia_dp</v>
      </c>
      <c r="C91" t="str">
        <v>ganadería doble propósito</v>
      </c>
    </row>
    <row r="92" spans="1:3">
      <c r="A92" s="1" t="str">
        <v>pecuaria</v>
      </c>
      <c r="B92" s="1" t="str">
        <v>ganaderia_leche</v>
      </c>
      <c r="C92" t="str">
        <v>ganadería de leche</v>
      </c>
    </row>
    <row r="93" spans="1:3">
      <c r="A93" s="1" t="str">
        <v>agricola</v>
      </c>
      <c r="B93" s="1" t="str">
        <v>girasol</v>
      </c>
      <c r="C93" t="str">
        <v>girasol</v>
      </c>
    </row>
    <row r="94" spans="1:3">
      <c r="A94" s="1" t="str">
        <v>agricola</v>
      </c>
      <c r="B94" s="1" t="str">
        <v>granadilla</v>
      </c>
      <c r="C94" t="str">
        <v>granadilla</v>
      </c>
    </row>
    <row r="95" spans="1:3">
      <c r="A95" s="1" t="str">
        <v>agricola</v>
      </c>
      <c r="B95" s="1" t="str">
        <v>guandul</v>
      </c>
      <c r="C95" t="str">
        <v>guandul</v>
      </c>
    </row>
    <row r="96" spans="1:3">
      <c r="A96" s="1" t="str">
        <v>agricola</v>
      </c>
      <c r="B96" s="1" t="str">
        <v>guayaba</v>
      </c>
      <c r="C96" t="str">
        <v>guayaba</v>
      </c>
    </row>
    <row r="97" spans="1:3">
      <c r="A97" s="1" t="str">
        <v>agricola</v>
      </c>
      <c r="B97" s="1" t="str">
        <v>guayaba_agria</v>
      </c>
      <c r="C97" t="str">
        <v>guayaba agria</v>
      </c>
    </row>
    <row r="98" spans="1:3">
      <c r="A98" s="1" t="str">
        <v>agricola</v>
      </c>
      <c r="B98" s="1" t="str">
        <v>gulupa</v>
      </c>
      <c r="C98" t="str">
        <v>gulupa</v>
      </c>
    </row>
    <row r="99" spans="1:3">
      <c r="A99" s="1" t="str">
        <v>agricola</v>
      </c>
      <c r="B99" s="1" t="str">
        <v>habichuela</v>
      </c>
      <c r="C99" t="str">
        <v>habichuela</v>
      </c>
    </row>
    <row r="100" spans="1:3">
      <c r="A100" s="1" t="str">
        <v>agricola</v>
      </c>
      <c r="B100" s="1" t="str">
        <v>hierbabuena</v>
      </c>
      <c r="C100" t="str">
        <v>hierbabuena</v>
      </c>
    </row>
    <row r="101" spans="1:3">
      <c r="A101" s="1" t="str">
        <v>agricola</v>
      </c>
      <c r="B101" s="1" t="str">
        <v>hortalizas</v>
      </c>
      <c r="C101" t="str">
        <v>hortalizas</v>
      </c>
    </row>
    <row r="102" spans="1:3">
      <c r="A102" s="1" t="str">
        <v>agricola</v>
      </c>
      <c r="B102" s="1" t="str">
        <v>hortensias</v>
      </c>
      <c r="C102" t="str">
        <v>Hortensias</v>
      </c>
    </row>
    <row r="103" spans="1:3">
      <c r="A103" s="1" t="str">
        <v>agricola</v>
      </c>
      <c r="B103" s="1" t="str">
        <v xml:space="preserve">lechuga </v>
      </c>
      <c r="C103" t="str">
        <v>lechuga</v>
      </c>
    </row>
    <row r="104" spans="1:3">
      <c r="A104" s="1" t="str">
        <v>agricola</v>
      </c>
      <c r="B104" s="1" t="str">
        <v>lechuga_gourmet</v>
      </c>
      <c r="C104" t="str">
        <v>lechuga gourmet</v>
      </c>
    </row>
    <row r="105" spans="1:3">
      <c r="A105" s="1" t="str">
        <v>agricola</v>
      </c>
      <c r="B105" s="1" t="str">
        <v>lechuga_hidroponica</v>
      </c>
      <c r="C105" t="str">
        <v>lechuga hidroponica</v>
      </c>
    </row>
    <row r="106" spans="1:3">
      <c r="A106" s="1" t="str">
        <v>agricola</v>
      </c>
      <c r="B106" s="1" t="str">
        <v>limon</v>
      </c>
      <c r="C106" t="str">
        <v>limón</v>
      </c>
    </row>
    <row r="107" spans="1:3">
      <c r="A107" s="1" t="str">
        <v>agricola</v>
      </c>
      <c r="B107" s="1" t="str">
        <v>limon_castilla</v>
      </c>
      <c r="C107" t="str">
        <v>limón de castilla</v>
      </c>
    </row>
    <row r="108" spans="1:3">
      <c r="A108" s="1" t="str">
        <v>agricola</v>
      </c>
      <c r="B108" s="1" t="str">
        <v>limon_castilla_limon_mandarino</v>
      </c>
      <c r="C108" t="str">
        <v>limón de castilla y limón mandarino</v>
      </c>
    </row>
    <row r="109" spans="1:3">
      <c r="A109" s="1" t="str">
        <v>agricola</v>
      </c>
      <c r="B109" s="1" t="str">
        <v>limon_criollo</v>
      </c>
      <c r="C109" t="str">
        <v>limón criollo</v>
      </c>
    </row>
    <row r="110" spans="1:3">
      <c r="A110" s="1" t="str">
        <v>agricola</v>
      </c>
      <c r="B110" s="1" t="str">
        <v>limon_mandarina</v>
      </c>
      <c r="C110" t="str">
        <v xml:space="preserve">limón en asocio con mandarina </v>
      </c>
    </row>
    <row r="111" spans="1:3">
      <c r="A111" s="1" t="str">
        <v>agricola</v>
      </c>
      <c r="B111" s="1" t="str">
        <v>limon_mandarino</v>
      </c>
      <c r="C111" t="str">
        <v>limón mandarino</v>
      </c>
    </row>
    <row r="112" spans="1:3">
      <c r="A112" s="1" t="str">
        <v>agricola</v>
      </c>
      <c r="B112" s="1" t="str">
        <v>limon_tahiti</v>
      </c>
      <c r="C112" t="str">
        <v>limón Tahití</v>
      </c>
    </row>
    <row r="113" spans="1:3">
      <c r="A113" s="1" t="str">
        <v>agricola</v>
      </c>
      <c r="B113" s="1" t="str">
        <v>lulo</v>
      </c>
      <c r="C113" t="str">
        <v>lulo</v>
      </c>
    </row>
    <row r="114" spans="1:3">
      <c r="A114" s="1" t="str">
        <v>agricola</v>
      </c>
      <c r="B114" s="1" t="str">
        <v>maiz</v>
      </c>
      <c r="C114" t="str">
        <v>maíz</v>
      </c>
    </row>
    <row r="115" spans="1:3">
      <c r="A115" s="1" t="str">
        <v>agricola</v>
      </c>
      <c r="B115" s="1" t="str">
        <v>maiz amarillo</v>
      </c>
      <c r="C115" t="str">
        <v>maíz amarillo</v>
      </c>
    </row>
    <row r="116" spans="1:3">
      <c r="A116" s="1" t="str">
        <v>agricola</v>
      </c>
      <c r="B116" s="1" t="str">
        <v>maiz puya</v>
      </c>
      <c r="C116" t="str">
        <v>maíz puya</v>
      </c>
    </row>
    <row r="117" spans="1:3">
      <c r="A117" s="1" t="str">
        <v>agricola</v>
      </c>
      <c r="B117" s="1" t="str">
        <v>maiz_amarillo</v>
      </c>
      <c r="C117" t="str">
        <v xml:space="preserve">Maíz amarillo </v>
      </c>
    </row>
    <row r="118" spans="1:3">
      <c r="A118" s="1" t="str">
        <v>agricola</v>
      </c>
      <c r="B118" s="1" t="str">
        <v>maiz_amarillo_tecnificado</v>
      </c>
      <c r="C118" t="str">
        <v>maíz amarillo  tecnificado</v>
      </c>
    </row>
    <row r="119" spans="1:3">
      <c r="A119" s="1" t="str">
        <v>agricola</v>
      </c>
      <c r="B119" s="1" t="str">
        <v>maiz_amarillo_tradicional</v>
      </c>
      <c r="C119" t="str">
        <v>maíz amarillo  tradicional</v>
      </c>
    </row>
    <row r="120" spans="1:3">
      <c r="A120" s="1" t="str">
        <v>agricola</v>
      </c>
      <c r="B120" s="1" t="str">
        <v>maiz_blanco</v>
      </c>
      <c r="C120" t="str">
        <v>Maíz blanco tradicional</v>
      </c>
    </row>
    <row r="121" spans="1:3">
      <c r="A121" s="1" t="str">
        <v>agricola</v>
      </c>
      <c r="B121" s="1" t="str">
        <v>maiz_blanco_tecnificado</v>
      </c>
      <c r="C121" t="str">
        <v>maíz blanco tecnificado</v>
      </c>
    </row>
    <row r="122" spans="1:3">
      <c r="A122" s="1" t="str">
        <v>agricola</v>
      </c>
      <c r="B122" s="1" t="str">
        <v>maiz_blanco_tradicional</v>
      </c>
      <c r="C122" t="str">
        <v>maíz blanco tradicional</v>
      </c>
    </row>
    <row r="123" spans="1:3">
      <c r="A123" s="1" t="str">
        <v>agricola</v>
      </c>
      <c r="B123" s="1" t="str">
        <v>maiz_puya</v>
      </c>
      <c r="C123" t="str">
        <v>maíz puya</v>
      </c>
    </row>
    <row r="124" spans="1:3">
      <c r="A124" s="1" t="str">
        <v>agricola</v>
      </c>
      <c r="B124" s="1" t="str">
        <v>maiz_tecnificado</v>
      </c>
      <c r="C124" t="str">
        <v>maíz tecnificado</v>
      </c>
    </row>
    <row r="125" spans="1:3">
      <c r="A125" s="1" t="str">
        <v>agricola</v>
      </c>
      <c r="B125" s="1" t="str">
        <v>maiz_tradicional</v>
      </c>
      <c r="C125" t="str">
        <v>maíz tradicional</v>
      </c>
    </row>
    <row r="126" spans="1:3">
      <c r="A126" s="1" t="str">
        <v>agricola</v>
      </c>
      <c r="B126" s="1" t="str">
        <v>malanga</v>
      </c>
      <c r="C126" t="str">
        <v>malanga</v>
      </c>
    </row>
    <row r="127" spans="1:3">
      <c r="A127" s="1" t="str">
        <v>agricola</v>
      </c>
      <c r="B127" s="1" t="str">
        <v>mamoncillo</v>
      </c>
      <c r="C127" t="str">
        <v>mamoncillo</v>
      </c>
    </row>
    <row r="128" spans="1:3">
      <c r="A128" s="1" t="str">
        <v>agricola</v>
      </c>
      <c r="B128" s="1" t="str">
        <v>mandarina</v>
      </c>
      <c r="C128" t="str">
        <v>mandarina</v>
      </c>
    </row>
    <row r="129" spans="1:3">
      <c r="A129" s="1" t="str">
        <v>agricola</v>
      </c>
      <c r="B129" s="1" t="str">
        <v>mango</v>
      </c>
      <c r="C129" t="str">
        <v>mango</v>
      </c>
    </row>
    <row r="130" spans="1:3">
      <c r="A130" s="1" t="str">
        <v>agricola</v>
      </c>
      <c r="B130" s="1" t="str">
        <v>mango_azucar</v>
      </c>
      <c r="C130" t="str">
        <v>mango de azúcar</v>
      </c>
    </row>
    <row r="131" spans="1:3">
      <c r="A131" s="1" t="str">
        <v>agricola</v>
      </c>
      <c r="B131" s="1" t="str">
        <v>mango_hilaza</v>
      </c>
      <c r="C131" t="str">
        <v>mango hilaza</v>
      </c>
    </row>
    <row r="132" spans="1:3">
      <c r="A132" s="1" t="str">
        <v>agricola</v>
      </c>
      <c r="B132" s="1" t="str">
        <v>mango_keitt</v>
      </c>
      <c r="C132" t="str">
        <v>mango keitt</v>
      </c>
    </row>
    <row r="133" spans="1:3">
      <c r="A133" s="1" t="str">
        <v>agricola</v>
      </c>
      <c r="B133" s="1" t="str">
        <v>mango_tommy</v>
      </c>
      <c r="C133" t="str">
        <v>mango tommy</v>
      </c>
    </row>
    <row r="134" spans="1:3">
      <c r="A134" s="1" t="str">
        <v>agricola</v>
      </c>
      <c r="B134" s="1" t="str">
        <v>manzanilla</v>
      </c>
      <c r="C134" t="str">
        <v>manzanilla</v>
      </c>
    </row>
    <row r="135" spans="1:3">
      <c r="A135" s="1" t="str">
        <v>agricola</v>
      </c>
      <c r="B135" s="1" t="str">
        <v>maracuya</v>
      </c>
      <c r="C135" t="str">
        <v>maracuyá</v>
      </c>
    </row>
    <row r="136" spans="1:3">
      <c r="A136" s="1" t="str">
        <v>agricola</v>
      </c>
      <c r="B136" s="1" t="str">
        <v>melon</v>
      </c>
      <c r="C136" t="str">
        <v xml:space="preserve">melón </v>
      </c>
    </row>
    <row r="137" spans="1:3">
      <c r="A137" s="1" t="str">
        <v>agricola</v>
      </c>
      <c r="B137" s="1" t="str">
        <v>mora</v>
      </c>
      <c r="C137" t="str">
        <v>mora</v>
      </c>
    </row>
    <row r="138" spans="1:3">
      <c r="A138" s="1" t="str">
        <v>agricola</v>
      </c>
      <c r="B138" s="1" t="str">
        <v>name</v>
      </c>
      <c r="C138" t="str">
        <v>ñame</v>
      </c>
    </row>
    <row r="139" spans="1:3">
      <c r="A139" s="1" t="str">
        <v>agricola</v>
      </c>
      <c r="B139" s="1" t="str">
        <v>name_diamante</v>
      </c>
      <c r="C139" t="str">
        <v>ñame diamante</v>
      </c>
    </row>
    <row r="140" spans="1:3">
      <c r="A140" s="1" t="str">
        <v>agricola</v>
      </c>
      <c r="B140" s="1" t="str">
        <v>name_espino</v>
      </c>
      <c r="C140" t="str">
        <v>ñame espino</v>
      </c>
    </row>
    <row r="141" spans="1:3">
      <c r="A141" s="1" t="str">
        <v>agricola</v>
      </c>
      <c r="B141" s="1" t="str">
        <v>naranja</v>
      </c>
      <c r="C141" t="str">
        <v>naranja</v>
      </c>
    </row>
    <row r="142" spans="1:3">
      <c r="A142" s="1" t="str">
        <v>agricola</v>
      </c>
      <c r="B142" s="1" t="str">
        <v>naranja_valencia</v>
      </c>
      <c r="C142" t="str">
        <v>naranja valencia</v>
      </c>
    </row>
    <row r="143" spans="1:3">
      <c r="A143" s="1" t="str">
        <v>pecuaria</v>
      </c>
      <c r="B143" s="1" t="str">
        <v>ovinos</v>
      </c>
      <c r="C143" t="str">
        <v>ovinos</v>
      </c>
    </row>
    <row r="144" spans="1:3">
      <c r="A144" s="1" t="str">
        <v>agricola</v>
      </c>
      <c r="B144" s="1" t="str">
        <v>palma_aceite</v>
      </c>
      <c r="C144" t="str">
        <v>palma de aceite</v>
      </c>
    </row>
    <row r="145" spans="1:3">
      <c r="A145" s="1" t="str">
        <v>agricola</v>
      </c>
      <c r="B145" s="1" t="str">
        <v>papa</v>
      </c>
      <c r="C145" t="str">
        <v>papa</v>
      </c>
    </row>
    <row r="146" spans="1:3">
      <c r="A146" s="1" t="str">
        <v>agricola</v>
      </c>
      <c r="B146" s="1" t="str">
        <v>papa_criolla</v>
      </c>
      <c r="C146" t="str">
        <v>papa criolla</v>
      </c>
    </row>
    <row r="147" spans="1:3">
      <c r="A147" s="1" t="str">
        <v>agricola</v>
      </c>
      <c r="B147" s="1" t="str">
        <v>papaya</v>
      </c>
      <c r="C147" t="str">
        <v>papaya</v>
      </c>
    </row>
    <row r="148" spans="1:3">
      <c r="A148" s="1" t="str">
        <v>agricola</v>
      </c>
      <c r="B148" s="1" t="str">
        <v>patilla</v>
      </c>
      <c r="C148" t="str">
        <v>patilla</v>
      </c>
    </row>
    <row r="149" spans="1:3">
      <c r="A149" s="1" t="str">
        <v>agricola</v>
      </c>
      <c r="B149" s="1" t="str">
        <v>patilla_melon</v>
      </c>
      <c r="C149" t="str">
        <v>patilla en asocio con melón</v>
      </c>
    </row>
    <row r="150" spans="1:3">
      <c r="A150" s="1" t="str">
        <v>agricola</v>
      </c>
      <c r="B150" s="1" t="str">
        <v>pepino_cohombro</v>
      </c>
      <c r="C150" t="str">
        <v>pepino cohombro</v>
      </c>
    </row>
    <row r="151" spans="1:3">
      <c r="A151" s="1" t="str">
        <v>agricola</v>
      </c>
      <c r="B151" s="1" t="str">
        <v>pepino_guiso</v>
      </c>
      <c r="C151" t="str">
        <v>pepino guiso</v>
      </c>
    </row>
    <row r="152" spans="1:3">
      <c r="A152" s="1" t="str">
        <v>pecuaria</v>
      </c>
      <c r="B152" s="1" t="str">
        <v>piangua</v>
      </c>
      <c r="C152" t="str">
        <v>piangua</v>
      </c>
    </row>
    <row r="153" spans="1:3">
      <c r="A153" s="1" t="str">
        <v>agricola</v>
      </c>
      <c r="B153" s="1" t="str">
        <v>pimenton</v>
      </c>
      <c r="C153" t="str">
        <v>pimentón</v>
      </c>
    </row>
    <row r="154" spans="1:3">
      <c r="A154" s="1" t="str">
        <v>agricola</v>
      </c>
      <c r="B154" s="1" t="str">
        <v>pimienta</v>
      </c>
      <c r="C154" t="str">
        <v>pimienta</v>
      </c>
    </row>
    <row r="155" spans="1:3">
      <c r="A155" s="1" t="str">
        <v>agricola</v>
      </c>
      <c r="B155" s="1" t="str">
        <v>pimientos</v>
      </c>
      <c r="C155" t="str">
        <v>pimientos</v>
      </c>
    </row>
    <row r="156" spans="1:3">
      <c r="A156" s="1" t="str">
        <v>agricola</v>
      </c>
      <c r="B156" s="1" t="str">
        <v>pina</v>
      </c>
      <c r="C156" t="str">
        <v>piña</v>
      </c>
    </row>
    <row r="157" spans="1:3">
      <c r="A157" s="1" t="str">
        <v>pecuaria</v>
      </c>
      <c r="B157" s="1" t="str">
        <v>piscicultura_bocachico</v>
      </c>
      <c r="C157" t="str">
        <v>piscicultura</v>
      </c>
    </row>
    <row r="158" spans="1:3">
      <c r="A158" s="1" t="str">
        <v>pecuaria</v>
      </c>
      <c r="B158" s="1" t="str">
        <v>piscicultura_cachama</v>
      </c>
      <c r="C158" t="str">
        <v>piscicultura cachama</v>
      </c>
    </row>
    <row r="159" spans="1:3">
      <c r="A159" s="1" t="str">
        <v>pecuaria</v>
      </c>
      <c r="B159" s="1" t="str">
        <v>piscicultura_cachama_bocachico</v>
      </c>
      <c r="C159" t="str">
        <v>piscicultura cachama bocachico</v>
      </c>
    </row>
    <row r="160" spans="1:3">
      <c r="A160" s="1" t="str">
        <v>pecuaria</v>
      </c>
      <c r="B160" s="1" t="str">
        <v>piscicultura_cachama_mojarra</v>
      </c>
      <c r="C160" t="str">
        <v>piscicultura cachama y mojarra</v>
      </c>
    </row>
    <row r="161" spans="1:3">
      <c r="A161" s="1" t="str">
        <v>pecuaria</v>
      </c>
      <c r="B161" s="1" t="str">
        <v>piscicultura_tilapia</v>
      </c>
      <c r="C161" t="str">
        <v>piscicultura tilapia</v>
      </c>
    </row>
    <row r="162" spans="1:3">
      <c r="A162" s="1" t="str">
        <v>pecuaria</v>
      </c>
      <c r="B162" s="1" t="str">
        <v>piscicultura_tilapia_bocachico</v>
      </c>
      <c r="C162" t="str">
        <v>piscicultura tilapia y bocachico</v>
      </c>
    </row>
    <row r="163" spans="1:3">
      <c r="A163" s="1" t="str">
        <v>pecuaria</v>
      </c>
      <c r="B163" s="1" t="str">
        <v>piscicultura_tilapia_cachama</v>
      </c>
      <c r="C163" t="str">
        <v>piscicultura tilapia y cachama</v>
      </c>
    </row>
    <row r="164" spans="1:3">
      <c r="A164" s="1" t="str">
        <v>pecuaria</v>
      </c>
      <c r="B164" s="1" t="str">
        <v>piscicultura_trucha</v>
      </c>
      <c r="C164" t="str">
        <v>piscicultura trucha</v>
      </c>
    </row>
    <row r="165" spans="1:3">
      <c r="A165" s="1" t="str">
        <v>agricola</v>
      </c>
      <c r="B165" s="1" t="str">
        <v>platano</v>
      </c>
      <c r="C165" t="str">
        <v>plátano</v>
      </c>
    </row>
    <row r="166" spans="1:3">
      <c r="A166" s="1" t="str">
        <v>agricola</v>
      </c>
      <c r="B166" s="1" t="str">
        <v>platano_harton</v>
      </c>
      <c r="C166" t="str">
        <v>plátano hartón</v>
      </c>
    </row>
    <row r="167" spans="1:3">
      <c r="A167" s="1" t="str">
        <v>pecuaria</v>
      </c>
      <c r="B167" s="1" t="str">
        <v>porcicultura_ceba</v>
      </c>
      <c r="C167" t="str">
        <v>porcicultura de ceba</v>
      </c>
    </row>
    <row r="168" spans="1:3">
      <c r="A168" s="1" t="str">
        <v>pecuaria</v>
      </c>
      <c r="B168" s="1" t="str">
        <v>porcicultura_ciclo_completo</v>
      </c>
      <c r="C168" t="str">
        <v>porcicultura de ciclo completo</v>
      </c>
    </row>
    <row r="169" spans="1:3">
      <c r="A169" s="1" t="str">
        <v>pecuaria</v>
      </c>
      <c r="B169" s="1" t="str">
        <v>porcicultura_cria</v>
      </c>
      <c r="C169" t="str">
        <v>porcicultura de cría</v>
      </c>
    </row>
    <row r="170" spans="1:3">
      <c r="A170" s="1" t="str">
        <v>pecuaria</v>
      </c>
      <c r="B170" s="1" t="str">
        <v>porcicultura_cria_levante</v>
      </c>
      <c r="C170" t="str">
        <v>porcicultura de cría y levante</v>
      </c>
    </row>
    <row r="171" spans="1:3">
      <c r="A171" s="1" t="str">
        <v>pecuaria</v>
      </c>
      <c r="B171" s="1" t="str">
        <v>porcicultura_levante</v>
      </c>
      <c r="C171" t="str">
        <v>porcicultura de levante</v>
      </c>
    </row>
    <row r="172" spans="1:3">
      <c r="A172" s="1" t="str">
        <v>agricola</v>
      </c>
      <c r="B172" s="1" t="str">
        <v>rambutan</v>
      </c>
      <c r="C172" t="str">
        <v>rambutan</v>
      </c>
    </row>
    <row r="173" spans="1:3">
      <c r="A173" s="1" t="str">
        <v>agricola</v>
      </c>
      <c r="B173" s="1" t="str">
        <v>remolacha</v>
      </c>
      <c r="C173" t="str">
        <v>remolacha</v>
      </c>
    </row>
    <row r="174" spans="1:3">
      <c r="A174" s="1" t="str">
        <v>agricola</v>
      </c>
      <c r="B174" s="1" t="str">
        <v>repollo</v>
      </c>
      <c r="C174" t="str">
        <v>repollo</v>
      </c>
    </row>
    <row r="175" spans="1:3">
      <c r="A175" s="1" t="str">
        <v>agricola</v>
      </c>
      <c r="B175" s="1" t="str">
        <v>romero</v>
      </c>
      <c r="C175" t="str">
        <v>romero</v>
      </c>
    </row>
    <row r="176" spans="1:3">
      <c r="A176" s="1" t="str">
        <v>agricola</v>
      </c>
      <c r="B176" s="1" t="str">
        <v>sacha_inchi</v>
      </c>
      <c r="C176" t="str">
        <v>sacha inchi</v>
      </c>
    </row>
    <row r="177" spans="1:3">
      <c r="A177" s="1" t="str">
        <v>agricola</v>
      </c>
      <c r="B177" s="1" t="str">
        <v>sorgo</v>
      </c>
      <c r="C177" t="str">
        <v>sorgo</v>
      </c>
    </row>
    <row r="178" spans="1:3">
      <c r="A178" s="1" t="str">
        <v>agricola</v>
      </c>
      <c r="B178" s="1" t="str">
        <v>soya</v>
      </c>
      <c r="C178" t="str">
        <v>soya</v>
      </c>
    </row>
    <row r="179" spans="1:3">
      <c r="A179" s="1" t="str">
        <v>agricola</v>
      </c>
      <c r="B179" s="1" t="str">
        <v>stevia</v>
      </c>
      <c r="C179" t="str">
        <v>stevia</v>
      </c>
    </row>
    <row r="180" spans="1:3">
      <c r="A180" s="1" t="str">
        <v>agricola</v>
      </c>
      <c r="B180" s="1" t="str">
        <v>tabaco</v>
      </c>
      <c r="C180" t="str">
        <v>tabaco</v>
      </c>
    </row>
    <row r="181" spans="1:3">
      <c r="A181" s="1" t="str">
        <v>agricola</v>
      </c>
      <c r="B181" s="1" t="str">
        <v>tomate_arbol</v>
      </c>
      <c r="C181" t="str">
        <v>tomate de árbol</v>
      </c>
    </row>
    <row r="182" spans="1:3">
      <c r="A182" s="1" t="str">
        <v>agricola</v>
      </c>
      <c r="B182" s="1" t="str">
        <v>tomate_cherry</v>
      </c>
      <c r="C182" t="str">
        <v>tomate cherry</v>
      </c>
    </row>
    <row r="183" spans="1:3">
      <c r="A183" s="1" t="str">
        <v>agricola</v>
      </c>
      <c r="B183" s="1" t="str">
        <v>tomate_invernadero</v>
      </c>
      <c r="C183" t="str">
        <v>tomate de invernadero</v>
      </c>
    </row>
    <row r="184" spans="1:3">
      <c r="A184" s="1" t="str">
        <v>agricola</v>
      </c>
      <c r="B184" s="1" t="str">
        <v>tomate_mesa</v>
      </c>
      <c r="C184" t="str">
        <v>tomate de mesa</v>
      </c>
    </row>
    <row r="185" spans="1:3">
      <c r="A185" s="1" t="str">
        <v>agricola</v>
      </c>
      <c r="B185" s="1" t="str">
        <v>tomillo</v>
      </c>
      <c r="C185" t="str">
        <v>tomillo</v>
      </c>
    </row>
    <row r="186" spans="1:3">
      <c r="A186" s="1" t="str">
        <v>agricola</v>
      </c>
      <c r="B186" s="1" t="str">
        <v>uchuva</v>
      </c>
      <c r="C186" t="str">
        <v>uchuva</v>
      </c>
    </row>
    <row r="187" spans="1:3">
      <c r="A187" s="1" t="str">
        <v>agricola</v>
      </c>
      <c r="B187" s="1" t="str">
        <v>uva</v>
      </c>
      <c r="C187" t="str">
        <v>uva</v>
      </c>
    </row>
    <row r="188" spans="1:3">
      <c r="A188" s="1" t="str">
        <v>agricola</v>
      </c>
      <c r="B188" s="1" t="str">
        <v>yuca</v>
      </c>
      <c r="C188" t="str">
        <v>yuca</v>
      </c>
    </row>
    <row r="189" spans="1:3">
      <c r="A189" s="1" t="str">
        <v>agricola</v>
      </c>
      <c r="B189" s="1" t="str">
        <v>yuca_industrial</v>
      </c>
      <c r="C189" t="str">
        <v>yuca para uso industrial</v>
      </c>
    </row>
    <row r="190" spans="1:3">
      <c r="A190" s="1" t="str">
        <v>agricola</v>
      </c>
      <c r="B190" s="1" t="str">
        <v>yuca_maiz</v>
      </c>
      <c r="C190" t="str">
        <v>yuca en asocio con maíz</v>
      </c>
    </row>
    <row r="191" spans="1:3">
      <c r="A191" s="1" t="str">
        <v>agricola</v>
      </c>
      <c r="B191" s="1" t="str">
        <v>yuca_maiz_ahuyama</v>
      </c>
      <c r="C191" t="str">
        <v>yuca en asocio con maíz y ahuyama</v>
      </c>
    </row>
    <row r="192" spans="1:3">
      <c r="A192" s="1" t="str">
        <v>agricola</v>
      </c>
      <c r="B192" s="1" t="str">
        <v>yuca_maiz_name</v>
      </c>
      <c r="C192" t="str">
        <v>yuca en asocio con maíz y ñame</v>
      </c>
    </row>
    <row r="193" spans="1:3">
      <c r="A193" s="1" t="str">
        <v>agricola</v>
      </c>
      <c r="B193" s="1" t="str">
        <v>yuca_maiz_name_patilla</v>
      </c>
      <c r="C193" t="str">
        <v>Yuca en asocio con maíz, ñame y patilla</v>
      </c>
    </row>
    <row r="194" spans="1:3">
      <c r="A194" s="1" t="str">
        <v>agricola</v>
      </c>
      <c r="B194" s="1" t="str">
        <v>yuca_maiz_patilla</v>
      </c>
      <c r="C194" t="str">
        <v>yuca en asocio con maíz y patilla</v>
      </c>
    </row>
    <row r="195" spans="1:3">
      <c r="A195" s="1" t="str">
        <v>agricola</v>
      </c>
      <c r="B195" s="1" t="str">
        <v>yuca_name</v>
      </c>
      <c r="C195" t="str">
        <v>yuca en asocio con ñame</v>
      </c>
    </row>
    <row r="196" spans="1:3">
      <c r="A196" s="1" t="str">
        <v>agricola</v>
      </c>
      <c r="B196" s="1" t="str">
        <v>zanahoria</v>
      </c>
      <c r="C196" t="str">
        <v>zanahoria</v>
      </c>
    </row>
    <row r="197" spans="1:3">
      <c r="A197" s="1" t="str">
        <v>agricola</v>
      </c>
      <c r="B197" s="1" t="str">
        <v>cebada</v>
      </c>
      <c r="C197" t="str">
        <v>cebada en grano</v>
      </c>
    </row>
    <row r="198" spans="1:3">
      <c r="A198" s="1" t="str">
        <v>agricola</v>
      </c>
      <c r="B198" s="1" t="str">
        <v>maiz_tradicional_1</v>
      </c>
      <c r="C198" t="str">
        <v>Maíz tradicional 1</v>
      </c>
    </row>
    <row r="199" spans="1:3">
      <c r="A199" s="1" t="str">
        <v>agricola</v>
      </c>
      <c r="B199" s="1" t="str">
        <v>maiz_tradicional_2</v>
      </c>
      <c r="C199" t="str">
        <v>Maíz tradicional 2</v>
      </c>
    </row>
    <row r="200" spans="1:3">
      <c r="A200" s="1" t="str">
        <v>agricola</v>
      </c>
      <c r="B200" s="1" t="str">
        <v>hortalizas_1</v>
      </c>
      <c r="C200" t="str">
        <v>hortalizas 1</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EEBA4B1D-7F38-43FC-9C9A-B27D87B4CA08}"/>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CBBA4F3F-DD45-45E4-8E98-47EDFE49F06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Hugo Andres Isaza Vega</cp:lastModifiedBy>
  <cp:revision/>
  <dcterms:created xsi:type="dcterms:W3CDTF">2023-06-01T14:44:35Z</dcterms:created>
  <dcterms:modified xsi:type="dcterms:W3CDTF">2025-08-21T16:48:23Z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