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Tolima/Roncesvalles - Tolima/10. DTS consolidado/ANEXOS/"/>
    </mc:Choice>
  </mc:AlternateContent>
  <xr:revisionPtr revIDLastSave="4" documentId="11_4FB9AE08DE402A0DCA33907C932EED41CC317723" xr6:coauthVersionLast="47" xr6:coauthVersionMax="47" xr10:uidLastSave="{E27B370F-E3FC-4E48-A1E7-46ABD50A01FF}"/>
  <bookViews>
    <workbookView xWindow="0" yWindow="0" windowWidth="19200" windowHeight="693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final'!$A$1:$AU$27</definedName>
    <definedName name="_xlnm._FilterDatabase" localSheetId="0" hidden="1">SIPRA!$B$1:$G$105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2" i="12" l="1"/>
  <c r="L102" i="12"/>
  <c r="K102" i="12"/>
  <c r="J102" i="12"/>
  <c r="I102" i="12"/>
  <c r="H102" i="12"/>
  <c r="G102" i="12"/>
  <c r="F102" i="12"/>
  <c r="B5" i="16" l="1"/>
  <c r="B4" i="16"/>
  <c r="B3" i="16"/>
  <c r="B2" i="16"/>
  <c r="F1" i="13"/>
  <c r="E1" i="13"/>
  <c r="D1" i="13"/>
  <c r="C1" i="13"/>
  <c r="AR102" i="12" l="1"/>
  <c r="A3" i="16" l="1"/>
  <c r="A4" i="16" s="1"/>
  <c r="A5" i="16" s="1"/>
  <c r="A6" i="16" s="1"/>
  <c r="A7" i="16" s="1"/>
  <c r="A8" i="16" s="1"/>
  <c r="A9" i="16" s="1"/>
  <c r="A10" i="16" s="1"/>
  <c r="A11" i="16" s="1"/>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S100" i="12"/>
  <c r="U102" i="12"/>
  <c r="T102" i="12"/>
  <c r="S102" i="12"/>
  <c r="R102" i="12"/>
  <c r="Q102" i="12"/>
  <c r="P102" i="12"/>
  <c r="O102" i="12"/>
  <c r="N102" i="12"/>
  <c r="E102" i="12"/>
  <c r="D102" i="12"/>
  <c r="C102" i="12"/>
  <c r="B102" i="12"/>
  <c r="AQ102" i="12" l="1"/>
  <c r="AS57" i="12"/>
  <c r="AP102" i="12"/>
  <c r="AS71" i="12"/>
  <c r="AS17" i="12"/>
  <c r="AS21" i="12"/>
  <c r="AS4" i="12"/>
  <c r="AS47" i="12"/>
  <c r="AS18" i="12"/>
  <c r="AS10" i="12"/>
  <c r="AS77" i="12"/>
  <c r="AS7" i="12"/>
  <c r="AS98" i="12"/>
  <c r="AS93" i="12"/>
  <c r="AS52" i="12"/>
  <c r="AS90" i="12"/>
  <c r="AS27" i="12"/>
  <c r="AS23" i="12"/>
  <c r="AS87" i="12"/>
  <c r="AS83" i="12"/>
  <c r="AS73" i="12"/>
  <c r="AS72" i="12"/>
  <c r="AS79" i="12"/>
  <c r="AS2" i="12"/>
  <c r="AS75" i="12"/>
  <c r="AS97" i="12"/>
  <c r="AS96" i="12"/>
  <c r="AS64" i="12"/>
  <c r="AS86" i="12"/>
  <c r="AS67" i="12"/>
  <c r="AS74" i="12"/>
  <c r="AS78" i="12"/>
  <c r="AS70" i="12"/>
  <c r="AS84" i="12"/>
  <c r="AS20" i="12"/>
  <c r="AS50" i="12"/>
  <c r="AS59" i="12"/>
  <c r="AS85" i="12"/>
  <c r="AS49" i="12"/>
  <c r="AS65" i="12"/>
  <c r="AS13" i="12"/>
  <c r="AS8" i="12"/>
  <c r="AS6" i="12"/>
  <c r="AS3" i="12"/>
  <c r="AS68" i="12"/>
  <c r="AS55" i="12"/>
  <c r="AS14" i="12"/>
  <c r="AS60" i="12"/>
  <c r="AS99" i="12"/>
  <c r="AS89" i="12"/>
  <c r="AS48" i="12"/>
  <c r="AS88" i="12"/>
  <c r="AS91" i="12"/>
  <c r="AS81" i="12"/>
  <c r="AS15" i="12"/>
  <c r="AS95" i="12"/>
  <c r="AS61" i="12"/>
  <c r="AS82" i="12"/>
  <c r="AS19" i="12"/>
  <c r="AS16" i="12"/>
  <c r="AS94" i="12"/>
  <c r="AS46" i="12"/>
  <c r="AS66" i="12"/>
  <c r="AS11" i="12"/>
  <c r="AS5" i="12"/>
  <c r="AS63" i="12"/>
  <c r="AS9" i="12"/>
  <c r="AS56" i="12"/>
  <c r="AS92" i="12"/>
  <c r="AS58" i="12"/>
  <c r="AS101" i="12"/>
  <c r="AS80" i="12"/>
  <c r="AS53" i="12"/>
  <c r="AS76" i="12"/>
  <c r="AS12" i="12"/>
  <c r="AS51" i="12"/>
  <c r="AS26" i="12"/>
  <c r="AS69" i="12"/>
  <c r="AS24" i="12"/>
  <c r="AS54" i="12"/>
  <c r="AS62" i="12"/>
  <c r="AS25" i="12"/>
  <c r="AS22" i="12"/>
  <c r="AS102" i="12" l="1"/>
  <c r="A12" i="16" l="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<sst xmlns="http://schemas.openxmlformats.org/spreadsheetml/2006/main" count="287" uniqueCount="81">
  <si>
    <t>UFH</t>
  </si>
  <si>
    <t>Aguacate</t>
  </si>
  <si>
    <t>Café</t>
  </si>
  <si>
    <t>Papa Pastusa</t>
  </si>
  <si>
    <t>Papa Criolla</t>
  </si>
  <si>
    <t>03Lb-73</t>
  </si>
  <si>
    <t>Área total</t>
  </si>
  <si>
    <t>Apto</t>
  </si>
  <si>
    <t>No apto</t>
  </si>
  <si>
    <t>% aptitud</t>
  </si>
  <si>
    <t>03Qb-73</t>
  </si>
  <si>
    <t>Se flexibiliza la linea aguacate hass por la ruta de tableros</t>
  </si>
  <si>
    <t>05Lc-61</t>
  </si>
  <si>
    <t>06Hd-55</t>
  </si>
  <si>
    <t>06Ld-55</t>
  </si>
  <si>
    <t>07Hd-49</t>
  </si>
  <si>
    <t>Se flexibiliza las lineas papa pastusa y papa criolla por estar cerca al 25% en SIPRA, igualmente se corroborra por la ruta de tableros</t>
  </si>
  <si>
    <t>08He-44</t>
  </si>
  <si>
    <t>Se flexibiliza las lineas papa pastusa y papa criolla por la ruta de tableros</t>
  </si>
  <si>
    <t>08Le-44</t>
  </si>
  <si>
    <t xml:space="preserve">Se flexibiliza la linea aguacate hass por la ruta de tableros / Trucha Aptitud condicionada tableros </t>
  </si>
  <si>
    <t>08Les1-44</t>
  </si>
  <si>
    <t>09HeL-38</t>
  </si>
  <si>
    <t>09Hes1-38</t>
  </si>
  <si>
    <t>Se flexibiliza las lineas papa pastusa y papa criolla por estar cernana al 25% en SIPRA</t>
  </si>
  <si>
    <t>09LeL-38</t>
  </si>
  <si>
    <t>09Les2-38</t>
  </si>
  <si>
    <t>10Hf-30</t>
  </si>
  <si>
    <t>Se flexibiliza la linea papa pastusa por la ruta de tableros</t>
  </si>
  <si>
    <t>10Lf-30</t>
  </si>
  <si>
    <t xml:space="preserve"> Trucha Aptitud condicionada tableros </t>
  </si>
  <si>
    <t>10Lgs1-30</t>
  </si>
  <si>
    <t>10Qg-30</t>
  </si>
  <si>
    <t>10Qgs1-30</t>
  </si>
  <si>
    <t>11HfL-23</t>
  </si>
  <si>
    <t>Se flexibiliza lineas cafe y papa pastusa por la ruta de tableros</t>
  </si>
  <si>
    <t>11LfL-23</t>
  </si>
  <si>
    <t>11LfL2s1-23</t>
  </si>
  <si>
    <t>11LfLs1-23</t>
  </si>
  <si>
    <t>Se flexibiliza la linea de café por estar cernana al 25% en SIPRA</t>
  </si>
  <si>
    <t>11LfLs2-23</t>
  </si>
  <si>
    <t>11QfL2s1-23</t>
  </si>
  <si>
    <t>11QfLs1-23</t>
  </si>
  <si>
    <t>11Qgs2-23</t>
  </si>
  <si>
    <t>ganaderia_leche</t>
  </si>
  <si>
    <t>avicultura_postura</t>
  </si>
  <si>
    <t>porcicultura_cria</t>
  </si>
  <si>
    <t>piscicultura_trucha</t>
  </si>
  <si>
    <t>papa_pastusa</t>
  </si>
  <si>
    <t>papa_criolla</t>
  </si>
  <si>
    <t>cafe</t>
  </si>
  <si>
    <t>aguacate_hass</t>
  </si>
  <si>
    <t>tomate_arbol</t>
  </si>
  <si>
    <t>frijol_arbustivo</t>
  </si>
  <si>
    <t>mora</t>
  </si>
  <si>
    <t>zanahoria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</si>
  <si>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</si>
  <si>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</si>
  <si>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</si>
  <si>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</si>
  <si>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</si>
  <si>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</si>
  <si>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</si>
  <si>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</si>
  <si>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</si>
  <si>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</si>
  <si>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</si>
  <si>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</si>
  <si>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</si>
  <si>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</si>
  <si>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</si>
  <si>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</si>
  <si>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</si>
  <si>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</si>
  <si>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</si>
  <si>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Sipra nacional:  ganadería de leche, avicultura  postura, porcicultura cria, piscicultura trucha,  aguacate, café,  papa pastusa, papa criolla</t>
  </si>
  <si>
    <t>.</t>
  </si>
  <si>
    <t>ID</t>
  </si>
  <si>
    <t>Línea</t>
  </si>
  <si>
    <t>UFH lider</t>
  </si>
  <si>
    <t>frijol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</si>
</sst>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
    <numFmt numFmtId="166" formatCode="#,##0.000"/>
    <numFmt numFmtId="167" formatCode="#,##0.00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9"/>
      <color rgb="FF000000"/>
      <name val="Arial"/>
      <family val="2"/>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medium">
        <color indexed="64"/>
      </bottom>
      <diagonal/>
    </border>
    <border>
      <left style="thin">
        <color rgb="FF000000"/>
      </left>
      <right style="thin">
        <color indexed="64"/>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bottom/>
      <diagonal/>
    </border>
    <border>
      <left style="thin">
        <color rgb="FF000000"/>
      </left>
      <right style="thin">
        <color rgb="FF000000"/>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1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164" fontId="10" fillId="0" borderId="2" xfId="0" applyNumberFormat="1" applyFont="1" applyBorder="1" applyAlignment="1">
      <alignment horizontal="center" vertical="center"/>
    </xf>
    <xf numFmtId="166" fontId="8" fillId="9" borderId="1" xfId="0" applyNumberFormat="1" applyFont="1" applyFill="1" applyBorder="1" applyAlignment="1">
      <alignment horizontal="center" vertical="center" wrapText="1"/>
    </xf>
    <xf numFmtId="167" fontId="8" fillId="9" borderId="1" xfId="0" applyNumberFormat="1" applyFont="1" applyFill="1" applyBorder="1" applyAlignment="1">
      <alignment horizontal="center" vertical="center" wrapText="1"/>
    </xf>
    <xf numFmtId="0" fontId="0" fillId="0" borderId="1" xfId="0" applyBorder="1"/>
    <xf numFmtId="0" fontId="3" fillId="5" borderId="2" xfId="0" applyFont="1" applyFill="1" applyBorder="1" applyAlignment="1">
      <alignment horizontal="center"/>
    </xf>
    <xf numFmtId="0" fontId="8" fillId="12" borderId="1" xfId="0" applyFont="1" applyFill="1" applyBorder="1" applyAlignment="1">
      <alignment horizontal="center" vertic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4" borderId="2" xfId="0" applyFont="1" applyFill="1" applyBorder="1" applyAlignment="1">
      <alignment horizontal="center"/>
    </xf>
    <xf numFmtId="0" fontId="9" fillId="7" borderId="1" xfId="0" applyFont="1" applyFill="1" applyBorder="1" applyAlignment="1">
      <alignment horizontal="center" vertical="center" wrapText="1"/>
    </xf>
    <xf numFmtId="164" fontId="3" fillId="0" borderId="13" xfId="0" applyNumberFormat="1" applyFont="1" applyBorder="1" applyAlignment="1">
      <alignment horizontal="center"/>
    </xf>
    <xf numFmtId="2" fontId="0" fillId="0" borderId="1" xfId="0" applyNumberFormat="1" applyBorder="1" applyAlignment="1">
      <alignment horizontal="center"/>
    </xf>
    <xf numFmtId="2" fontId="3" fillId="0" borderId="1" xfId="1" applyNumberFormat="1" applyFont="1" applyFill="1" applyBorder="1" applyAlignment="1">
      <alignment horizontal="center"/>
    </xf>
    <xf numFmtId="2" fontId="3" fillId="0" borderId="13" xfId="1" applyNumberFormat="1" applyFont="1" applyFill="1" applyBorder="1" applyAlignment="1">
      <alignment horizontal="center"/>
    </xf>
    <xf numFmtId="164" fontId="3" fillId="0" borderId="1" xfId="1" applyNumberFormat="1" applyFont="1" applyFill="1" applyBorder="1" applyAlignment="1">
      <alignment horizontal="center"/>
    </xf>
    <xf numFmtId="164" fontId="3" fillId="0" borderId="13" xfId="1" applyNumberFormat="1" applyFont="1" applyFill="1" applyBorder="1" applyAlignment="1">
      <alignment horizontal="center"/>
    </xf>
    <xf numFmtId="0" fontId="0" fillId="0" borderId="1" xfId="0" applyBorder="1" applyAlignment="1">
      <alignment horizontal="center"/>
    </xf>
    <xf numFmtId="2" fontId="3" fillId="0" borderId="14" xfId="1" applyNumberFormat="1" applyFont="1" applyFill="1" applyBorder="1" applyAlignment="1">
      <alignment horizontal="center"/>
    </xf>
    <xf numFmtId="2" fontId="4" fillId="4" borderId="2" xfId="1" applyNumberFormat="1" applyFont="1" applyFill="1" applyBorder="1" applyAlignment="1">
      <alignment horizontal="center" wrapText="1"/>
    </xf>
    <xf numFmtId="2" fontId="0" fillId="0" borderId="15" xfId="0" applyNumberFormat="1" applyBorder="1" applyAlignment="1">
      <alignment horizontal="center"/>
    </xf>
    <xf numFmtId="2" fontId="0" fillId="0" borderId="16" xfId="0" applyNumberFormat="1" applyBorder="1" applyAlignment="1">
      <alignment horizontal="center"/>
    </xf>
    <xf numFmtId="2" fontId="4" fillId="4" borderId="1" xfId="1" applyNumberFormat="1" applyFont="1" applyFill="1" applyBorder="1" applyAlignment="1">
      <alignment horizontal="center"/>
    </xf>
    <xf numFmtId="2" fontId="4" fillId="4" borderId="14" xfId="1" applyNumberFormat="1" applyFont="1" applyFill="1" applyBorder="1" applyAlignment="1">
      <alignment horizontal="center"/>
    </xf>
    <xf numFmtId="2" fontId="4" fillId="4" borderId="13" xfId="1" applyNumberFormat="1" applyFont="1" applyFill="1" applyBorder="1" applyAlignment="1">
      <alignment horizontal="center"/>
    </xf>
    <xf numFmtId="0" fontId="1" fillId="3" borderId="13" xfId="0" applyFont="1" applyFill="1" applyBorder="1" applyAlignment="1">
      <alignment horizontal="center"/>
    </xf>
    <xf numFmtId="0" fontId="1" fillId="4" borderId="0" xfId="0" applyFont="1" applyFill="1" applyAlignment="1">
      <alignment horizontal="center"/>
    </xf>
    <xf numFmtId="2" fontId="4" fillId="4" borderId="0" xfId="1" applyNumberFormat="1" applyFont="1" applyFill="1" applyBorder="1" applyAlignment="1">
      <alignment horizontal="center" wrapText="1"/>
    </xf>
    <xf numFmtId="0" fontId="1" fillId="4" borderId="0" xfId="0" applyFont="1" applyFill="1" applyAlignment="1">
      <alignment horizontal="center" wrapText="1"/>
    </xf>
    <xf numFmtId="2" fontId="4" fillId="4" borderId="0" xfId="1" applyNumberFormat="1" applyFont="1" applyFill="1" applyBorder="1" applyAlignment="1">
      <alignment horizontal="center"/>
    </xf>
    <xf numFmtId="2" fontId="0" fillId="0" borderId="13" xfId="0" applyNumberFormat="1" applyBorder="1" applyAlignment="1">
      <alignment horizontal="center"/>
    </xf>
    <xf numFmtId="2" fontId="0" fillId="0" borderId="17" xfId="0" applyNumberFormat="1" applyBorder="1" applyAlignment="1">
      <alignment horizontal="center"/>
    </xf>
    <xf numFmtId="2" fontId="4" fillId="4" borderId="18" xfId="1" applyNumberFormat="1" applyFont="1" applyFill="1" applyBorder="1" applyAlignment="1">
      <alignment horizontal="center" wrapText="1"/>
    </xf>
    <xf numFmtId="2" fontId="0" fillId="0" borderId="19" xfId="0" applyNumberFormat="1" applyBorder="1" applyAlignment="1">
      <alignment horizontal="center"/>
    </xf>
    <xf numFmtId="2" fontId="3" fillId="0" borderId="18" xfId="1" applyNumberFormat="1" applyFont="1" applyFill="1" applyBorder="1" applyAlignment="1">
      <alignment horizontal="center" wrapText="1"/>
    </xf>
    <xf numFmtId="164" fontId="10" fillId="0" borderId="10" xfId="0" applyNumberFormat="1" applyFont="1" applyBorder="1" applyAlignment="1">
      <alignment horizontal="center" vertical="center"/>
    </xf>
    <xf numFmtId="164" fontId="10" fillId="0" borderId="11" xfId="0" applyNumberFormat="1" applyFont="1" applyBorder="1" applyAlignment="1">
      <alignment horizontal="center" vertical="center"/>
    </xf>
    <xf numFmtId="164" fontId="10" fillId="0" borderId="12" xfId="0" applyNumberFormat="1" applyFont="1" applyBorder="1" applyAlignment="1">
      <alignment horizontal="center" vertical="center"/>
    </xf>
    <xf numFmtId="164" fontId="10" fillId="0" borderId="9" xfId="0" applyNumberFormat="1" applyFont="1" applyBorder="1" applyAlignment="1">
      <alignment horizontal="center" vertical="center"/>
    </xf>
    <xf numFmtId="164" fontId="10" fillId="0" borderId="7" xfId="0" applyNumberFormat="1" applyFont="1" applyBorder="1" applyAlignment="1">
      <alignment horizontal="center" vertical="center"/>
    </xf>
    <xf numFmtId="164" fontId="10" fillId="0" borderId="8" xfId="0" applyNumberFormat="1"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16" fillId="0" borderId="20" xfId="0" applyFont="1" applyBorder="1" applyAlignment="1">
      <alignment horizontal="center" wrapText="1"/>
    </xf>
  </cellXfs>
  <cellStyles count="4">
    <cellStyle name="Normal" xfId="0" builtinId="0"/>
    <cellStyle name="Normal 2" xfId="3" xr:uid="{00000000-0005-0000-0000-000001000000}"/>
    <cellStyle name="Normal 2 2" xfId="2" xr:uid="{00000000-0005-0000-0000-000002000000}"/>
    <cellStyle name="Porcentaje" xfId="1" builtinId="5"/>
  </cellStyles>
  <dxfs count="31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 val="Diccionario líne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caprinos_doble_propósito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5"/>
  <sheetViews>
    <sheetView zoomScale="120" zoomScaleNormal="120" workbookViewId="0">
      <pane ySplit="1" topLeftCell="A18" activePane="bottomLeft" state="frozen"/>
      <selection pane="bottomLeft" activeCell="A29" sqref="A29:XFD29"/>
    </sheetView>
  </sheetViews>
  <sheetFormatPr defaultColWidth="11.42578125" defaultRowHeight="14.45"/>
  <cols>
    <col min="1" max="1" width="16.42578125" style="1" customWidth="1"/>
    <col min="2" max="2" width="11.42578125" style="1"/>
    <col min="3" max="3" width="21" style="1" customWidth="1"/>
    <col min="4" max="4" width="22" style="1" customWidth="1"/>
    <col min="5" max="5" width="22.28515625" style="1" customWidth="1"/>
    <col min="6" max="6" width="19.85546875" style="1" customWidth="1"/>
    <col min="7" max="8" width="19.7109375" style="1" customWidth="1"/>
    <col min="9" max="9" width="18.140625" style="1" customWidth="1"/>
    <col min="10" max="10" width="17.140625" style="1" customWidth="1"/>
    <col min="11" max="11" width="65" style="1" customWidth="1"/>
    <col min="12" max="16384" width="11.42578125" style="1"/>
  </cols>
  <sheetData>
    <row r="1" spans="1:11">
      <c r="A1" s="3" t="s">
        <v>0</v>
      </c>
      <c r="B1" s="3"/>
      <c r="C1" s="3" t="str">
        <f>+'Aptitud final'!B1</f>
        <v>ganaderia_leche</v>
      </c>
      <c r="D1" s="3" t="str">
        <f>+'Aptitud final'!C1</f>
        <v>avicultura_postura</v>
      </c>
      <c r="E1" s="3" t="str">
        <f>+'Aptitud final'!D1</f>
        <v>porcicultura_cria</v>
      </c>
      <c r="F1" s="3" t="str">
        <f>+'Aptitud final'!E1</f>
        <v>piscicultura_trucha</v>
      </c>
      <c r="G1" s="3" t="s">
        <v>1</v>
      </c>
      <c r="H1" s="3" t="s">
        <v>2</v>
      </c>
      <c r="I1" s="3" t="s">
        <v>3</v>
      </c>
      <c r="J1" s="89" t="s">
        <v>4</v>
      </c>
    </row>
    <row r="2" spans="1:11">
      <c r="A2" s="105" t="s">
        <v>5</v>
      </c>
      <c r="B2" s="23" t="s">
        <v>6</v>
      </c>
      <c r="C2" s="5">
        <v>47.707999999999998</v>
      </c>
      <c r="D2" s="5">
        <v>47.707999999999998</v>
      </c>
      <c r="E2" s="5">
        <v>47.707999999999998</v>
      </c>
      <c r="F2" s="5">
        <v>47.707999999999998</v>
      </c>
      <c r="G2" s="5">
        <v>47.707950960852003</v>
      </c>
      <c r="H2" s="75">
        <v>47.707949664990998</v>
      </c>
      <c r="I2" s="76">
        <v>47.707952305736868</v>
      </c>
      <c r="J2" s="94">
        <v>47.707951102258804</v>
      </c>
    </row>
    <row r="3" spans="1:11">
      <c r="A3" s="106"/>
      <c r="B3" s="23" t="s">
        <v>7</v>
      </c>
      <c r="C3" s="5">
        <v>41.114699999999999</v>
      </c>
      <c r="D3" s="5">
        <v>47.707999999999998</v>
      </c>
      <c r="E3" s="5">
        <v>46.503500000000003</v>
      </c>
      <c r="F3" s="5">
        <v>0</v>
      </c>
      <c r="G3" s="5">
        <v>24.046424077601699</v>
      </c>
      <c r="H3" s="75">
        <v>0</v>
      </c>
      <c r="I3" s="76">
        <v>47.347648567167703</v>
      </c>
      <c r="J3" s="94">
        <v>36.083994961746001</v>
      </c>
    </row>
    <row r="4" spans="1:11">
      <c r="A4" s="106"/>
      <c r="B4" s="23" t="s">
        <v>8</v>
      </c>
      <c r="C4" s="5">
        <v>6.5933000000000002</v>
      </c>
      <c r="D4" s="5">
        <v>0</v>
      </c>
      <c r="E4" s="5">
        <v>1.2044999999999999</v>
      </c>
      <c r="F4" s="5">
        <v>47.707999999999998</v>
      </c>
      <c r="G4" s="5">
        <v>23.6615268832503</v>
      </c>
      <c r="H4" s="75">
        <v>47.707949664990998</v>
      </c>
      <c r="I4" s="76">
        <v>0.36030373856916498</v>
      </c>
      <c r="J4" s="94">
        <v>11.623956140512799</v>
      </c>
    </row>
    <row r="5" spans="1:11" ht="15" thickBot="1">
      <c r="A5" s="107"/>
      <c r="B5" s="24" t="s">
        <v>9</v>
      </c>
      <c r="C5" s="25">
        <v>0.86180000000000001</v>
      </c>
      <c r="D5" s="25">
        <v>1</v>
      </c>
      <c r="E5" s="25">
        <v>0.9748</v>
      </c>
      <c r="F5" s="25">
        <v>0</v>
      </c>
      <c r="G5" s="77">
        <v>50.403388938949853</v>
      </c>
      <c r="H5" s="77">
        <v>0</v>
      </c>
      <c r="I5" s="77">
        <v>99.244772158192504</v>
      </c>
      <c r="J5" s="78">
        <v>75.635180568543745</v>
      </c>
    </row>
    <row r="6" spans="1:11">
      <c r="A6" s="105" t="s">
        <v>10</v>
      </c>
      <c r="B6" s="23" t="s">
        <v>6</v>
      </c>
      <c r="C6" s="5">
        <v>4.0180999999999996</v>
      </c>
      <c r="D6" s="5">
        <v>4.0180999999999996</v>
      </c>
      <c r="E6" s="5">
        <v>4.0180999999999996</v>
      </c>
      <c r="F6" s="5">
        <v>4.0180999999999996</v>
      </c>
      <c r="G6" s="5">
        <v>4.0180623377353397</v>
      </c>
      <c r="H6" s="75">
        <v>4.0180623584457331</v>
      </c>
      <c r="I6" s="76">
        <v>4.0180623377353397</v>
      </c>
      <c r="J6" s="94">
        <v>4.0180623377353397</v>
      </c>
    </row>
    <row r="7" spans="1:11">
      <c r="A7" s="106"/>
      <c r="B7" s="23" t="s">
        <v>7</v>
      </c>
      <c r="C7" s="5">
        <v>1.9530000000000001</v>
      </c>
      <c r="D7" s="5">
        <v>9.1300000000000006E-2</v>
      </c>
      <c r="E7" s="5">
        <v>0.15709999999999999</v>
      </c>
      <c r="F7" s="5">
        <v>0</v>
      </c>
      <c r="G7" s="5">
        <v>0</v>
      </c>
      <c r="H7" s="75">
        <v>3.2186531320237499</v>
      </c>
      <c r="I7" s="76">
        <v>0</v>
      </c>
      <c r="J7" s="94">
        <v>0</v>
      </c>
    </row>
    <row r="8" spans="1:11">
      <c r="A8" s="106"/>
      <c r="B8" s="23" t="s">
        <v>8</v>
      </c>
      <c r="C8" s="5">
        <v>2.0649999999999999</v>
      </c>
      <c r="D8" s="5">
        <v>3.9268000000000001</v>
      </c>
      <c r="E8" s="5">
        <v>3.8609</v>
      </c>
      <c r="F8" s="5">
        <v>4.0180999999999996</v>
      </c>
      <c r="G8" s="5">
        <v>4.0180623377353397</v>
      </c>
      <c r="H8" s="75">
        <v>0.79940922642198298</v>
      </c>
      <c r="I8" s="76">
        <v>4.0180623377353397</v>
      </c>
      <c r="J8" s="94">
        <v>4.0180623377353397</v>
      </c>
    </row>
    <row r="9" spans="1:11">
      <c r="A9" s="107"/>
      <c r="B9" s="24" t="s">
        <v>9</v>
      </c>
      <c r="C9" s="25">
        <v>0.48609999999999998</v>
      </c>
      <c r="D9" s="25">
        <v>2.2700000000000001E-2</v>
      </c>
      <c r="E9" s="25">
        <v>3.9100000000000003E-2</v>
      </c>
      <c r="F9" s="25">
        <v>0</v>
      </c>
      <c r="G9" s="86">
        <v>0</v>
      </c>
      <c r="H9" s="77">
        <v>80.104608761442648</v>
      </c>
      <c r="I9" s="77">
        <v>0</v>
      </c>
      <c r="J9" s="78">
        <v>0</v>
      </c>
      <c r="K9" s="90" t="s">
        <v>11</v>
      </c>
    </row>
    <row r="10" spans="1:11">
      <c r="A10" s="102" t="s">
        <v>12</v>
      </c>
      <c r="B10" s="23" t="s">
        <v>6</v>
      </c>
      <c r="C10" s="5">
        <v>307.12090000000001</v>
      </c>
      <c r="D10" s="5">
        <v>307.12090000000001</v>
      </c>
      <c r="E10" s="5">
        <v>307.12090000000001</v>
      </c>
      <c r="F10" s="5">
        <v>307.12090000000001</v>
      </c>
      <c r="G10" s="5">
        <v>307.12089853043199</v>
      </c>
      <c r="H10" s="75">
        <v>307.12089724410498</v>
      </c>
      <c r="I10" s="76">
        <v>307.12089909194037</v>
      </c>
      <c r="J10" s="94">
        <v>307.12089847198399</v>
      </c>
    </row>
    <row r="11" spans="1:11">
      <c r="A11" s="103"/>
      <c r="B11" s="23" t="s">
        <v>7</v>
      </c>
      <c r="C11" s="5">
        <v>303.03629999999998</v>
      </c>
      <c r="D11" s="5">
        <v>307.05840000000001</v>
      </c>
      <c r="E11" s="5">
        <v>302.55590000000001</v>
      </c>
      <c r="F11" s="5">
        <v>0</v>
      </c>
      <c r="G11" s="5">
        <v>0</v>
      </c>
      <c r="H11" s="75">
        <v>0</v>
      </c>
      <c r="I11" s="76">
        <v>304.56826523449303</v>
      </c>
      <c r="J11" s="94">
        <v>304.56826507485698</v>
      </c>
    </row>
    <row r="12" spans="1:11">
      <c r="A12" s="103"/>
      <c r="B12" s="23" t="s">
        <v>8</v>
      </c>
      <c r="C12" s="5">
        <v>4.0846</v>
      </c>
      <c r="D12" s="5">
        <v>6.25E-2</v>
      </c>
      <c r="E12" s="5">
        <v>4.5650000000000004</v>
      </c>
      <c r="F12" s="5">
        <v>307.12090000000001</v>
      </c>
      <c r="G12" s="5">
        <v>307.12089853043199</v>
      </c>
      <c r="H12" s="75">
        <v>307.12089724410498</v>
      </c>
      <c r="I12" s="76">
        <v>2.5526338574473399</v>
      </c>
      <c r="J12" s="94">
        <v>2.5526333971270101</v>
      </c>
    </row>
    <row r="13" spans="1:11">
      <c r="A13" s="104"/>
      <c r="B13" s="24" t="s">
        <v>9</v>
      </c>
      <c r="C13" s="25">
        <v>0.98670000000000002</v>
      </c>
      <c r="D13" s="25">
        <v>0.99980000000000002</v>
      </c>
      <c r="E13" s="25">
        <v>0.98509999999999998</v>
      </c>
      <c r="F13" s="25">
        <v>0</v>
      </c>
      <c r="G13" s="86">
        <v>0</v>
      </c>
      <c r="H13" s="77">
        <v>0</v>
      </c>
      <c r="I13" s="77">
        <v>99.168850486894684</v>
      </c>
      <c r="J13" s="78">
        <v>99.168850635099375</v>
      </c>
      <c r="K13" s="90" t="s">
        <v>11</v>
      </c>
    </row>
    <row r="14" spans="1:11">
      <c r="A14" s="102" t="s">
        <v>13</v>
      </c>
      <c r="B14" s="23" t="s">
        <v>6</v>
      </c>
      <c r="C14" s="5">
        <v>75.994799999999998</v>
      </c>
      <c r="D14" s="5">
        <v>75.994799999999998</v>
      </c>
      <c r="E14" s="5">
        <v>75.994799999999998</v>
      </c>
      <c r="F14" s="5">
        <v>75.994799999999998</v>
      </c>
      <c r="G14" s="5">
        <v>75.994808613855298</v>
      </c>
      <c r="H14" s="75">
        <v>75.994808613855298</v>
      </c>
      <c r="I14" s="76">
        <v>75.994811197681102</v>
      </c>
      <c r="J14" s="94">
        <v>75.994808382834492</v>
      </c>
    </row>
    <row r="15" spans="1:11">
      <c r="A15" s="103"/>
      <c r="B15" s="23" t="s">
        <v>7</v>
      </c>
      <c r="C15" s="5">
        <v>39.6205</v>
      </c>
      <c r="D15" s="5">
        <v>47.393999999999998</v>
      </c>
      <c r="E15" s="5">
        <v>40.098999999999997</v>
      </c>
      <c r="F15" s="5">
        <v>0.29120000000000001</v>
      </c>
      <c r="G15" s="5">
        <v>0</v>
      </c>
      <c r="H15" s="75">
        <v>0</v>
      </c>
      <c r="I15" s="76">
        <v>37.5188502145743</v>
      </c>
      <c r="J15" s="94">
        <v>37.518847557397201</v>
      </c>
    </row>
    <row r="16" spans="1:11">
      <c r="A16" s="103"/>
      <c r="B16" s="23" t="s">
        <v>8</v>
      </c>
      <c r="C16" s="5">
        <v>36.374299999999998</v>
      </c>
      <c r="D16" s="5">
        <v>28.6008</v>
      </c>
      <c r="E16" s="5">
        <v>35.895899999999997</v>
      </c>
      <c r="F16" s="5">
        <v>75.703599999999994</v>
      </c>
      <c r="G16" s="5">
        <v>75.994808613855298</v>
      </c>
      <c r="H16" s="75">
        <v>75.994808613855298</v>
      </c>
      <c r="I16" s="76">
        <v>38.475960983106802</v>
      </c>
      <c r="J16" s="94">
        <v>38.475960825437298</v>
      </c>
    </row>
    <row r="17" spans="1:11" ht="15" thickBot="1">
      <c r="A17" s="104"/>
      <c r="B17" s="24" t="s">
        <v>9</v>
      </c>
      <c r="C17" s="25">
        <v>0.52139999999999997</v>
      </c>
      <c r="D17" s="25">
        <v>0.62360000000000004</v>
      </c>
      <c r="E17" s="25">
        <v>0.52769999999999995</v>
      </c>
      <c r="F17" s="25">
        <v>3.8E-3</v>
      </c>
      <c r="G17" s="77">
        <v>0</v>
      </c>
      <c r="H17" s="77">
        <v>0</v>
      </c>
      <c r="I17" s="77">
        <v>49.370278869406739</v>
      </c>
      <c r="J17" s="78">
        <v>49.370277201556654</v>
      </c>
    </row>
    <row r="18" spans="1:11">
      <c r="A18" s="102" t="s">
        <v>14</v>
      </c>
      <c r="B18" s="23" t="s">
        <v>6</v>
      </c>
      <c r="C18" s="5">
        <v>720.60709999999995</v>
      </c>
      <c r="D18" s="5">
        <v>720.60709999999995</v>
      </c>
      <c r="E18" s="5">
        <v>720.60709999999995</v>
      </c>
      <c r="F18" s="5">
        <v>720.60709999999995</v>
      </c>
      <c r="G18" s="5">
        <v>720.607090058484</v>
      </c>
      <c r="H18" s="75">
        <v>720.60708579499101</v>
      </c>
      <c r="I18" s="76">
        <v>720.60708933427702</v>
      </c>
      <c r="J18" s="94">
        <v>720.60708971574695</v>
      </c>
    </row>
    <row r="19" spans="1:11">
      <c r="A19" s="103"/>
      <c r="B19" s="23" t="s">
        <v>7</v>
      </c>
      <c r="C19" s="5">
        <v>561.17499999999995</v>
      </c>
      <c r="D19" s="5">
        <v>568.32249999999999</v>
      </c>
      <c r="E19" s="5">
        <v>573.36800000000005</v>
      </c>
      <c r="F19" s="5">
        <v>263.4289</v>
      </c>
      <c r="G19" s="5">
        <v>0</v>
      </c>
      <c r="H19" s="75">
        <v>0</v>
      </c>
      <c r="I19" s="76">
        <v>572.65122211627704</v>
      </c>
      <c r="J19" s="94">
        <v>572.58776941926499</v>
      </c>
    </row>
    <row r="20" spans="1:11">
      <c r="A20" s="103"/>
      <c r="B20" s="23" t="s">
        <v>8</v>
      </c>
      <c r="C20" s="5">
        <v>159.43209999999999</v>
      </c>
      <c r="D20" s="5">
        <v>152.28460000000001</v>
      </c>
      <c r="E20" s="5">
        <v>147.23910000000001</v>
      </c>
      <c r="F20" s="5">
        <v>457.1782</v>
      </c>
      <c r="G20" s="5">
        <v>720.607090058484</v>
      </c>
      <c r="H20" s="75">
        <v>720.60708579499101</v>
      </c>
      <c r="I20" s="76">
        <v>147.95586721800001</v>
      </c>
      <c r="J20" s="94">
        <v>148.01932029648199</v>
      </c>
    </row>
    <row r="21" spans="1:11" ht="15" thickBot="1">
      <c r="A21" s="104"/>
      <c r="B21" s="24" t="s">
        <v>9</v>
      </c>
      <c r="C21" s="25">
        <v>0.77880000000000005</v>
      </c>
      <c r="D21" s="25">
        <v>0.78869999999999996</v>
      </c>
      <c r="E21" s="25">
        <v>0.79569999999999996</v>
      </c>
      <c r="F21" s="25">
        <v>0.36559999999999998</v>
      </c>
      <c r="G21" s="77">
        <v>0</v>
      </c>
      <c r="H21" s="77">
        <v>0</v>
      </c>
      <c r="I21" s="77">
        <v>79.46788625758775</v>
      </c>
      <c r="J21" s="78">
        <v>79.459080765515338</v>
      </c>
    </row>
    <row r="22" spans="1:11">
      <c r="A22" s="102" t="s">
        <v>15</v>
      </c>
      <c r="B22" s="23" t="s">
        <v>6</v>
      </c>
      <c r="C22" s="5">
        <v>137.9006</v>
      </c>
      <c r="D22" s="5">
        <v>137.9006</v>
      </c>
      <c r="E22" s="5">
        <v>137.9006</v>
      </c>
      <c r="F22" s="5">
        <v>137.9006</v>
      </c>
      <c r="G22" s="5">
        <v>137.90058833915899</v>
      </c>
      <c r="H22" s="75">
        <v>137.900587894946</v>
      </c>
      <c r="I22" s="76">
        <v>137.90058745570161</v>
      </c>
      <c r="J22" s="94">
        <v>137.90058951692529</v>
      </c>
    </row>
    <row r="23" spans="1:11">
      <c r="A23" s="103"/>
      <c r="B23" s="23" t="s">
        <v>7</v>
      </c>
      <c r="C23" s="5">
        <v>28.2852</v>
      </c>
      <c r="D23" s="5">
        <v>62.108400000000003</v>
      </c>
      <c r="E23" s="5">
        <v>41.237900000000003</v>
      </c>
      <c r="F23" s="5">
        <v>0</v>
      </c>
      <c r="G23" s="5">
        <v>0</v>
      </c>
      <c r="H23" s="75">
        <v>0</v>
      </c>
      <c r="I23" s="76">
        <v>28.633588541305599</v>
      </c>
      <c r="J23" s="94">
        <v>28.633582121070301</v>
      </c>
    </row>
    <row r="24" spans="1:11">
      <c r="A24" s="103"/>
      <c r="B24" s="23" t="s">
        <v>8</v>
      </c>
      <c r="C24" s="5">
        <v>109.61539999999999</v>
      </c>
      <c r="D24" s="5">
        <v>75.792199999999994</v>
      </c>
      <c r="E24" s="5">
        <v>96.662700000000001</v>
      </c>
      <c r="F24" s="5">
        <v>137.9006</v>
      </c>
      <c r="G24" s="5">
        <v>137.90058833915899</v>
      </c>
      <c r="H24" s="75">
        <v>137.900587894946</v>
      </c>
      <c r="I24" s="76">
        <v>109.266998914396</v>
      </c>
      <c r="J24" s="94">
        <v>109.267007395855</v>
      </c>
    </row>
    <row r="25" spans="1:11" ht="29.1">
      <c r="A25" s="104"/>
      <c r="B25" s="26" t="s">
        <v>9</v>
      </c>
      <c r="C25" s="25">
        <v>0.2051</v>
      </c>
      <c r="D25" s="25">
        <v>0.45040000000000002</v>
      </c>
      <c r="E25" s="25">
        <v>0.29899999999999999</v>
      </c>
      <c r="F25" s="25">
        <v>0</v>
      </c>
      <c r="G25" s="77">
        <v>0</v>
      </c>
      <c r="H25" s="77">
        <v>0</v>
      </c>
      <c r="I25" s="86">
        <v>20.763935143136127</v>
      </c>
      <c r="J25" s="88">
        <v>20.763930177075817</v>
      </c>
      <c r="K25" s="91" t="s">
        <v>16</v>
      </c>
    </row>
    <row r="26" spans="1:11">
      <c r="A26" s="102" t="s">
        <v>17</v>
      </c>
      <c r="B26" s="23" t="s">
        <v>6</v>
      </c>
      <c r="C26" s="5">
        <v>712.01859999999999</v>
      </c>
      <c r="D26" s="5">
        <v>712.01859999999999</v>
      </c>
      <c r="E26" s="5">
        <v>712.01859999999999</v>
      </c>
      <c r="F26" s="5">
        <v>712.01859999999999</v>
      </c>
      <c r="G26" s="5">
        <v>712.01857456094694</v>
      </c>
      <c r="H26" s="75">
        <v>712.01855401745695</v>
      </c>
      <c r="I26" s="76">
        <v>712.01857387917869</v>
      </c>
      <c r="J26" s="94">
        <v>712.01857258007976</v>
      </c>
    </row>
    <row r="27" spans="1:11">
      <c r="A27" s="103"/>
      <c r="B27" s="23" t="s">
        <v>7</v>
      </c>
      <c r="C27" s="5">
        <v>78.673599999999993</v>
      </c>
      <c r="D27" s="5">
        <v>108.7594</v>
      </c>
      <c r="E27" s="5">
        <v>80.439599999999999</v>
      </c>
      <c r="F27" s="5">
        <v>0.1202</v>
      </c>
      <c r="G27" s="5">
        <v>0</v>
      </c>
      <c r="H27" s="75">
        <v>0</v>
      </c>
      <c r="I27" s="76">
        <v>74.322812990379703</v>
      </c>
      <c r="J27" s="94">
        <v>74.367591634321798</v>
      </c>
    </row>
    <row r="28" spans="1:11">
      <c r="A28" s="103"/>
      <c r="B28" s="23" t="s">
        <v>8</v>
      </c>
      <c r="C28" s="5">
        <v>633.34500000000003</v>
      </c>
      <c r="D28" s="5">
        <v>603.25909999999999</v>
      </c>
      <c r="E28" s="5">
        <v>631.57899999999995</v>
      </c>
      <c r="F28" s="5">
        <v>711.89829999999995</v>
      </c>
      <c r="G28" s="5">
        <v>712.01857456094694</v>
      </c>
      <c r="H28" s="75">
        <v>712.01855401745695</v>
      </c>
      <c r="I28" s="76">
        <v>637.69576088879899</v>
      </c>
      <c r="J28" s="94">
        <v>637.65098094575796</v>
      </c>
    </row>
    <row r="29" spans="1:11">
      <c r="A29" s="104"/>
      <c r="B29" s="24" t="s">
        <v>9</v>
      </c>
      <c r="C29" s="25">
        <v>0.1105</v>
      </c>
      <c r="D29" s="25">
        <v>0.1527</v>
      </c>
      <c r="E29" s="25">
        <v>0.113</v>
      </c>
      <c r="F29" s="25">
        <v>2.0000000000000001E-4</v>
      </c>
      <c r="G29" s="77">
        <v>0</v>
      </c>
      <c r="H29" s="77">
        <v>0</v>
      </c>
      <c r="I29" s="86">
        <v>10.43832502647486</v>
      </c>
      <c r="J29" s="88">
        <v>10.44461401685667</v>
      </c>
      <c r="K29" s="91" t="s">
        <v>18</v>
      </c>
    </row>
    <row r="30" spans="1:11">
      <c r="A30" s="102" t="s">
        <v>19</v>
      </c>
      <c r="B30" s="23" t="s">
        <v>6</v>
      </c>
      <c r="C30" s="5">
        <v>7858.0527000000002</v>
      </c>
      <c r="D30" s="5">
        <v>7858.0527000000002</v>
      </c>
      <c r="E30" s="5">
        <v>7858.0527000000002</v>
      </c>
      <c r="F30" s="5">
        <v>7858.0527000000002</v>
      </c>
      <c r="G30" s="5">
        <v>7858.0527082803228</v>
      </c>
      <c r="H30" s="75">
        <v>7858.0527015443313</v>
      </c>
      <c r="I30" s="76">
        <v>7858.0527050925903</v>
      </c>
      <c r="J30" s="94">
        <v>7858.0527156403296</v>
      </c>
    </row>
    <row r="31" spans="1:11">
      <c r="A31" s="103"/>
      <c r="B31" s="23" t="s">
        <v>7</v>
      </c>
      <c r="C31" s="5">
        <v>3797.3101000000001</v>
      </c>
      <c r="D31" s="5">
        <v>4632.7807000000003</v>
      </c>
      <c r="E31" s="5">
        <v>3995.8310999999999</v>
      </c>
      <c r="F31" s="5">
        <v>721.31889999999999</v>
      </c>
      <c r="G31" s="5">
        <v>0.66644572930262702</v>
      </c>
      <c r="H31" s="75">
        <v>1.9809430537213399</v>
      </c>
      <c r="I31" s="76">
        <v>3780.4698044051402</v>
      </c>
      <c r="J31" s="94">
        <v>3874.32977688352</v>
      </c>
    </row>
    <row r="32" spans="1:11">
      <c r="A32" s="103"/>
      <c r="B32" s="23" t="s">
        <v>8</v>
      </c>
      <c r="C32" s="5">
        <v>4060.7426</v>
      </c>
      <c r="D32" s="5">
        <v>3225.2719999999999</v>
      </c>
      <c r="E32" s="5">
        <v>3862.2215999999999</v>
      </c>
      <c r="F32" s="5">
        <v>7136.7339000000002</v>
      </c>
      <c r="G32" s="5">
        <v>7857.3862625510201</v>
      </c>
      <c r="H32" s="75">
        <v>7856.0717584906097</v>
      </c>
      <c r="I32" s="76">
        <v>4077.5829006874501</v>
      </c>
      <c r="J32" s="94">
        <v>3983.72293875681</v>
      </c>
    </row>
    <row r="33" spans="1:11" ht="29.1">
      <c r="A33" s="104"/>
      <c r="B33" s="24" t="s">
        <v>9</v>
      </c>
      <c r="C33" s="25">
        <v>0.48320000000000002</v>
      </c>
      <c r="D33" s="25">
        <v>0.58960000000000001</v>
      </c>
      <c r="E33" s="25">
        <v>0.50849999999999995</v>
      </c>
      <c r="F33" s="25">
        <v>9.1800000000000007E-2</v>
      </c>
      <c r="G33" s="86">
        <v>8.4810544551370635E-3</v>
      </c>
      <c r="H33" s="78">
        <v>2.5209083330938058E-2</v>
      </c>
      <c r="I33" s="77">
        <v>48.109499214164344</v>
      </c>
      <c r="J33" s="78">
        <v>49.303942300771553</v>
      </c>
      <c r="K33" s="92" t="s">
        <v>20</v>
      </c>
    </row>
    <row r="34" spans="1:11">
      <c r="A34" s="102" t="s">
        <v>21</v>
      </c>
      <c r="B34" s="23" t="s">
        <v>6</v>
      </c>
      <c r="C34" s="5">
        <v>10702.329599999999</v>
      </c>
      <c r="D34" s="5">
        <v>10702.329599999999</v>
      </c>
      <c r="E34" s="5">
        <v>10702.329599999999</v>
      </c>
      <c r="F34" s="5">
        <v>10702.329599999999</v>
      </c>
      <c r="G34" s="5">
        <v>10702.3295583658</v>
      </c>
      <c r="H34" s="75">
        <v>10702.329557691603</v>
      </c>
      <c r="I34" s="76">
        <v>10702.32955269629</v>
      </c>
      <c r="J34" s="94">
        <v>10702.329553427209</v>
      </c>
    </row>
    <row r="35" spans="1:11">
      <c r="A35" s="103"/>
      <c r="B35" s="23" t="s">
        <v>7</v>
      </c>
      <c r="C35" s="5">
        <v>8478.5095000000001</v>
      </c>
      <c r="D35" s="5">
        <v>9267.6905000000006</v>
      </c>
      <c r="E35" s="5">
        <v>8864.2369999999992</v>
      </c>
      <c r="F35" s="5">
        <v>452.59739999999999</v>
      </c>
      <c r="G35" s="5">
        <v>0</v>
      </c>
      <c r="H35" s="75">
        <v>619.49652863200299</v>
      </c>
      <c r="I35" s="76">
        <v>7659.9611918588498</v>
      </c>
      <c r="J35" s="94">
        <v>7685.2323035997897</v>
      </c>
    </row>
    <row r="36" spans="1:11">
      <c r="A36" s="103"/>
      <c r="B36" s="23" t="s">
        <v>8</v>
      </c>
      <c r="C36" s="5">
        <v>2223.8200999999999</v>
      </c>
      <c r="D36" s="5">
        <v>1434.6391000000001</v>
      </c>
      <c r="E36" s="5">
        <v>1838.0925999999999</v>
      </c>
      <c r="F36" s="5">
        <v>10249.7322</v>
      </c>
      <c r="G36" s="5">
        <v>10702.3295583658</v>
      </c>
      <c r="H36" s="75">
        <v>10082.8330290596</v>
      </c>
      <c r="I36" s="76">
        <v>3042.3683608374399</v>
      </c>
      <c r="J36" s="94">
        <v>3017.09724982742</v>
      </c>
    </row>
    <row r="37" spans="1:11" ht="29.1">
      <c r="A37" s="104"/>
      <c r="B37" s="24" t="s">
        <v>9</v>
      </c>
      <c r="C37" s="25">
        <v>0.79220000000000002</v>
      </c>
      <c r="D37" s="25">
        <v>0.86599999999999999</v>
      </c>
      <c r="E37" s="25">
        <v>0.82830000000000004</v>
      </c>
      <c r="F37" s="25">
        <v>4.2299999999999997E-2</v>
      </c>
      <c r="G37" s="86">
        <v>0</v>
      </c>
      <c r="H37" s="78">
        <v>5.7884269522122889</v>
      </c>
      <c r="I37" s="77">
        <v>71.572839858300185</v>
      </c>
      <c r="J37" s="78">
        <v>71.80896705931417</v>
      </c>
      <c r="K37" s="92" t="s">
        <v>20</v>
      </c>
    </row>
    <row r="38" spans="1:11">
      <c r="A38" s="102" t="s">
        <v>22</v>
      </c>
      <c r="B38" s="23" t="s">
        <v>6</v>
      </c>
      <c r="C38" s="5">
        <v>376.45679999999999</v>
      </c>
      <c r="D38" s="5">
        <v>376.45679999999999</v>
      </c>
      <c r="E38" s="5">
        <v>376.45679999999999</v>
      </c>
      <c r="F38" s="5">
        <v>376.45679999999999</v>
      </c>
      <c r="G38" s="79">
        <v>376.45684521845402</v>
      </c>
      <c r="H38" s="80">
        <v>376.45683079756799</v>
      </c>
      <c r="I38" s="76">
        <v>376.456845591758</v>
      </c>
      <c r="J38" s="94">
        <v>376.45684373787401</v>
      </c>
    </row>
    <row r="39" spans="1:11">
      <c r="A39" s="103"/>
      <c r="B39" s="23" t="s">
        <v>7</v>
      </c>
      <c r="C39" s="5">
        <v>84.870599999999996</v>
      </c>
      <c r="D39" s="5">
        <v>172.10499999999999</v>
      </c>
      <c r="E39" s="5">
        <v>104.94710000000001</v>
      </c>
      <c r="F39" s="5">
        <v>0</v>
      </c>
      <c r="G39" s="5">
        <v>0</v>
      </c>
      <c r="H39" s="75">
        <v>0</v>
      </c>
      <c r="I39" s="76">
        <v>118.89050054117099</v>
      </c>
      <c r="J39" s="94">
        <v>113.20179713794499</v>
      </c>
    </row>
    <row r="40" spans="1:11">
      <c r="A40" s="103"/>
      <c r="B40" s="23" t="s">
        <v>8</v>
      </c>
      <c r="C40" s="5">
        <v>291.58620000000002</v>
      </c>
      <c r="D40" s="5">
        <v>204.3519</v>
      </c>
      <c r="E40" s="5">
        <v>271.50979999999998</v>
      </c>
      <c r="F40" s="5">
        <v>376.45679999999999</v>
      </c>
      <c r="G40" s="5">
        <v>376.45684521845402</v>
      </c>
      <c r="H40" s="75">
        <v>376.45683079756799</v>
      </c>
      <c r="I40" s="76">
        <v>257.56634505058702</v>
      </c>
      <c r="J40" s="94">
        <v>263.25504659992902</v>
      </c>
    </row>
    <row r="41" spans="1:11" ht="15" thickBot="1">
      <c r="A41" s="104"/>
      <c r="B41" s="24" t="s">
        <v>9</v>
      </c>
      <c r="C41" s="25">
        <v>0.22539999999999999</v>
      </c>
      <c r="D41" s="25">
        <v>0.4572</v>
      </c>
      <c r="E41" s="25">
        <v>0.27879999999999999</v>
      </c>
      <c r="F41" s="25">
        <v>0</v>
      </c>
      <c r="G41" s="77">
        <v>0</v>
      </c>
      <c r="H41" s="78">
        <v>0</v>
      </c>
      <c r="I41" s="77">
        <v>31.581442051952934</v>
      </c>
      <c r="J41" s="78">
        <v>30.070325196894849</v>
      </c>
    </row>
    <row r="42" spans="1:11">
      <c r="A42" s="102" t="s">
        <v>23</v>
      </c>
      <c r="B42" s="23" t="s">
        <v>6</v>
      </c>
      <c r="C42" s="5">
        <v>57.063800000000001</v>
      </c>
      <c r="D42" s="5">
        <v>57.063800000000001</v>
      </c>
      <c r="E42" s="5">
        <v>57.063800000000001</v>
      </c>
      <c r="F42" s="5">
        <v>57.063800000000001</v>
      </c>
      <c r="G42" s="79">
        <v>57.063826154998402</v>
      </c>
      <c r="H42" s="80">
        <v>57.063826154998402</v>
      </c>
      <c r="I42" s="76">
        <v>57.063828342593297</v>
      </c>
      <c r="J42" s="94">
        <v>57.0638258410332</v>
      </c>
    </row>
    <row r="43" spans="1:11">
      <c r="A43" s="103"/>
      <c r="B43" s="23" t="s">
        <v>7</v>
      </c>
      <c r="C43" s="5">
        <v>12.6266</v>
      </c>
      <c r="D43" s="5">
        <v>20.7072</v>
      </c>
      <c r="E43" s="5">
        <v>13.372400000000001</v>
      </c>
      <c r="F43" s="5">
        <v>0</v>
      </c>
      <c r="G43" s="79">
        <v>0</v>
      </c>
      <c r="H43" s="80">
        <v>0</v>
      </c>
      <c r="I43" s="76">
        <v>12.5489842330801</v>
      </c>
      <c r="J43" s="94">
        <v>13.1456347767907</v>
      </c>
    </row>
    <row r="44" spans="1:11">
      <c r="A44" s="103"/>
      <c r="B44" s="23" t="s">
        <v>8</v>
      </c>
      <c r="C44" s="5">
        <v>44.437199999999997</v>
      </c>
      <c r="D44" s="5">
        <v>36.3566</v>
      </c>
      <c r="E44" s="5">
        <v>43.691400000000002</v>
      </c>
      <c r="F44" s="5">
        <v>57.063800000000001</v>
      </c>
      <c r="G44" s="76">
        <v>57.063826154998402</v>
      </c>
      <c r="H44" s="76">
        <v>57.063826154998402</v>
      </c>
      <c r="I44" s="84">
        <v>44.514844109513199</v>
      </c>
      <c r="J44" s="95">
        <v>43.9181910642425</v>
      </c>
    </row>
    <row r="45" spans="1:11" ht="29.1">
      <c r="A45" s="104"/>
      <c r="B45" s="24" t="s">
        <v>9</v>
      </c>
      <c r="C45" s="25">
        <v>0.2213</v>
      </c>
      <c r="D45" s="25">
        <v>0.3629</v>
      </c>
      <c r="E45" s="25">
        <v>0.23430000000000001</v>
      </c>
      <c r="F45" s="25">
        <v>0</v>
      </c>
      <c r="G45" s="77">
        <v>0</v>
      </c>
      <c r="H45" s="78">
        <v>0</v>
      </c>
      <c r="I45" s="83">
        <v>21.991136237372547</v>
      </c>
      <c r="J45" s="96">
        <v>23.03672174629763</v>
      </c>
      <c r="K45" s="91" t="s">
        <v>24</v>
      </c>
    </row>
    <row r="46" spans="1:11">
      <c r="A46" s="102" t="s">
        <v>25</v>
      </c>
      <c r="B46" s="23" t="s">
        <v>6</v>
      </c>
      <c r="C46" s="5">
        <v>382.36340000000001</v>
      </c>
      <c r="D46" s="5">
        <v>382.36340000000001</v>
      </c>
      <c r="E46" s="5">
        <v>382.36340000000001</v>
      </c>
      <c r="F46" s="5">
        <v>382.36340000000001</v>
      </c>
      <c r="G46" s="5">
        <v>382.36334984746799</v>
      </c>
      <c r="H46" s="75">
        <v>382.36334984746799</v>
      </c>
      <c r="I46" s="85">
        <v>382.3633511808917</v>
      </c>
      <c r="J46" s="97">
        <v>382.36334914356155</v>
      </c>
    </row>
    <row r="47" spans="1:11">
      <c r="A47" s="103"/>
      <c r="B47" s="23" t="s">
        <v>7</v>
      </c>
      <c r="C47" s="5">
        <v>349.98919999999998</v>
      </c>
      <c r="D47" s="5">
        <v>382.36329999999998</v>
      </c>
      <c r="E47" s="5">
        <v>382.36340000000001</v>
      </c>
      <c r="F47" s="5">
        <v>0</v>
      </c>
      <c r="G47" s="79">
        <v>0</v>
      </c>
      <c r="H47" s="80">
        <v>0</v>
      </c>
      <c r="I47" s="76">
        <v>379.67362584724901</v>
      </c>
      <c r="J47" s="94">
        <v>379.44241745025897</v>
      </c>
    </row>
    <row r="48" spans="1:11">
      <c r="A48" s="103"/>
      <c r="B48" s="23" t="s">
        <v>8</v>
      </c>
      <c r="C48" s="5">
        <v>32.374099999999999</v>
      </c>
      <c r="D48" s="5">
        <v>0</v>
      </c>
      <c r="E48" s="5">
        <v>0</v>
      </c>
      <c r="F48" s="5">
        <v>382.36329999999998</v>
      </c>
      <c r="G48" s="79">
        <v>382.36334984746799</v>
      </c>
      <c r="H48" s="80">
        <v>382.36334984746799</v>
      </c>
      <c r="I48" s="76">
        <v>2.6897253336426798</v>
      </c>
      <c r="J48" s="94">
        <v>2.9209316933026002</v>
      </c>
    </row>
    <row r="49" spans="1:11" ht="15" thickBot="1">
      <c r="A49" s="104"/>
      <c r="B49" s="24" t="s">
        <v>9</v>
      </c>
      <c r="C49" s="25">
        <v>0.9153</v>
      </c>
      <c r="D49" s="25">
        <v>1</v>
      </c>
      <c r="E49" s="25">
        <v>1</v>
      </c>
      <c r="F49" s="25">
        <v>0</v>
      </c>
      <c r="G49" s="77">
        <v>0</v>
      </c>
      <c r="H49" s="77">
        <v>0</v>
      </c>
      <c r="I49" s="77">
        <v>99.296552526455343</v>
      </c>
      <c r="J49" s="94">
        <v>99.236084813085498</v>
      </c>
    </row>
    <row r="50" spans="1:11">
      <c r="A50" s="102" t="s">
        <v>26</v>
      </c>
      <c r="B50" s="23" t="s">
        <v>6</v>
      </c>
      <c r="C50" s="5">
        <v>316.93040000000002</v>
      </c>
      <c r="D50" s="5">
        <v>316.93040000000002</v>
      </c>
      <c r="E50" s="5">
        <v>316.93040000000002</v>
      </c>
      <c r="F50" s="5">
        <v>316.93040000000002</v>
      </c>
      <c r="G50" s="5">
        <v>316.93043442505001</v>
      </c>
      <c r="H50" s="75">
        <v>316.930434394202</v>
      </c>
      <c r="I50" s="76">
        <v>316.93043613788302</v>
      </c>
      <c r="J50" s="94">
        <v>316.93043542439199</v>
      </c>
    </row>
    <row r="51" spans="1:11">
      <c r="A51" s="103"/>
      <c r="B51" s="23" t="s">
        <v>7</v>
      </c>
      <c r="C51" s="5">
        <v>252.49369999999999</v>
      </c>
      <c r="D51" s="5">
        <v>316.93040000000002</v>
      </c>
      <c r="E51" s="5">
        <v>270.1046</v>
      </c>
      <c r="F51" s="5">
        <v>38.081400000000002</v>
      </c>
      <c r="G51" s="5">
        <v>0</v>
      </c>
      <c r="H51" s="75">
        <v>127.59147638479899</v>
      </c>
      <c r="I51" s="76">
        <v>141.62954453988601</v>
      </c>
      <c r="J51" s="94">
        <v>141.355316145552</v>
      </c>
    </row>
    <row r="52" spans="1:11">
      <c r="A52" s="103"/>
      <c r="B52" s="23" t="s">
        <v>8</v>
      </c>
      <c r="C52" s="5">
        <v>64.436700000000002</v>
      </c>
      <c r="D52" s="5">
        <v>0</v>
      </c>
      <c r="E52" s="5">
        <v>46.825800000000001</v>
      </c>
      <c r="F52" s="5">
        <v>278.84910000000002</v>
      </c>
      <c r="G52" s="79">
        <v>316.93043442505001</v>
      </c>
      <c r="H52" s="80">
        <v>189.338958009403</v>
      </c>
      <c r="I52" s="76">
        <v>175.30089159799701</v>
      </c>
      <c r="J52" s="94">
        <v>175.57511927883999</v>
      </c>
    </row>
    <row r="53" spans="1:11" ht="29.1">
      <c r="A53" s="104"/>
      <c r="B53" s="24" t="s">
        <v>9</v>
      </c>
      <c r="C53" s="25">
        <v>0.79669999999999996</v>
      </c>
      <c r="D53" s="25">
        <v>1</v>
      </c>
      <c r="E53" s="25">
        <v>0.85229999999999995</v>
      </c>
      <c r="F53" s="25">
        <v>0.1202</v>
      </c>
      <c r="G53" s="86">
        <v>0</v>
      </c>
      <c r="H53" s="78">
        <v>40.258511817801356</v>
      </c>
      <c r="I53" s="76">
        <v>44.687896267012043</v>
      </c>
      <c r="J53" s="94">
        <v>44.60136999978161</v>
      </c>
      <c r="K53" s="92" t="s">
        <v>20</v>
      </c>
    </row>
    <row r="54" spans="1:11">
      <c r="A54" s="99" t="s">
        <v>27</v>
      </c>
      <c r="B54" s="23" t="s">
        <v>6</v>
      </c>
      <c r="C54" s="5">
        <v>202.60640000000001</v>
      </c>
      <c r="D54" s="5">
        <v>202.60640000000001</v>
      </c>
      <c r="E54" s="5">
        <v>202.60640000000001</v>
      </c>
      <c r="F54" s="5">
        <v>202.60640000000001</v>
      </c>
      <c r="G54" s="5">
        <v>202.60634983141199</v>
      </c>
      <c r="H54" s="75">
        <v>202.60636958363801</v>
      </c>
      <c r="I54" s="76">
        <v>202.60635086790111</v>
      </c>
      <c r="J54" s="94">
        <v>202.60635023361621</v>
      </c>
    </row>
    <row r="55" spans="1:11">
      <c r="A55" s="100"/>
      <c r="B55" s="23" t="s">
        <v>7</v>
      </c>
      <c r="C55" s="5">
        <v>2.3043</v>
      </c>
      <c r="D55" s="5">
        <v>27.937200000000001</v>
      </c>
      <c r="E55" s="5">
        <v>9.5187000000000008</v>
      </c>
      <c r="F55" s="5">
        <v>0</v>
      </c>
      <c r="G55" s="5">
        <v>0</v>
      </c>
      <c r="H55" s="75">
        <v>0</v>
      </c>
      <c r="I55" s="76">
        <v>10.6328357485851</v>
      </c>
      <c r="J55" s="94">
        <v>10.632831497445199</v>
      </c>
    </row>
    <row r="56" spans="1:11">
      <c r="A56" s="100"/>
      <c r="B56" s="23" t="s">
        <v>8</v>
      </c>
      <c r="C56" s="5">
        <v>200.30199999999999</v>
      </c>
      <c r="D56" s="5">
        <v>174.66919999999999</v>
      </c>
      <c r="E56" s="5">
        <v>193.08760000000001</v>
      </c>
      <c r="F56" s="5">
        <v>202.60640000000001</v>
      </c>
      <c r="G56" s="5">
        <v>202.60634983141199</v>
      </c>
      <c r="H56" s="75">
        <v>202.60636958363801</v>
      </c>
      <c r="I56" s="76">
        <v>191.973515119316</v>
      </c>
      <c r="J56" s="94">
        <v>191.973518736171</v>
      </c>
    </row>
    <row r="57" spans="1:11">
      <c r="A57" s="101"/>
      <c r="B57" s="24" t="s">
        <v>9</v>
      </c>
      <c r="C57" s="25">
        <v>1.14E-2</v>
      </c>
      <c r="D57" s="25">
        <v>0.13789999999999999</v>
      </c>
      <c r="E57" s="25">
        <v>4.7E-2</v>
      </c>
      <c r="F57" s="25">
        <v>0</v>
      </c>
      <c r="G57" s="77">
        <v>0</v>
      </c>
      <c r="H57" s="78">
        <v>0</v>
      </c>
      <c r="I57" s="83">
        <v>5.2480268772609628</v>
      </c>
      <c r="J57" s="98">
        <v>5.2480247954641905</v>
      </c>
      <c r="K57" s="91" t="s">
        <v>28</v>
      </c>
    </row>
    <row r="58" spans="1:11">
      <c r="A58" s="99" t="s">
        <v>29</v>
      </c>
      <c r="B58" s="23" t="s">
        <v>6</v>
      </c>
      <c r="C58" s="5">
        <v>146.87889999999999</v>
      </c>
      <c r="D58" s="5">
        <v>146.87889999999999</v>
      </c>
      <c r="E58" s="5">
        <v>146.87889999999999</v>
      </c>
      <c r="F58" s="5">
        <v>146.87889999999999</v>
      </c>
      <c r="G58" s="79">
        <v>146.87889588638899</v>
      </c>
      <c r="H58" s="80">
        <v>146.87889491273299</v>
      </c>
      <c r="I58" s="76">
        <v>146.87889506867901</v>
      </c>
      <c r="J58" s="94">
        <v>146.87889588924338</v>
      </c>
    </row>
    <row r="59" spans="1:11">
      <c r="A59" s="100"/>
      <c r="B59" s="23" t="s">
        <v>7</v>
      </c>
      <c r="C59" s="5">
        <v>3.2023999999999999</v>
      </c>
      <c r="D59" s="5">
        <v>63.645400000000002</v>
      </c>
      <c r="E59" s="5">
        <v>43.651699999999998</v>
      </c>
      <c r="F59" s="5">
        <v>17.278500000000001</v>
      </c>
      <c r="G59" s="5">
        <v>0</v>
      </c>
      <c r="H59" s="75">
        <v>0</v>
      </c>
      <c r="I59" s="76">
        <v>42.247716368699002</v>
      </c>
      <c r="J59" s="94">
        <v>42.247705519996401</v>
      </c>
    </row>
    <row r="60" spans="1:11">
      <c r="A60" s="100"/>
      <c r="B60" s="23" t="s">
        <v>8</v>
      </c>
      <c r="C60" s="5">
        <v>143.6765</v>
      </c>
      <c r="D60" s="5">
        <v>83.233500000000006</v>
      </c>
      <c r="E60" s="5">
        <v>103.2272</v>
      </c>
      <c r="F60" s="5">
        <v>129.60040000000001</v>
      </c>
      <c r="G60" s="5">
        <v>146.87889588638899</v>
      </c>
      <c r="H60" s="75">
        <v>146.87889491273299</v>
      </c>
      <c r="I60" s="76">
        <v>104.63117869998</v>
      </c>
      <c r="J60" s="94">
        <v>104.63119036924699</v>
      </c>
    </row>
    <row r="61" spans="1:11">
      <c r="A61" s="101"/>
      <c r="B61" s="24" t="s">
        <v>9</v>
      </c>
      <c r="C61" s="25">
        <v>2.18E-2</v>
      </c>
      <c r="D61" s="25">
        <v>0.43330000000000002</v>
      </c>
      <c r="E61" s="25">
        <v>0.29720000000000002</v>
      </c>
      <c r="F61" s="25">
        <v>0.1176</v>
      </c>
      <c r="G61" s="77">
        <v>0</v>
      </c>
      <c r="H61" s="78">
        <v>0</v>
      </c>
      <c r="I61" s="76">
        <v>28.763639833309217</v>
      </c>
      <c r="J61" s="94">
        <v>28.763632286461377</v>
      </c>
      <c r="K61" s="92" t="s">
        <v>30</v>
      </c>
    </row>
    <row r="62" spans="1:11">
      <c r="A62" s="99" t="s">
        <v>31</v>
      </c>
      <c r="B62" s="23" t="s">
        <v>6</v>
      </c>
      <c r="C62" s="5">
        <v>497.9443</v>
      </c>
      <c r="D62" s="5">
        <v>497.9443</v>
      </c>
      <c r="E62" s="5">
        <v>497.9443</v>
      </c>
      <c r="F62" s="5">
        <v>497.9443</v>
      </c>
      <c r="G62" s="79">
        <v>497.94430039775199</v>
      </c>
      <c r="H62" s="80">
        <v>497.94430198456303</v>
      </c>
      <c r="I62" s="76">
        <v>497.94430039775199</v>
      </c>
      <c r="J62" s="94">
        <v>497.94430039775199</v>
      </c>
    </row>
    <row r="63" spans="1:11">
      <c r="A63" s="100"/>
      <c r="B63" s="23" t="s">
        <v>7</v>
      </c>
      <c r="C63" s="5">
        <v>0.56559999999999999</v>
      </c>
      <c r="D63" s="5">
        <v>323.73309999999998</v>
      </c>
      <c r="E63" s="5">
        <v>434.27</v>
      </c>
      <c r="F63" s="5">
        <v>0</v>
      </c>
      <c r="G63" s="79">
        <v>0</v>
      </c>
      <c r="H63" s="80">
        <v>423.711033817437</v>
      </c>
      <c r="I63" s="76">
        <v>0</v>
      </c>
      <c r="J63" s="94">
        <v>0</v>
      </c>
    </row>
    <row r="64" spans="1:11">
      <c r="A64" s="100"/>
      <c r="B64" s="23" t="s">
        <v>8</v>
      </c>
      <c r="C64" s="5">
        <v>497.37869999999998</v>
      </c>
      <c r="D64" s="5">
        <v>174.21119999999999</v>
      </c>
      <c r="E64" s="5">
        <v>63.674300000000002</v>
      </c>
      <c r="F64" s="5">
        <v>497.9443</v>
      </c>
      <c r="G64" s="5">
        <v>497.94430039775199</v>
      </c>
      <c r="H64" s="75">
        <v>74.233268167125999</v>
      </c>
      <c r="I64" s="76">
        <v>497.94430039775199</v>
      </c>
      <c r="J64" s="94">
        <v>497.94430039775199</v>
      </c>
    </row>
    <row r="65" spans="1:11" ht="15" thickBot="1">
      <c r="A65" s="101"/>
      <c r="B65" s="24" t="s">
        <v>9</v>
      </c>
      <c r="C65" s="25">
        <v>1.1000000000000001E-3</v>
      </c>
      <c r="D65" s="25">
        <v>0.65010000000000001</v>
      </c>
      <c r="E65" s="25">
        <v>0.87209999999999999</v>
      </c>
      <c r="F65" s="25">
        <v>0</v>
      </c>
      <c r="G65" s="77">
        <v>0</v>
      </c>
      <c r="H65" s="78">
        <v>85.092053896134871</v>
      </c>
      <c r="I65" s="76">
        <v>0</v>
      </c>
      <c r="J65" s="94">
        <v>0</v>
      </c>
    </row>
    <row r="66" spans="1:11">
      <c r="A66" s="99" t="s">
        <v>32</v>
      </c>
      <c r="B66" s="23" t="s">
        <v>6</v>
      </c>
      <c r="C66" s="5">
        <v>3.0105</v>
      </c>
      <c r="D66" s="5">
        <v>3.0105</v>
      </c>
      <c r="E66" s="5">
        <v>3.0105</v>
      </c>
      <c r="F66" s="5">
        <v>3.0105</v>
      </c>
      <c r="G66" s="5">
        <v>3.0105172108023099</v>
      </c>
      <c r="H66" s="75">
        <v>3.01051642172893</v>
      </c>
      <c r="I66" s="76">
        <v>3.01051642172893</v>
      </c>
      <c r="J66" s="94">
        <v>3.01051642172893</v>
      </c>
    </row>
    <row r="67" spans="1:11">
      <c r="A67" s="100"/>
      <c r="B67" s="23" t="s">
        <v>7</v>
      </c>
      <c r="C67" s="5">
        <v>0</v>
      </c>
      <c r="D67" s="5">
        <v>1.9661</v>
      </c>
      <c r="E67" s="5">
        <v>0</v>
      </c>
      <c r="F67" s="5">
        <v>0</v>
      </c>
      <c r="G67" s="79">
        <v>0</v>
      </c>
      <c r="H67" s="80">
        <v>0</v>
      </c>
      <c r="I67" s="76">
        <v>0</v>
      </c>
      <c r="J67" s="94">
        <v>0</v>
      </c>
    </row>
    <row r="68" spans="1:11">
      <c r="A68" s="100"/>
      <c r="B68" s="23" t="s">
        <v>8</v>
      </c>
      <c r="C68" s="5">
        <v>3.0105</v>
      </c>
      <c r="D68" s="5">
        <v>1.0444</v>
      </c>
      <c r="E68" s="5">
        <v>3.0105</v>
      </c>
      <c r="F68" s="5">
        <v>3.0105</v>
      </c>
      <c r="G68" s="79">
        <v>3.0105172108023099</v>
      </c>
      <c r="H68" s="80">
        <v>3.01051642172893</v>
      </c>
      <c r="I68" s="76">
        <v>3.01051642172893</v>
      </c>
      <c r="J68" s="94">
        <v>3.01051642172893</v>
      </c>
    </row>
    <row r="69" spans="1:11" ht="15" thickBot="1">
      <c r="A69" s="101"/>
      <c r="B69" s="24" t="s">
        <v>9</v>
      </c>
      <c r="C69" s="25">
        <v>0</v>
      </c>
      <c r="D69" s="25">
        <v>0.65310000000000001</v>
      </c>
      <c r="E69" s="25">
        <v>0</v>
      </c>
      <c r="F69" s="25">
        <v>0</v>
      </c>
      <c r="G69" s="77">
        <v>0</v>
      </c>
      <c r="H69" s="78">
        <v>0</v>
      </c>
      <c r="I69" s="76">
        <v>0</v>
      </c>
      <c r="J69" s="94">
        <v>0</v>
      </c>
    </row>
    <row r="70" spans="1:11">
      <c r="A70" s="99" t="s">
        <v>33</v>
      </c>
      <c r="B70" s="23" t="s">
        <v>6</v>
      </c>
      <c r="C70" s="5">
        <v>3026.2512999999999</v>
      </c>
      <c r="D70" s="5">
        <v>3026.2512999999999</v>
      </c>
      <c r="E70" s="5">
        <v>3026.2512999999999</v>
      </c>
      <c r="F70" s="5">
        <v>3026.2512999999999</v>
      </c>
      <c r="G70" s="5">
        <v>3026.2513472731498</v>
      </c>
      <c r="H70" s="75">
        <v>3026.2513460015994</v>
      </c>
      <c r="I70" s="76">
        <v>3026.2513474873999</v>
      </c>
      <c r="J70" s="94">
        <v>3026.2513474873999</v>
      </c>
    </row>
    <row r="71" spans="1:11">
      <c r="A71" s="100"/>
      <c r="B71" s="23" t="s">
        <v>7</v>
      </c>
      <c r="C71" s="5">
        <v>2.6818</v>
      </c>
      <c r="D71" s="5">
        <v>2705.2521999999999</v>
      </c>
      <c r="E71" s="5">
        <v>2651.8130000000001</v>
      </c>
      <c r="F71" s="5">
        <v>0</v>
      </c>
      <c r="G71" s="5">
        <v>0</v>
      </c>
      <c r="H71" s="75">
        <v>2674.0557999992102</v>
      </c>
      <c r="I71" s="76">
        <v>0</v>
      </c>
      <c r="J71" s="94">
        <v>0</v>
      </c>
    </row>
    <row r="72" spans="1:11">
      <c r="A72" s="100"/>
      <c r="B72" s="23" t="s">
        <v>8</v>
      </c>
      <c r="C72" s="5">
        <v>3023.5695000000001</v>
      </c>
      <c r="D72" s="5">
        <v>320.9991</v>
      </c>
      <c r="E72" s="5">
        <v>374.43830000000003</v>
      </c>
      <c r="F72" s="5">
        <v>3026.2512999999999</v>
      </c>
      <c r="G72" s="79">
        <v>3026.2513472731498</v>
      </c>
      <c r="H72" s="80">
        <v>352.19554600238899</v>
      </c>
      <c r="I72" s="76">
        <v>3026.2513474873999</v>
      </c>
      <c r="J72" s="94">
        <v>3026.2513474873999</v>
      </c>
    </row>
    <row r="73" spans="1:11" ht="15" thickBot="1">
      <c r="A73" s="101"/>
      <c r="B73" s="24" t="s">
        <v>9</v>
      </c>
      <c r="C73" s="25">
        <v>8.9999999999999998E-4</v>
      </c>
      <c r="D73" s="25">
        <v>0.89390000000000003</v>
      </c>
      <c r="E73" s="25">
        <v>0.87629999999999997</v>
      </c>
      <c r="F73" s="25">
        <v>0</v>
      </c>
      <c r="G73" s="77">
        <v>0</v>
      </c>
      <c r="H73" s="78">
        <v>88.361986307987152</v>
      </c>
      <c r="I73" s="76">
        <v>0</v>
      </c>
      <c r="J73" s="94">
        <v>0</v>
      </c>
    </row>
    <row r="74" spans="1:11">
      <c r="A74" s="99" t="s">
        <v>34</v>
      </c>
      <c r="B74" s="23" t="s">
        <v>6</v>
      </c>
      <c r="C74" s="5">
        <v>64.763900000000007</v>
      </c>
      <c r="D74" s="5">
        <v>64.763900000000007</v>
      </c>
      <c r="E74" s="5">
        <v>64.763900000000007</v>
      </c>
      <c r="F74" s="5">
        <v>64.763900000000007</v>
      </c>
      <c r="G74" s="5">
        <v>64.763876536384601</v>
      </c>
      <c r="H74" s="75">
        <v>64.763878600641604</v>
      </c>
      <c r="I74" s="76">
        <v>64.763876031466467</v>
      </c>
      <c r="J74" s="94">
        <v>64.763876103829872</v>
      </c>
    </row>
    <row r="75" spans="1:11">
      <c r="A75" s="100"/>
      <c r="B75" s="23" t="s">
        <v>7</v>
      </c>
      <c r="C75" s="5">
        <v>0</v>
      </c>
      <c r="D75" s="5">
        <v>4.65E-2</v>
      </c>
      <c r="E75" s="5">
        <v>3.4636999999999998</v>
      </c>
      <c r="F75" s="5">
        <v>0</v>
      </c>
      <c r="G75" s="5">
        <v>0</v>
      </c>
      <c r="H75" s="75">
        <v>0</v>
      </c>
      <c r="I75" s="76">
        <v>3.1750633038108602</v>
      </c>
      <c r="J75" s="94">
        <v>3.1750623555084698</v>
      </c>
    </row>
    <row r="76" spans="1:11">
      <c r="A76" s="100"/>
      <c r="B76" s="23" t="s">
        <v>8</v>
      </c>
      <c r="C76" s="5">
        <v>64.763900000000007</v>
      </c>
      <c r="D76" s="5">
        <v>64.717399999999998</v>
      </c>
      <c r="E76" s="5">
        <v>61.300199999999997</v>
      </c>
      <c r="F76" s="5">
        <v>64.763900000000007</v>
      </c>
      <c r="G76" s="5">
        <v>64.763876536384601</v>
      </c>
      <c r="H76" s="75">
        <v>64.763878600641604</v>
      </c>
      <c r="I76" s="76">
        <v>61.588812727655601</v>
      </c>
      <c r="J76" s="94">
        <v>61.5888137483214</v>
      </c>
    </row>
    <row r="77" spans="1:11">
      <c r="A77" s="101"/>
      <c r="B77" s="24" t="s">
        <v>9</v>
      </c>
      <c r="C77" s="25">
        <v>0</v>
      </c>
      <c r="D77" s="25">
        <v>6.9999999999999999E-4</v>
      </c>
      <c r="E77" s="25">
        <v>5.3499999999999999E-2</v>
      </c>
      <c r="F77" s="25">
        <v>0</v>
      </c>
      <c r="G77" s="77">
        <v>0</v>
      </c>
      <c r="H77" s="88">
        <v>0</v>
      </c>
      <c r="I77" s="83">
        <v>4.90252205144147</v>
      </c>
      <c r="J77" s="98">
        <v>4.9025205817177913</v>
      </c>
      <c r="K77" s="91" t="s">
        <v>35</v>
      </c>
    </row>
    <row r="78" spans="1:11">
      <c r="A78" s="99" t="s">
        <v>36</v>
      </c>
      <c r="B78" s="23" t="s">
        <v>6</v>
      </c>
      <c r="C78" s="5">
        <v>1206.7045000000001</v>
      </c>
      <c r="D78" s="5">
        <v>1206.7045000000001</v>
      </c>
      <c r="E78" s="5">
        <v>1206.7045000000001</v>
      </c>
      <c r="F78" s="5">
        <v>1206.7045000000001</v>
      </c>
      <c r="G78" s="79">
        <v>1206.70453466656</v>
      </c>
      <c r="H78" s="80">
        <v>1206.7045375950154</v>
      </c>
      <c r="I78" s="76">
        <v>1206.704539494471</v>
      </c>
      <c r="J78" s="94">
        <v>1206.7045400301211</v>
      </c>
    </row>
    <row r="79" spans="1:11">
      <c r="A79" s="100"/>
      <c r="B79" s="23" t="s">
        <v>7</v>
      </c>
      <c r="C79" s="5">
        <v>7.2507999999999999</v>
      </c>
      <c r="D79" s="5">
        <v>451.88130000000001</v>
      </c>
      <c r="E79" s="5">
        <v>388.08760000000001</v>
      </c>
      <c r="F79" s="5">
        <v>0</v>
      </c>
      <c r="G79" s="5">
        <v>0</v>
      </c>
      <c r="H79" s="75">
        <v>0.49335044846541998</v>
      </c>
      <c r="I79" s="76">
        <v>332.58742303072199</v>
      </c>
      <c r="J79" s="94">
        <v>297.47652180238703</v>
      </c>
    </row>
    <row r="80" spans="1:11">
      <c r="A80" s="100"/>
      <c r="B80" s="23" t="s">
        <v>8</v>
      </c>
      <c r="C80" s="5">
        <v>1199.4537</v>
      </c>
      <c r="D80" s="5">
        <v>754.82320000000004</v>
      </c>
      <c r="E80" s="5">
        <v>818.61699999999996</v>
      </c>
      <c r="F80" s="5">
        <v>1206.7045000000001</v>
      </c>
      <c r="G80" s="5">
        <v>1206.70453466656</v>
      </c>
      <c r="H80" s="75">
        <v>1206.2111871465499</v>
      </c>
      <c r="I80" s="76">
        <v>874.11711646374897</v>
      </c>
      <c r="J80" s="94">
        <v>909.22801822773397</v>
      </c>
    </row>
    <row r="81" spans="1:11" ht="15" thickBot="1">
      <c r="A81" s="101"/>
      <c r="B81" s="24" t="s">
        <v>9</v>
      </c>
      <c r="C81" s="25">
        <v>6.0000000000000001E-3</v>
      </c>
      <c r="D81" s="25">
        <v>0.3745</v>
      </c>
      <c r="E81" s="25">
        <v>0.3216</v>
      </c>
      <c r="F81" s="25">
        <v>0</v>
      </c>
      <c r="G81" s="77">
        <v>0</v>
      </c>
      <c r="H81" s="78">
        <v>4.0884113144107059E-2</v>
      </c>
      <c r="I81" s="76">
        <v>27.561628563198582</v>
      </c>
      <c r="J81" s="94">
        <v>24.651976679806108</v>
      </c>
    </row>
    <row r="82" spans="1:11">
      <c r="A82" s="99" t="s">
        <v>37</v>
      </c>
      <c r="B82" s="23" t="s">
        <v>6</v>
      </c>
      <c r="C82" s="5">
        <v>1058.633</v>
      </c>
      <c r="D82" s="5">
        <v>1058.633</v>
      </c>
      <c r="E82" s="5">
        <v>1058.633</v>
      </c>
      <c r="F82" s="5">
        <v>1058.633</v>
      </c>
      <c r="G82" s="81">
        <v>1058.6330450546</v>
      </c>
      <c r="H82" s="1">
        <v>1058.63304267033</v>
      </c>
      <c r="I82" s="76">
        <v>1058.6330446782054</v>
      </c>
      <c r="J82" s="94">
        <v>1058.6330451878903</v>
      </c>
    </row>
    <row r="83" spans="1:11">
      <c r="A83" s="100"/>
      <c r="B83" s="23" t="s">
        <v>7</v>
      </c>
      <c r="C83" s="5">
        <v>1.9850000000000001</v>
      </c>
      <c r="D83" s="5">
        <v>703.04510000000005</v>
      </c>
      <c r="E83" s="5">
        <v>641.5847</v>
      </c>
      <c r="F83" s="5">
        <v>0</v>
      </c>
      <c r="G83" s="81">
        <v>0</v>
      </c>
      <c r="H83" s="1">
        <v>473.99368048407399</v>
      </c>
      <c r="I83" s="76">
        <v>77.967132569216304</v>
      </c>
      <c r="J83" s="94">
        <v>74.364532116566195</v>
      </c>
    </row>
    <row r="84" spans="1:11">
      <c r="A84" s="100"/>
      <c r="B84" s="23" t="s">
        <v>8</v>
      </c>
      <c r="C84" s="5">
        <v>1056.6479999999999</v>
      </c>
      <c r="D84" s="5">
        <v>355.58800000000002</v>
      </c>
      <c r="E84" s="5">
        <v>417.04840000000002</v>
      </c>
      <c r="F84" s="5">
        <v>1058.633</v>
      </c>
      <c r="G84" s="81">
        <v>1058.6330450546</v>
      </c>
      <c r="H84" s="1">
        <v>584.63936218625599</v>
      </c>
      <c r="I84" s="76">
        <v>980.665912108989</v>
      </c>
      <c r="J84" s="94">
        <v>984.26851307132404</v>
      </c>
    </row>
    <row r="85" spans="1:11">
      <c r="A85" s="101"/>
      <c r="B85" s="24" t="s">
        <v>9</v>
      </c>
      <c r="C85" s="25">
        <v>1.9E-3</v>
      </c>
      <c r="D85" s="25">
        <v>0.66410000000000002</v>
      </c>
      <c r="E85" s="25">
        <v>0.60609999999999997</v>
      </c>
      <c r="F85" s="25">
        <v>0</v>
      </c>
      <c r="G85" s="77">
        <v>0</v>
      </c>
      <c r="H85" s="82">
        <v>44.774124874135524</v>
      </c>
      <c r="I85" s="83">
        <v>7.3648874802426096</v>
      </c>
      <c r="J85" s="98">
        <v>7.0245806565926427</v>
      </c>
      <c r="K85" s="91" t="s">
        <v>28</v>
      </c>
    </row>
    <row r="86" spans="1:11">
      <c r="A86" s="99" t="s">
        <v>38</v>
      </c>
      <c r="B86" s="23" t="s">
        <v>6</v>
      </c>
      <c r="C86" s="5">
        <v>4148.8087999999998</v>
      </c>
      <c r="D86" s="5">
        <v>4148.8087999999998</v>
      </c>
      <c r="E86" s="5">
        <v>4148.8087999999998</v>
      </c>
      <c r="F86" s="5">
        <v>4148.8087999999998</v>
      </c>
      <c r="G86" s="81">
        <v>4148.8088532157999</v>
      </c>
      <c r="H86" s="1">
        <v>4148.8088509494946</v>
      </c>
      <c r="I86" s="76">
        <v>4148.8088469886998</v>
      </c>
      <c r="J86" s="94">
        <v>4148.8088516200496</v>
      </c>
    </row>
    <row r="87" spans="1:11">
      <c r="A87" s="100"/>
      <c r="B87" s="23" t="s">
        <v>7</v>
      </c>
      <c r="C87" s="5">
        <v>52.142499999999998</v>
      </c>
      <c r="D87" s="5">
        <v>3819.4382000000001</v>
      </c>
      <c r="E87" s="5">
        <v>3218.9888000000001</v>
      </c>
      <c r="F87" s="5">
        <v>54.870399999999997</v>
      </c>
      <c r="G87" s="81">
        <v>1.83453540006813E-2</v>
      </c>
      <c r="H87" s="1">
        <v>962.71777902484496</v>
      </c>
      <c r="I87" s="76">
        <v>1761.8736297959999</v>
      </c>
      <c r="J87" s="94">
        <v>1692.4530298994</v>
      </c>
    </row>
    <row r="88" spans="1:11">
      <c r="A88" s="100"/>
      <c r="B88" s="23" t="s">
        <v>8</v>
      </c>
      <c r="C88" s="5">
        <v>4096.6662999999999</v>
      </c>
      <c r="D88" s="5">
        <v>329.37060000000002</v>
      </c>
      <c r="E88" s="5">
        <v>929.82</v>
      </c>
      <c r="F88" s="5">
        <v>4093.9385000000002</v>
      </c>
      <c r="G88" s="81">
        <v>4148.7905078617996</v>
      </c>
      <c r="H88" s="1">
        <v>3186.0910719246499</v>
      </c>
      <c r="I88" s="76">
        <v>2386.9352171926998</v>
      </c>
      <c r="J88" s="94">
        <v>2456.3558217206501</v>
      </c>
    </row>
    <row r="89" spans="1:11">
      <c r="A89" s="101"/>
      <c r="B89" s="24" t="s">
        <v>9</v>
      </c>
      <c r="C89" s="25">
        <v>1.26E-2</v>
      </c>
      <c r="D89" s="25">
        <v>0.92059999999999997</v>
      </c>
      <c r="E89" s="25">
        <v>0.77590000000000003</v>
      </c>
      <c r="F89" s="25">
        <v>1.32E-2</v>
      </c>
      <c r="G89" s="77">
        <v>4.4218363992502477E-4</v>
      </c>
      <c r="H89" s="87">
        <v>23.204679068415452</v>
      </c>
      <c r="I89" s="76">
        <v>42.466975336181321</v>
      </c>
      <c r="J89" s="94">
        <v>40.793709482145019</v>
      </c>
      <c r="K89" s="93" t="s">
        <v>39</v>
      </c>
    </row>
    <row r="90" spans="1:11">
      <c r="A90" s="99" t="s">
        <v>40</v>
      </c>
      <c r="B90" s="23" t="s">
        <v>6</v>
      </c>
      <c r="C90" s="5">
        <v>101.9143</v>
      </c>
      <c r="D90" s="5">
        <v>101.9143</v>
      </c>
      <c r="E90" s="5">
        <v>101.9143</v>
      </c>
      <c r="F90" s="5">
        <v>101.9143</v>
      </c>
      <c r="G90" s="81">
        <v>101.914337024695</v>
      </c>
      <c r="H90" s="1">
        <v>101.9143373386909</v>
      </c>
      <c r="I90" s="76">
        <v>101.91433938200899</v>
      </c>
      <c r="J90" s="94">
        <v>101.91433649173891</v>
      </c>
    </row>
    <row r="91" spans="1:11">
      <c r="A91" s="100"/>
      <c r="B91" s="23" t="s">
        <v>7</v>
      </c>
      <c r="C91" s="5">
        <v>10.078799999999999</v>
      </c>
      <c r="D91" s="5">
        <v>95.6267</v>
      </c>
      <c r="E91" s="5">
        <v>94.615799999999993</v>
      </c>
      <c r="F91" s="5">
        <v>32.172699999999999</v>
      </c>
      <c r="G91" s="81">
        <v>0</v>
      </c>
      <c r="H91" s="1">
        <v>27.5047083747545</v>
      </c>
      <c r="I91" s="76">
        <v>62.450807956692998</v>
      </c>
      <c r="J91" s="94">
        <v>58.800839609109502</v>
      </c>
    </row>
    <row r="92" spans="1:11">
      <c r="A92" s="100"/>
      <c r="B92" s="23" t="s">
        <v>8</v>
      </c>
      <c r="C92" s="5">
        <v>91.835499999999996</v>
      </c>
      <c r="D92" s="5">
        <v>6.2876000000000003</v>
      </c>
      <c r="E92" s="5">
        <v>7.2984999999999998</v>
      </c>
      <c r="F92" s="5">
        <v>69.741600000000005</v>
      </c>
      <c r="G92" s="81">
        <v>101.914337024695</v>
      </c>
      <c r="H92" s="1">
        <v>74.409628963936399</v>
      </c>
      <c r="I92" s="76">
        <v>39.463531425315999</v>
      </c>
      <c r="J92" s="94">
        <v>43.113496882629398</v>
      </c>
    </row>
    <row r="93" spans="1:11" ht="15" thickBot="1">
      <c r="A93" s="101"/>
      <c r="B93" s="24" t="s">
        <v>9</v>
      </c>
      <c r="C93" s="25">
        <v>9.8900000000000002E-2</v>
      </c>
      <c r="D93" s="25">
        <v>0.93830000000000002</v>
      </c>
      <c r="E93" s="25">
        <v>0.9284</v>
      </c>
      <c r="F93" s="25">
        <v>0.31569999999999998</v>
      </c>
      <c r="G93" s="77">
        <v>0</v>
      </c>
      <c r="H93" s="82">
        <v>26.988065755015782</v>
      </c>
      <c r="I93" s="76">
        <v>61.277743971441055</v>
      </c>
      <c r="J93" s="94">
        <v>57.696337564711364</v>
      </c>
    </row>
    <row r="94" spans="1:11">
      <c r="A94" s="99" t="s">
        <v>41</v>
      </c>
      <c r="B94" s="23" t="s">
        <v>6</v>
      </c>
      <c r="C94" s="5">
        <v>150.5377</v>
      </c>
      <c r="D94" s="5">
        <v>150.5377</v>
      </c>
      <c r="E94" s="5">
        <v>150.5377</v>
      </c>
      <c r="F94" s="5">
        <v>150.5377</v>
      </c>
      <c r="G94" s="81">
        <v>150.53772054324199</v>
      </c>
      <c r="H94" s="1">
        <v>150.5377241043316</v>
      </c>
      <c r="I94" s="76">
        <v>150.53772054324199</v>
      </c>
      <c r="J94" s="94">
        <v>150.53772054324199</v>
      </c>
    </row>
    <row r="95" spans="1:11">
      <c r="A95" s="100"/>
      <c r="B95" s="23" t="s">
        <v>7</v>
      </c>
      <c r="C95" s="5">
        <v>0</v>
      </c>
      <c r="D95" s="5">
        <v>91.976600000000005</v>
      </c>
      <c r="E95" s="5">
        <v>106.22190000000001</v>
      </c>
      <c r="F95" s="5">
        <v>0</v>
      </c>
      <c r="G95" s="81">
        <v>0</v>
      </c>
      <c r="H95" s="1">
        <v>104.462856058407</v>
      </c>
      <c r="I95" s="76">
        <v>0</v>
      </c>
      <c r="J95" s="94">
        <v>0</v>
      </c>
    </row>
    <row r="96" spans="1:11">
      <c r="A96" s="100"/>
      <c r="B96" s="23" t="s">
        <v>8</v>
      </c>
      <c r="C96" s="5">
        <v>150.5377</v>
      </c>
      <c r="D96" s="5">
        <v>58.561100000000003</v>
      </c>
      <c r="E96" s="5">
        <v>44.315899999999999</v>
      </c>
      <c r="F96" s="5">
        <v>150.5377</v>
      </c>
      <c r="G96" s="81">
        <v>150.53772054324199</v>
      </c>
      <c r="H96" s="1">
        <v>46.074868045924603</v>
      </c>
      <c r="I96" s="76">
        <v>150.53772054324199</v>
      </c>
      <c r="J96" s="94">
        <v>150.53772054324199</v>
      </c>
    </row>
    <row r="97" spans="1:10" ht="15" thickBot="1">
      <c r="A97" s="101"/>
      <c r="B97" s="24" t="s">
        <v>9</v>
      </c>
      <c r="C97" s="25">
        <v>0</v>
      </c>
      <c r="D97" s="25">
        <v>0.61099999999999999</v>
      </c>
      <c r="E97" s="25">
        <v>0.7056</v>
      </c>
      <c r="F97" s="25">
        <v>0</v>
      </c>
      <c r="G97" s="77">
        <v>0</v>
      </c>
      <c r="H97" s="82">
        <v>69.39314160615848</v>
      </c>
      <c r="I97" s="76">
        <v>0</v>
      </c>
      <c r="J97" s="94">
        <v>0</v>
      </c>
    </row>
    <row r="98" spans="1:10">
      <c r="A98" s="99" t="s">
        <v>42</v>
      </c>
      <c r="B98" s="23" t="s">
        <v>6</v>
      </c>
      <c r="C98" s="5">
        <v>141.77529999999999</v>
      </c>
      <c r="D98" s="5">
        <v>141.77529999999999</v>
      </c>
      <c r="E98" s="5">
        <v>141.77529999999999</v>
      </c>
      <c r="F98" s="5">
        <v>141.77529999999999</v>
      </c>
      <c r="G98" s="81">
        <v>141.77527855384699</v>
      </c>
      <c r="H98" s="1">
        <v>141.77527811695481</v>
      </c>
      <c r="I98" s="76">
        <v>141.77527855384699</v>
      </c>
      <c r="J98" s="94">
        <v>141.77527855384699</v>
      </c>
    </row>
    <row r="99" spans="1:10">
      <c r="A99" s="100"/>
      <c r="B99" s="23" t="s">
        <v>7</v>
      </c>
      <c r="C99" s="5">
        <v>0</v>
      </c>
      <c r="D99" s="5">
        <v>114.11</v>
      </c>
      <c r="E99" s="5">
        <v>36.601300000000002</v>
      </c>
      <c r="F99" s="5">
        <v>0</v>
      </c>
      <c r="G99" s="81">
        <v>0</v>
      </c>
      <c r="H99" s="1">
        <v>52.256706751202003</v>
      </c>
      <c r="I99" s="76">
        <v>0</v>
      </c>
      <c r="J99" s="94">
        <v>0</v>
      </c>
    </row>
    <row r="100" spans="1:10">
      <c r="A100" s="100"/>
      <c r="B100" s="23" t="s">
        <v>8</v>
      </c>
      <c r="C100" s="5">
        <v>141.77529999999999</v>
      </c>
      <c r="D100" s="5">
        <v>27.665299999999998</v>
      </c>
      <c r="E100" s="5">
        <v>105.17400000000001</v>
      </c>
      <c r="F100" s="5">
        <v>141.77529999999999</v>
      </c>
      <c r="G100" s="81">
        <v>141.77527855384699</v>
      </c>
      <c r="H100" s="1">
        <v>89.518571365752805</v>
      </c>
      <c r="I100" s="76">
        <v>141.77527855384699</v>
      </c>
      <c r="J100" s="94">
        <v>141.77527855384699</v>
      </c>
    </row>
    <row r="101" spans="1:10" ht="15" thickBot="1">
      <c r="A101" s="101"/>
      <c r="B101" s="24" t="s">
        <v>9</v>
      </c>
      <c r="C101" s="25">
        <v>0</v>
      </c>
      <c r="D101" s="25">
        <v>0.80489999999999995</v>
      </c>
      <c r="E101" s="25">
        <v>0.25819999999999999</v>
      </c>
      <c r="F101" s="25">
        <v>0</v>
      </c>
      <c r="G101" s="77">
        <v>0</v>
      </c>
      <c r="H101" s="82">
        <v>36.858828594992303</v>
      </c>
      <c r="I101" s="76">
        <v>0</v>
      </c>
      <c r="J101" s="94">
        <v>0</v>
      </c>
    </row>
    <row r="102" spans="1:10">
      <c r="A102" s="99" t="s">
        <v>43</v>
      </c>
      <c r="B102" s="23" t="s">
        <v>6</v>
      </c>
      <c r="C102" s="5">
        <v>48.641500000000001</v>
      </c>
      <c r="D102" s="5">
        <v>48.641500000000001</v>
      </c>
      <c r="E102" s="5">
        <v>48.641500000000001</v>
      </c>
      <c r="F102" s="5">
        <v>48.641500000000001</v>
      </c>
      <c r="G102" s="81">
        <v>48.641501755687003</v>
      </c>
      <c r="H102" s="1">
        <v>48.6415016841054</v>
      </c>
      <c r="I102" s="76">
        <v>48.641501755687003</v>
      </c>
      <c r="J102" s="94">
        <v>48.641501755687003</v>
      </c>
    </row>
    <row r="103" spans="1:10">
      <c r="A103" s="100"/>
      <c r="B103" s="23" t="s">
        <v>7</v>
      </c>
      <c r="C103" s="5">
        <v>5.4709000000000003</v>
      </c>
      <c r="D103" s="5">
        <v>48.641500000000001</v>
      </c>
      <c r="E103" s="5">
        <v>48.641500000000001</v>
      </c>
      <c r="F103" s="5">
        <v>0</v>
      </c>
      <c r="G103" s="81">
        <v>0</v>
      </c>
      <c r="H103" s="1">
        <v>48.6415016841054</v>
      </c>
      <c r="I103" s="76">
        <v>0</v>
      </c>
      <c r="J103" s="94">
        <v>0</v>
      </c>
    </row>
    <row r="104" spans="1:10">
      <c r="A104" s="100"/>
      <c r="B104" s="23" t="s">
        <v>8</v>
      </c>
      <c r="C104" s="5">
        <v>43.1706</v>
      </c>
      <c r="D104" s="5">
        <v>0</v>
      </c>
      <c r="E104" s="5">
        <v>0</v>
      </c>
      <c r="F104" s="5">
        <v>48.641500000000001</v>
      </c>
      <c r="G104" s="81">
        <v>48.641501755687003</v>
      </c>
      <c r="H104" s="1">
        <v>0</v>
      </c>
      <c r="I104" s="76">
        <v>48.641501755687003</v>
      </c>
      <c r="J104" s="94">
        <v>48.641501755687003</v>
      </c>
    </row>
    <row r="105" spans="1:10" ht="15" thickBot="1">
      <c r="A105" s="101"/>
      <c r="B105" s="24" t="s">
        <v>9</v>
      </c>
      <c r="C105" s="25">
        <v>0.1125</v>
      </c>
      <c r="D105" s="25">
        <v>1</v>
      </c>
      <c r="E105" s="25">
        <v>1</v>
      </c>
      <c r="F105" s="25">
        <v>0</v>
      </c>
      <c r="G105" s="77">
        <v>0</v>
      </c>
      <c r="H105" s="82">
        <v>100</v>
      </c>
      <c r="I105" s="76">
        <v>0</v>
      </c>
      <c r="J105" s="94">
        <v>0</v>
      </c>
    </row>
  </sheetData>
  <autoFilter ref="B1:G105" xr:uid="{00000000-0009-0000-0000-000000000000}"/>
  <mergeCells count="26">
    <mergeCell ref="A42:A45"/>
    <mergeCell ref="A22:A25"/>
    <mergeCell ref="A26:A29"/>
    <mergeCell ref="A30:A33"/>
    <mergeCell ref="A34:A37"/>
    <mergeCell ref="A38:A41"/>
    <mergeCell ref="A2:A5"/>
    <mergeCell ref="A6:A9"/>
    <mergeCell ref="A10:A13"/>
    <mergeCell ref="A14:A17"/>
    <mergeCell ref="A18:A2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s>
  <conditionalFormatting sqref="A2">
    <cfRule type="expression" dxfId="309" priority="221">
      <formula>VALUE(MID(A2,1,2))=13</formula>
    </cfRule>
    <cfRule type="expression" dxfId="308" priority="222">
      <formula>VALUE(MID(A2,1,2))=12</formula>
    </cfRule>
    <cfRule type="expression" dxfId="307" priority="223">
      <formula>VALUE(MID(A2,1,2))=11</formula>
    </cfRule>
    <cfRule type="expression" dxfId="306" priority="224">
      <formula>VALUE(MID(A2,1,2))=10</formula>
    </cfRule>
    <cfRule type="expression" dxfId="305" priority="225">
      <formula>VALUE(MID(A2,1,2))=9</formula>
    </cfRule>
    <cfRule type="expression" dxfId="304" priority="226">
      <formula>VALUE(MID(A2,1,2))=8</formula>
    </cfRule>
    <cfRule type="expression" dxfId="303" priority="227">
      <formula>VALUE(MID(A2,1,2))=7</formula>
    </cfRule>
    <cfRule type="expression" dxfId="302" priority="228">
      <formula>VALUE(MID(A2,1,2))=6</formula>
    </cfRule>
    <cfRule type="expression" dxfId="301" priority="229">
      <formula>VALUE(MID(A2,1,2))=5</formula>
    </cfRule>
    <cfRule type="expression" dxfId="300" priority="230">
      <formula>VALUE(MID(A2,1,2))=4</formula>
    </cfRule>
    <cfRule type="expression" dxfId="299" priority="231">
      <formula>VALUE(MID(A2,1,2))=1</formula>
    </cfRule>
    <cfRule type="expression" dxfId="298" priority="232">
      <formula>VALUE(MID(A2,1,2))=3</formula>
    </cfRule>
    <cfRule type="expression" dxfId="297" priority="233">
      <formula>VALUE(MID(A2,1,2))=2</formula>
    </cfRule>
  </conditionalFormatting>
  <conditionalFormatting sqref="A6">
    <cfRule type="expression" dxfId="296" priority="208">
      <formula>VALUE(MID(A6,1,2))=13</formula>
    </cfRule>
    <cfRule type="expression" dxfId="295" priority="209">
      <formula>VALUE(MID(A6,1,2))=12</formula>
    </cfRule>
    <cfRule type="expression" dxfId="294" priority="210">
      <formula>VALUE(MID(A6,1,2))=11</formula>
    </cfRule>
    <cfRule type="expression" dxfId="293" priority="211">
      <formula>VALUE(MID(A6,1,2))=10</formula>
    </cfRule>
    <cfRule type="expression" dxfId="292" priority="212">
      <formula>VALUE(MID(A6,1,2))=9</formula>
    </cfRule>
    <cfRule type="expression" dxfId="291" priority="213">
      <formula>VALUE(MID(A6,1,2))=8</formula>
    </cfRule>
    <cfRule type="expression" dxfId="290" priority="214">
      <formula>VALUE(MID(A6,1,2))=7</formula>
    </cfRule>
    <cfRule type="expression" dxfId="289" priority="215">
      <formula>VALUE(MID(A6,1,2))=6</formula>
    </cfRule>
    <cfRule type="expression" dxfId="288" priority="216">
      <formula>VALUE(MID(A6,1,2))=5</formula>
    </cfRule>
    <cfRule type="expression" dxfId="287" priority="217">
      <formula>VALUE(MID(A6,1,2))=4</formula>
    </cfRule>
    <cfRule type="expression" dxfId="286" priority="218">
      <formula>VALUE(MID(A6,1,2))=1</formula>
    </cfRule>
    <cfRule type="expression" dxfId="285" priority="219">
      <formula>VALUE(MID(A6,1,2))=3</formula>
    </cfRule>
    <cfRule type="expression" dxfId="284" priority="220">
      <formula>VALUE(MID(A6,1,2))=2</formula>
    </cfRule>
  </conditionalFormatting>
  <conditionalFormatting sqref="A10">
    <cfRule type="expression" dxfId="283" priority="195">
      <formula>VALUE(MID(A10,1,2))=13</formula>
    </cfRule>
    <cfRule type="expression" dxfId="282" priority="196">
      <formula>VALUE(MID(A10,1,2))=12</formula>
    </cfRule>
    <cfRule type="expression" dxfId="281" priority="197">
      <formula>VALUE(MID(A10,1,2))=11</formula>
    </cfRule>
    <cfRule type="expression" dxfId="280" priority="198">
      <formula>VALUE(MID(A10,1,2))=10</formula>
    </cfRule>
    <cfRule type="expression" dxfId="279" priority="199">
      <formula>VALUE(MID(A10,1,2))=9</formula>
    </cfRule>
    <cfRule type="expression" dxfId="278" priority="200">
      <formula>VALUE(MID(A10,1,2))=8</formula>
    </cfRule>
    <cfRule type="expression" dxfId="277" priority="201">
      <formula>VALUE(MID(A10,1,2))=7</formula>
    </cfRule>
    <cfRule type="expression" dxfId="276" priority="202">
      <formula>VALUE(MID(A10,1,2))=6</formula>
    </cfRule>
    <cfRule type="expression" dxfId="275" priority="203">
      <formula>VALUE(MID(A10,1,2))=5</formula>
    </cfRule>
    <cfRule type="expression" dxfId="274" priority="204">
      <formula>VALUE(MID(A10,1,2))=4</formula>
    </cfRule>
    <cfRule type="expression" dxfId="273" priority="205">
      <formula>VALUE(MID(A10,1,2))=1</formula>
    </cfRule>
    <cfRule type="expression" dxfId="272" priority="206">
      <formula>VALUE(MID(A10,1,2))=3</formula>
    </cfRule>
    <cfRule type="expression" dxfId="271" priority="207">
      <formula>VALUE(MID(A10,1,2))=2</formula>
    </cfRule>
  </conditionalFormatting>
  <conditionalFormatting sqref="A14">
    <cfRule type="expression" dxfId="270" priority="182">
      <formula>VALUE(MID(A14,1,2))=13</formula>
    </cfRule>
    <cfRule type="expression" dxfId="269" priority="183">
      <formula>VALUE(MID(A14,1,2))=12</formula>
    </cfRule>
    <cfRule type="expression" dxfId="268" priority="184">
      <formula>VALUE(MID(A14,1,2))=11</formula>
    </cfRule>
    <cfRule type="expression" dxfId="267" priority="185">
      <formula>VALUE(MID(A14,1,2))=10</formula>
    </cfRule>
    <cfRule type="expression" dxfId="266" priority="186">
      <formula>VALUE(MID(A14,1,2))=9</formula>
    </cfRule>
    <cfRule type="expression" dxfId="265" priority="187">
      <formula>VALUE(MID(A14,1,2))=8</formula>
    </cfRule>
    <cfRule type="expression" dxfId="264" priority="188">
      <formula>VALUE(MID(A14,1,2))=7</formula>
    </cfRule>
    <cfRule type="expression" dxfId="263" priority="189">
      <formula>VALUE(MID(A14,1,2))=6</formula>
    </cfRule>
    <cfRule type="expression" dxfId="262" priority="190">
      <formula>VALUE(MID(A14,1,2))=5</formula>
    </cfRule>
    <cfRule type="expression" dxfId="261" priority="191">
      <formula>VALUE(MID(A14,1,2))=4</formula>
    </cfRule>
    <cfRule type="expression" dxfId="260" priority="192">
      <formula>VALUE(MID(A14,1,2))=1</formula>
    </cfRule>
    <cfRule type="expression" dxfId="259" priority="193">
      <formula>VALUE(MID(A14,1,2))=3</formula>
    </cfRule>
    <cfRule type="expression" dxfId="258" priority="194">
      <formula>VALUE(MID(A14,1,2))=2</formula>
    </cfRule>
  </conditionalFormatting>
  <conditionalFormatting sqref="A18">
    <cfRule type="expression" dxfId="257" priority="169">
      <formula>VALUE(MID(A18,1,2))=13</formula>
    </cfRule>
    <cfRule type="expression" dxfId="256" priority="170">
      <formula>VALUE(MID(A18,1,2))=12</formula>
    </cfRule>
    <cfRule type="expression" dxfId="255" priority="171">
      <formula>VALUE(MID(A18,1,2))=11</formula>
    </cfRule>
    <cfRule type="expression" dxfId="254" priority="172">
      <formula>VALUE(MID(A18,1,2))=10</formula>
    </cfRule>
    <cfRule type="expression" dxfId="253" priority="173">
      <formula>VALUE(MID(A18,1,2))=9</formula>
    </cfRule>
    <cfRule type="expression" dxfId="252" priority="174">
      <formula>VALUE(MID(A18,1,2))=8</formula>
    </cfRule>
    <cfRule type="expression" dxfId="251" priority="175">
      <formula>VALUE(MID(A18,1,2))=7</formula>
    </cfRule>
    <cfRule type="expression" dxfId="250" priority="176">
      <formula>VALUE(MID(A18,1,2))=6</formula>
    </cfRule>
    <cfRule type="expression" dxfId="249" priority="177">
      <formula>VALUE(MID(A18,1,2))=5</formula>
    </cfRule>
    <cfRule type="expression" dxfId="248" priority="178">
      <formula>VALUE(MID(A18,1,2))=4</formula>
    </cfRule>
    <cfRule type="expression" dxfId="247" priority="179">
      <formula>VALUE(MID(A18,1,2))=1</formula>
    </cfRule>
    <cfRule type="expression" dxfId="246" priority="180">
      <formula>VALUE(MID(A18,1,2))=3</formula>
    </cfRule>
    <cfRule type="expression" dxfId="245" priority="181">
      <formula>VALUE(MID(A18,1,2))=2</formula>
    </cfRule>
  </conditionalFormatting>
  <conditionalFormatting sqref="A22">
    <cfRule type="expression" dxfId="244" priority="156">
      <formula>VALUE(MID(A22,1,2))=13</formula>
    </cfRule>
    <cfRule type="expression" dxfId="243" priority="157">
      <formula>VALUE(MID(A22,1,2))=12</formula>
    </cfRule>
    <cfRule type="expression" dxfId="242" priority="158">
      <formula>VALUE(MID(A22,1,2))=11</formula>
    </cfRule>
    <cfRule type="expression" dxfId="241" priority="159">
      <formula>VALUE(MID(A22,1,2))=10</formula>
    </cfRule>
    <cfRule type="expression" dxfId="240" priority="160">
      <formula>VALUE(MID(A22,1,2))=9</formula>
    </cfRule>
    <cfRule type="expression" dxfId="239" priority="161">
      <formula>VALUE(MID(A22,1,2))=8</formula>
    </cfRule>
    <cfRule type="expression" dxfId="238" priority="162">
      <formula>VALUE(MID(A22,1,2))=7</formula>
    </cfRule>
    <cfRule type="expression" dxfId="237" priority="163">
      <formula>VALUE(MID(A22,1,2))=6</formula>
    </cfRule>
    <cfRule type="expression" dxfId="236" priority="164">
      <formula>VALUE(MID(A22,1,2))=5</formula>
    </cfRule>
    <cfRule type="expression" dxfId="235" priority="165">
      <formula>VALUE(MID(A22,1,2))=4</formula>
    </cfRule>
    <cfRule type="expression" dxfId="234" priority="166">
      <formula>VALUE(MID(A22,1,2))=1</formula>
    </cfRule>
    <cfRule type="expression" dxfId="233" priority="167">
      <formula>VALUE(MID(A22,1,2))=3</formula>
    </cfRule>
    <cfRule type="expression" dxfId="232" priority="168">
      <formula>VALUE(MID(A22,1,2))=2</formula>
    </cfRule>
  </conditionalFormatting>
  <conditionalFormatting sqref="A26">
    <cfRule type="expression" dxfId="231" priority="143">
      <formula>VALUE(MID(A26,1,2))=13</formula>
    </cfRule>
    <cfRule type="expression" dxfId="230" priority="144">
      <formula>VALUE(MID(A26,1,2))=12</formula>
    </cfRule>
    <cfRule type="expression" dxfId="229" priority="145">
      <formula>VALUE(MID(A26,1,2))=11</formula>
    </cfRule>
    <cfRule type="expression" dxfId="228" priority="146">
      <formula>VALUE(MID(A26,1,2))=10</formula>
    </cfRule>
    <cfRule type="expression" dxfId="227" priority="147">
      <formula>VALUE(MID(A26,1,2))=9</formula>
    </cfRule>
    <cfRule type="expression" dxfId="226" priority="148">
      <formula>VALUE(MID(A26,1,2))=8</formula>
    </cfRule>
    <cfRule type="expression" dxfId="225" priority="149">
      <formula>VALUE(MID(A26,1,2))=7</formula>
    </cfRule>
    <cfRule type="expression" dxfId="224" priority="150">
      <formula>VALUE(MID(A26,1,2))=6</formula>
    </cfRule>
    <cfRule type="expression" dxfId="223" priority="151">
      <formula>VALUE(MID(A26,1,2))=5</formula>
    </cfRule>
    <cfRule type="expression" dxfId="222" priority="152">
      <formula>VALUE(MID(A26,1,2))=4</formula>
    </cfRule>
    <cfRule type="expression" dxfId="221" priority="153">
      <formula>VALUE(MID(A26,1,2))=1</formula>
    </cfRule>
    <cfRule type="expression" dxfId="220" priority="154">
      <formula>VALUE(MID(A26,1,2))=3</formula>
    </cfRule>
    <cfRule type="expression" dxfId="219" priority="155">
      <formula>VALUE(MID(A26,1,2))=2</formula>
    </cfRule>
  </conditionalFormatting>
  <conditionalFormatting sqref="A30 A34">
    <cfRule type="expression" dxfId="218" priority="130">
      <formula>VALUE(MID(A30,1,2))=13</formula>
    </cfRule>
    <cfRule type="expression" dxfId="217" priority="131">
      <formula>VALUE(MID(A30,1,2))=12</formula>
    </cfRule>
    <cfRule type="expression" dxfId="216" priority="132">
      <formula>VALUE(MID(A30,1,2))=11</formula>
    </cfRule>
    <cfRule type="expression" dxfId="215" priority="133">
      <formula>VALUE(MID(A30,1,2))=10</formula>
    </cfRule>
    <cfRule type="expression" dxfId="214" priority="134">
      <formula>VALUE(MID(A30,1,2))=9</formula>
    </cfRule>
    <cfRule type="expression" dxfId="213" priority="135">
      <formula>VALUE(MID(A30,1,2))=8</formula>
    </cfRule>
    <cfRule type="expression" dxfId="212" priority="136">
      <formula>VALUE(MID(A30,1,2))=7</formula>
    </cfRule>
    <cfRule type="expression" dxfId="211" priority="137">
      <formula>VALUE(MID(A30,1,2))=6</formula>
    </cfRule>
    <cfRule type="expression" dxfId="210" priority="138">
      <formula>VALUE(MID(A30,1,2))=5</formula>
    </cfRule>
    <cfRule type="expression" dxfId="209" priority="139">
      <formula>VALUE(MID(A30,1,2))=4</formula>
    </cfRule>
    <cfRule type="expression" dxfId="208" priority="140">
      <formula>VALUE(MID(A30,1,2))=1</formula>
    </cfRule>
    <cfRule type="expression" dxfId="207" priority="141">
      <formula>VALUE(MID(A30,1,2))=3</formula>
    </cfRule>
    <cfRule type="expression" dxfId="206" priority="142">
      <formula>VALUE(MID(A30,1,2))=2</formula>
    </cfRule>
  </conditionalFormatting>
  <conditionalFormatting sqref="A38">
    <cfRule type="expression" dxfId="205" priority="117">
      <formula>VALUE(MID(A38,1,2))=13</formula>
    </cfRule>
    <cfRule type="expression" dxfId="204" priority="118">
      <formula>VALUE(MID(A38,1,2))=12</formula>
    </cfRule>
    <cfRule type="expression" dxfId="203" priority="119">
      <formula>VALUE(MID(A38,1,2))=11</formula>
    </cfRule>
    <cfRule type="expression" dxfId="202" priority="120">
      <formula>VALUE(MID(A38,1,2))=10</formula>
    </cfRule>
    <cfRule type="expression" dxfId="201" priority="121">
      <formula>VALUE(MID(A38,1,2))=9</formula>
    </cfRule>
    <cfRule type="expression" dxfId="200" priority="122">
      <formula>VALUE(MID(A38,1,2))=8</formula>
    </cfRule>
    <cfRule type="expression" dxfId="199" priority="123">
      <formula>VALUE(MID(A38,1,2))=7</formula>
    </cfRule>
    <cfRule type="expression" dxfId="198" priority="124">
      <formula>VALUE(MID(A38,1,2))=6</formula>
    </cfRule>
    <cfRule type="expression" dxfId="197" priority="125">
      <formula>VALUE(MID(A38,1,2))=5</formula>
    </cfRule>
    <cfRule type="expression" dxfId="196" priority="126">
      <formula>VALUE(MID(A38,1,2))=4</formula>
    </cfRule>
    <cfRule type="expression" dxfId="195" priority="127">
      <formula>VALUE(MID(A38,1,2))=1</formula>
    </cfRule>
    <cfRule type="expression" dxfId="194" priority="128">
      <formula>VALUE(MID(A38,1,2))=3</formula>
    </cfRule>
    <cfRule type="expression" dxfId="193" priority="129">
      <formula>VALUE(MID(A38,1,2))=2</formula>
    </cfRule>
  </conditionalFormatting>
  <conditionalFormatting sqref="A42 A46 A50">
    <cfRule type="expression" dxfId="192" priority="104">
      <formula>VALUE(MID(A42,1,2))=13</formula>
    </cfRule>
    <cfRule type="expression" dxfId="191" priority="105">
      <formula>VALUE(MID(A42,1,2))=12</formula>
    </cfRule>
    <cfRule type="expression" dxfId="190" priority="106">
      <formula>VALUE(MID(A42,1,2))=11</formula>
    </cfRule>
    <cfRule type="expression" dxfId="189" priority="107">
      <formula>VALUE(MID(A42,1,2))=10</formula>
    </cfRule>
    <cfRule type="expression" dxfId="188" priority="108">
      <formula>VALUE(MID(A42,1,2))=9</formula>
    </cfRule>
    <cfRule type="expression" dxfId="187" priority="109">
      <formula>VALUE(MID(A42,1,2))=8</formula>
    </cfRule>
    <cfRule type="expression" dxfId="186" priority="110">
      <formula>VALUE(MID(A42,1,2))=7</formula>
    </cfRule>
    <cfRule type="expression" dxfId="185" priority="111">
      <formula>VALUE(MID(A42,1,2))=6</formula>
    </cfRule>
    <cfRule type="expression" dxfId="184" priority="112">
      <formula>VALUE(MID(A42,1,2))=5</formula>
    </cfRule>
    <cfRule type="expression" dxfId="183" priority="113">
      <formula>VALUE(MID(A42,1,2))=4</formula>
    </cfRule>
    <cfRule type="expression" dxfId="182" priority="114">
      <formula>VALUE(MID(A42,1,2))=1</formula>
    </cfRule>
    <cfRule type="expression" dxfId="181" priority="115">
      <formula>VALUE(MID(A42,1,2))=3</formula>
    </cfRule>
    <cfRule type="expression" dxfId="180" priority="116">
      <formula>VALUE(MID(A42,1,2))=2</formula>
    </cfRule>
  </conditionalFormatting>
  <conditionalFormatting sqref="A54">
    <cfRule type="expression" dxfId="179" priority="91">
      <formula>VALUE(MID(A54,1,2))=13</formula>
    </cfRule>
    <cfRule type="expression" dxfId="178" priority="92">
      <formula>VALUE(MID(A54,1,2))=12</formula>
    </cfRule>
    <cfRule type="expression" dxfId="177" priority="93">
      <formula>VALUE(MID(A54,1,2))=11</formula>
    </cfRule>
    <cfRule type="expression" dxfId="176" priority="94">
      <formula>VALUE(MID(A54,1,2))=10</formula>
    </cfRule>
    <cfRule type="expression" dxfId="175" priority="95">
      <formula>VALUE(MID(A54,1,2))=9</formula>
    </cfRule>
    <cfRule type="expression" dxfId="174" priority="96">
      <formula>VALUE(MID(A54,1,2))=8</formula>
    </cfRule>
    <cfRule type="expression" dxfId="173" priority="97">
      <formula>VALUE(MID(A54,1,2))=7</formula>
    </cfRule>
    <cfRule type="expression" dxfId="172" priority="98">
      <formula>VALUE(MID(A54,1,2))=6</formula>
    </cfRule>
    <cfRule type="expression" dxfId="171" priority="99">
      <formula>VALUE(MID(A54,1,2))=5</formula>
    </cfRule>
    <cfRule type="expression" dxfId="170" priority="100">
      <formula>VALUE(MID(A54,1,2))=4</formula>
    </cfRule>
    <cfRule type="expression" dxfId="169" priority="101">
      <formula>VALUE(MID(A54,1,2))=1</formula>
    </cfRule>
    <cfRule type="expression" dxfId="168" priority="102">
      <formula>VALUE(MID(A54,1,2))=3</formula>
    </cfRule>
    <cfRule type="expression" dxfId="167" priority="103">
      <formula>VALUE(MID(A54,1,2))=2</formula>
    </cfRule>
  </conditionalFormatting>
  <conditionalFormatting sqref="A58 A62 A66">
    <cfRule type="expression" dxfId="166" priority="78">
      <formula>VALUE(MID(A58,1,2))=13</formula>
    </cfRule>
    <cfRule type="expression" dxfId="165" priority="79">
      <formula>VALUE(MID(A58,1,2))=12</formula>
    </cfRule>
    <cfRule type="expression" dxfId="164" priority="80">
      <formula>VALUE(MID(A58,1,2))=11</formula>
    </cfRule>
    <cfRule type="expression" dxfId="163" priority="81">
      <formula>VALUE(MID(A58,1,2))=10</formula>
    </cfRule>
    <cfRule type="expression" dxfId="162" priority="82">
      <formula>VALUE(MID(A58,1,2))=9</formula>
    </cfRule>
    <cfRule type="expression" dxfId="161" priority="83">
      <formula>VALUE(MID(A58,1,2))=8</formula>
    </cfRule>
    <cfRule type="expression" dxfId="160" priority="84">
      <formula>VALUE(MID(A58,1,2))=7</formula>
    </cfRule>
    <cfRule type="expression" dxfId="159" priority="85">
      <formula>VALUE(MID(A58,1,2))=6</formula>
    </cfRule>
    <cfRule type="expression" dxfId="158" priority="86">
      <formula>VALUE(MID(A58,1,2))=5</formula>
    </cfRule>
    <cfRule type="expression" dxfId="157" priority="87">
      <formula>VALUE(MID(A58,1,2))=4</formula>
    </cfRule>
    <cfRule type="expression" dxfId="156" priority="88">
      <formula>VALUE(MID(A58,1,2))=1</formula>
    </cfRule>
    <cfRule type="expression" dxfId="155" priority="89">
      <formula>VALUE(MID(A58,1,2))=3</formula>
    </cfRule>
    <cfRule type="expression" dxfId="154" priority="90">
      <formula>VALUE(MID(A58,1,2))=2</formula>
    </cfRule>
  </conditionalFormatting>
  <conditionalFormatting sqref="A70">
    <cfRule type="expression" dxfId="153" priority="65">
      <formula>VALUE(MID(A70,1,2))=13</formula>
    </cfRule>
    <cfRule type="expression" dxfId="152" priority="66">
      <formula>VALUE(MID(A70,1,2))=12</formula>
    </cfRule>
    <cfRule type="expression" dxfId="151" priority="67">
      <formula>VALUE(MID(A70,1,2))=11</formula>
    </cfRule>
    <cfRule type="expression" dxfId="150" priority="68">
      <formula>VALUE(MID(A70,1,2))=10</formula>
    </cfRule>
    <cfRule type="expression" dxfId="149" priority="69">
      <formula>VALUE(MID(A70,1,2))=9</formula>
    </cfRule>
    <cfRule type="expression" dxfId="148" priority="70">
      <formula>VALUE(MID(A70,1,2))=8</formula>
    </cfRule>
    <cfRule type="expression" dxfId="147" priority="71">
      <formula>VALUE(MID(A70,1,2))=7</formula>
    </cfRule>
    <cfRule type="expression" dxfId="146" priority="72">
      <formula>VALUE(MID(A70,1,2))=6</formula>
    </cfRule>
    <cfRule type="expression" dxfId="145" priority="73">
      <formula>VALUE(MID(A70,1,2))=5</formula>
    </cfRule>
    <cfRule type="expression" dxfId="144" priority="74">
      <formula>VALUE(MID(A70,1,2))=4</formula>
    </cfRule>
    <cfRule type="expression" dxfId="143" priority="75">
      <formula>VALUE(MID(A70,1,2))=1</formula>
    </cfRule>
    <cfRule type="expression" dxfId="142" priority="76">
      <formula>VALUE(MID(A70,1,2))=3</formula>
    </cfRule>
    <cfRule type="expression" dxfId="141" priority="77">
      <formula>VALUE(MID(A70,1,2))=2</formula>
    </cfRule>
  </conditionalFormatting>
  <conditionalFormatting sqref="A74">
    <cfRule type="expression" dxfId="140" priority="52">
      <formula>VALUE(MID(A74,1,2))=13</formula>
    </cfRule>
    <cfRule type="expression" dxfId="139" priority="53">
      <formula>VALUE(MID(A74,1,2))=12</formula>
    </cfRule>
    <cfRule type="expression" dxfId="138" priority="54">
      <formula>VALUE(MID(A74,1,2))=11</formula>
    </cfRule>
    <cfRule type="expression" dxfId="137" priority="55">
      <formula>VALUE(MID(A74,1,2))=10</formula>
    </cfRule>
    <cfRule type="expression" dxfId="136" priority="56">
      <formula>VALUE(MID(A74,1,2))=9</formula>
    </cfRule>
    <cfRule type="expression" dxfId="135" priority="57">
      <formula>VALUE(MID(A74,1,2))=8</formula>
    </cfRule>
    <cfRule type="expression" dxfId="134" priority="58">
      <formula>VALUE(MID(A74,1,2))=7</formula>
    </cfRule>
    <cfRule type="expression" dxfId="133" priority="59">
      <formula>VALUE(MID(A74,1,2))=6</formula>
    </cfRule>
    <cfRule type="expression" dxfId="132" priority="60">
      <formula>VALUE(MID(A74,1,2))=5</formula>
    </cfRule>
    <cfRule type="expression" dxfId="131" priority="61">
      <formula>VALUE(MID(A74,1,2))=4</formula>
    </cfRule>
    <cfRule type="expression" dxfId="130" priority="62">
      <formula>VALUE(MID(A74,1,2))=1</formula>
    </cfRule>
    <cfRule type="expression" dxfId="129" priority="63">
      <formula>VALUE(MID(A74,1,2))=3</formula>
    </cfRule>
    <cfRule type="expression" dxfId="128" priority="64">
      <formula>VALUE(MID(A74,1,2))=2</formula>
    </cfRule>
  </conditionalFormatting>
  <conditionalFormatting sqref="A78 A82 A86 A90 A94 A98 A102">
    <cfRule type="expression" dxfId="127" priority="39">
      <formula>VALUE(MID(A78,1,2))=13</formula>
    </cfRule>
    <cfRule type="expression" dxfId="126" priority="40">
      <formula>VALUE(MID(A78,1,2))=12</formula>
    </cfRule>
    <cfRule type="expression" dxfId="125" priority="41">
      <formula>VALUE(MID(A78,1,2))=11</formula>
    </cfRule>
    <cfRule type="expression" dxfId="124" priority="42">
      <formula>VALUE(MID(A78,1,2))=10</formula>
    </cfRule>
    <cfRule type="expression" dxfId="123" priority="43">
      <formula>VALUE(MID(A78,1,2))=9</formula>
    </cfRule>
    <cfRule type="expression" dxfId="122" priority="44">
      <formula>VALUE(MID(A78,1,2))=8</formula>
    </cfRule>
    <cfRule type="expression" dxfId="121" priority="45">
      <formula>VALUE(MID(A78,1,2))=7</formula>
    </cfRule>
    <cfRule type="expression" dxfId="120" priority="46">
      <formula>VALUE(MID(A78,1,2))=6</formula>
    </cfRule>
    <cfRule type="expression" dxfId="119" priority="47">
      <formula>VALUE(MID(A78,1,2))=5</formula>
    </cfRule>
    <cfRule type="expression" dxfId="118" priority="48">
      <formula>VALUE(MID(A78,1,2))=4</formula>
    </cfRule>
    <cfRule type="expression" dxfId="117" priority="49">
      <formula>VALUE(MID(A78,1,2))=1</formula>
    </cfRule>
    <cfRule type="expression" dxfId="116" priority="50">
      <formula>VALUE(MID(A78,1,2))=3</formula>
    </cfRule>
    <cfRule type="expression" dxfId="115" priority="51">
      <formula>VALUE(MID(A78,1,2))=2</formula>
    </cfRule>
  </conditionalFormatting>
  <conditionalFormatting sqref="C29:F29 C41:F41 C65:F65 C81:F81">
    <cfRule type="cellIs" dxfId="114" priority="246" operator="greaterThan">
      <formula>0.25</formula>
    </cfRule>
  </conditionalFormatting>
  <conditionalFormatting sqref="C37:G37">
    <cfRule type="cellIs" dxfId="113" priority="37" operator="greaterThan">
      <formula>0.25</formula>
    </cfRule>
  </conditionalFormatting>
  <conditionalFormatting sqref="C89:G89">
    <cfRule type="cellIs" dxfId="112" priority="35" operator="greaterThan">
      <formula>0.25</formula>
    </cfRule>
  </conditionalFormatting>
  <conditionalFormatting sqref="C25:H25">
    <cfRule type="cellIs" dxfId="111" priority="22" operator="greaterThan">
      <formula>0.25</formula>
    </cfRule>
  </conditionalFormatting>
  <conditionalFormatting sqref="C53:H53 C61:H61 C77:H77">
    <cfRule type="cellIs" dxfId="110" priority="36" operator="greaterThan">
      <formula>0.25</formula>
    </cfRule>
  </conditionalFormatting>
  <conditionalFormatting sqref="C85:H85">
    <cfRule type="cellIs" dxfId="109" priority="27" operator="greaterThan">
      <formula>0.25</formula>
    </cfRule>
  </conditionalFormatting>
  <conditionalFormatting sqref="C93:H93">
    <cfRule type="cellIs" dxfId="108" priority="26" operator="greaterThan">
      <formula>0.25</formula>
    </cfRule>
  </conditionalFormatting>
  <conditionalFormatting sqref="C97:H97">
    <cfRule type="cellIs" dxfId="107" priority="25" operator="greaterThan">
      <formula>0.25</formula>
    </cfRule>
  </conditionalFormatting>
  <conditionalFormatting sqref="C101:H101">
    <cfRule type="cellIs" dxfId="106" priority="24" operator="greaterThan">
      <formula>0.25</formula>
    </cfRule>
  </conditionalFormatting>
  <conditionalFormatting sqref="C105:H105">
    <cfRule type="cellIs" dxfId="105" priority="23" operator="greaterThan">
      <formula>0.25</formula>
    </cfRule>
  </conditionalFormatting>
  <conditionalFormatting sqref="C49:I49">
    <cfRule type="cellIs" dxfId="104" priority="19" operator="greaterThan">
      <formula>0.25</formula>
    </cfRule>
  </conditionalFormatting>
  <conditionalFormatting sqref="C5:J5 C45:H45 C57:H57 C69:H69 C73:H73">
    <cfRule type="cellIs" dxfId="103" priority="28" operator="greaterThan">
      <formula>0.25</formula>
    </cfRule>
  </conditionalFormatting>
  <conditionalFormatting sqref="C9:J9">
    <cfRule type="cellIs" dxfId="102" priority="17" operator="greaterThan">
      <formula>0.25</formula>
    </cfRule>
  </conditionalFormatting>
  <conditionalFormatting sqref="C13:J13">
    <cfRule type="cellIs" dxfId="101" priority="15" operator="greaterThan">
      <formula>0.25</formula>
    </cfRule>
  </conditionalFormatting>
  <conditionalFormatting sqref="C17:J17">
    <cfRule type="cellIs" dxfId="100" priority="13" operator="greaterThan">
      <formula>0.25</formula>
    </cfRule>
  </conditionalFormatting>
  <conditionalFormatting sqref="C21:J21">
    <cfRule type="cellIs" dxfId="99" priority="11" operator="greaterThan">
      <formula>0.25</formula>
    </cfRule>
  </conditionalFormatting>
  <conditionalFormatting sqref="C33:J33">
    <cfRule type="cellIs" dxfId="98" priority="34" operator="greaterThan">
      <formula>0.25</formula>
    </cfRule>
  </conditionalFormatting>
  <conditionalFormatting sqref="G37">
    <cfRule type="cellIs" dxfId="97" priority="38" operator="greaterThan">
      <formula>"25.00"</formula>
    </cfRule>
  </conditionalFormatting>
  <conditionalFormatting sqref="G25:H25">
    <cfRule type="cellIs" dxfId="96" priority="21" operator="greaterThan">
      <formula>25</formula>
    </cfRule>
  </conditionalFormatting>
  <conditionalFormatting sqref="G5:J5">
    <cfRule type="cellIs" dxfId="95" priority="18" operator="greaterThan">
      <formula>25</formula>
    </cfRule>
  </conditionalFormatting>
  <conditionalFormatting sqref="G9:J9">
    <cfRule type="cellIs" dxfId="94" priority="16" operator="greaterThan">
      <formula>25</formula>
    </cfRule>
  </conditionalFormatting>
  <conditionalFormatting sqref="G13:J13">
    <cfRule type="cellIs" dxfId="93" priority="14" operator="greaterThan">
      <formula>25</formula>
    </cfRule>
  </conditionalFormatting>
  <conditionalFormatting sqref="G17:J17">
    <cfRule type="cellIs" dxfId="92" priority="12" operator="greaterThan">
      <formula>25</formula>
    </cfRule>
  </conditionalFormatting>
  <conditionalFormatting sqref="G21:J21">
    <cfRule type="cellIs" dxfId="91" priority="10" operator="greaterThan">
      <formula>25</formula>
    </cfRule>
  </conditionalFormatting>
  <conditionalFormatting sqref="G33:J33">
    <cfRule type="cellIs" dxfId="90" priority="20" operator="greaterThan">
      <formula>"25.00"</formula>
    </cfRule>
  </conditionalFormatting>
  <conditionalFormatting sqref="G49:J49">
    <cfRule type="cellIs" dxfId="89" priority="5" operator="greaterThan">
      <formula>25</formula>
    </cfRule>
  </conditionalFormatting>
  <conditionalFormatting sqref="H65">
    <cfRule type="cellIs" dxfId="88" priority="7" operator="greaterThan">
      <formula>25</formula>
    </cfRule>
  </conditionalFormatting>
  <conditionalFormatting sqref="I81">
    <cfRule type="cellIs" dxfId="87" priority="8" operator="greaterThan">
      <formula>25</formula>
    </cfRule>
  </conditionalFormatting>
  <conditionalFormatting sqref="I33:J33">
    <cfRule type="cellIs" dxfId="86" priority="33" operator="greaterThan">
      <formula>25</formula>
    </cfRule>
  </conditionalFormatting>
  <conditionalFormatting sqref="I37:J37">
    <cfRule type="cellIs" dxfId="85" priority="31" operator="greaterThan">
      <formula>25</formula>
    </cfRule>
    <cfRule type="cellIs" dxfId="84" priority="32" operator="greaterThan">
      <formula>0.25</formula>
    </cfRule>
  </conditionalFormatting>
  <conditionalFormatting sqref="I41:J41">
    <cfRule type="cellIs" dxfId="83" priority="29" operator="greaterThan">
      <formula>25</formula>
    </cfRule>
    <cfRule type="cellIs" dxfId="82" priority="30" operator="greaterThan">
      <formula>0.25</formula>
    </cfRule>
  </conditionalFormatting>
  <conditionalFormatting sqref="I53:J53">
    <cfRule type="cellIs" dxfId="81" priority="6" operator="greaterThan">
      <formula>25</formula>
    </cfRule>
  </conditionalFormatting>
  <conditionalFormatting sqref="I61:J61">
    <cfRule type="cellIs" dxfId="80" priority="4" operator="greaterThan">
      <formula>28.76</formula>
    </cfRule>
  </conditionalFormatting>
  <conditionalFormatting sqref="I89:J89">
    <cfRule type="cellIs" dxfId="79" priority="9" operator="greaterThan">
      <formula>25</formula>
    </cfRule>
  </conditionalFormatting>
  <conditionalFormatting sqref="I93:J93">
    <cfRule type="cellIs" dxfId="78" priority="1" operator="greaterThan">
      <formula>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220"/>
  <sheetViews>
    <sheetView tabSelected="1" zoomScaleNormal="100" workbookViewId="0">
      <pane xSplit="1" ySplit="1" topLeftCell="I2" activePane="bottomRight" state="frozen"/>
      <selection pane="bottomRight" activeCell="J1" sqref="J1"/>
      <selection pane="bottomLeft" activeCell="A2" sqref="A2"/>
      <selection pane="topRight" activeCell="B1" sqref="B1"/>
    </sheetView>
  </sheetViews>
  <sheetFormatPr defaultColWidth="11.42578125" defaultRowHeight="15" customHeight="1"/>
  <cols>
    <col min="1" max="1" width="28.85546875" style="45" customWidth="1"/>
    <col min="2" max="2" width="17" style="33" customWidth="1"/>
    <col min="3" max="4" width="18.85546875" style="33" customWidth="1"/>
    <col min="5" max="5" width="20.28515625" style="33" customWidth="1"/>
    <col min="6" max="6" width="15.42578125" style="33" customWidth="1"/>
    <col min="7" max="10" width="15.85546875" style="33" customWidth="1"/>
    <col min="11" max="11" width="21.7109375" style="33" customWidth="1"/>
    <col min="12" max="13" width="15.85546875" style="33" customWidth="1"/>
    <col min="14" max="16" width="15.85546875" style="33" hidden="1" customWidth="1"/>
    <col min="17" max="17" width="11.42578125" style="33" hidden="1" customWidth="1"/>
    <col min="18" max="41" width="15.85546875" style="33" hidden="1" customWidth="1"/>
    <col min="42" max="43" width="16.28515625" style="40" customWidth="1"/>
    <col min="44" max="45" width="16.28515625" style="56" customWidth="1"/>
    <col min="46" max="46" width="16.28515625" style="40" customWidth="1"/>
    <col min="47" max="16384" width="11.42578125" style="33"/>
  </cols>
  <sheetData>
    <row r="1" spans="1:46" ht="29.1">
      <c r="A1" s="30" t="s">
        <v>0</v>
      </c>
      <c r="B1" s="31" t="s">
        <v>44</v>
      </c>
      <c r="C1" s="31" t="s">
        <v>45</v>
      </c>
      <c r="D1" s="63" t="s">
        <v>46</v>
      </c>
      <c r="E1" s="31" t="s">
        <v>47</v>
      </c>
      <c r="F1" s="31" t="s">
        <v>48</v>
      </c>
      <c r="G1" s="31" t="s">
        <v>49</v>
      </c>
      <c r="H1" s="31" t="s">
        <v>50</v>
      </c>
      <c r="I1" s="31" t="s">
        <v>51</v>
      </c>
      <c r="J1" s="70" t="s">
        <v>52</v>
      </c>
      <c r="K1" s="70" t="s">
        <v>53</v>
      </c>
      <c r="L1" s="70" t="s">
        <v>54</v>
      </c>
      <c r="M1" s="70" t="s">
        <v>55</v>
      </c>
      <c r="N1" s="63"/>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7" t="s">
        <v>56</v>
      </c>
      <c r="AQ1" s="15" t="s">
        <v>57</v>
      </c>
      <c r="AR1" s="46" t="s">
        <v>58</v>
      </c>
      <c r="AS1" s="46" t="s">
        <v>59</v>
      </c>
      <c r="AT1" s="32" t="s">
        <v>60</v>
      </c>
    </row>
    <row r="2" spans="1:46" ht="14.45">
      <c r="A2" s="65" t="s">
        <v>5</v>
      </c>
      <c r="B2" s="22">
        <v>1</v>
      </c>
      <c r="C2" s="22">
        <v>1</v>
      </c>
      <c r="D2" s="22">
        <v>1</v>
      </c>
      <c r="E2" s="22">
        <v>0</v>
      </c>
      <c r="F2" s="69">
        <v>1</v>
      </c>
      <c r="G2" s="69">
        <v>1</v>
      </c>
      <c r="H2" s="69">
        <v>0</v>
      </c>
      <c r="I2" s="69">
        <v>1</v>
      </c>
      <c r="J2" s="71">
        <v>1</v>
      </c>
      <c r="K2" s="71">
        <v>1</v>
      </c>
      <c r="L2" s="71">
        <v>1</v>
      </c>
      <c r="M2" s="72">
        <v>1</v>
      </c>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17">
        <f>SUMIFS(B2:AO2,$B$106:$AO$106,"X",$B$103:$AO$103,"X")</f>
        <v>7</v>
      </c>
      <c r="AQ2" s="17">
        <f>SUMIFS(B2:AO2,$B$103:$AO$103,"X")</f>
        <v>10</v>
      </c>
      <c r="AR2" s="67">
        <v>47.707951921322731</v>
      </c>
      <c r="AS2" s="66">
        <f t="shared" ref="AS2:AS27" si="0">IFERROR(AR2/$AR$102,0)*100</f>
        <v>0.14680709018962104</v>
      </c>
      <c r="AT2" s="8"/>
    </row>
    <row r="3" spans="1:46" ht="14.45">
      <c r="A3" s="65" t="s">
        <v>10</v>
      </c>
      <c r="B3" s="22">
        <v>1</v>
      </c>
      <c r="C3" s="22">
        <v>0</v>
      </c>
      <c r="D3" s="22">
        <v>0</v>
      </c>
      <c r="E3" s="22">
        <v>0</v>
      </c>
      <c r="F3" s="69">
        <v>0</v>
      </c>
      <c r="G3" s="69">
        <v>0</v>
      </c>
      <c r="H3" s="69">
        <v>1</v>
      </c>
      <c r="I3" s="73">
        <v>1</v>
      </c>
      <c r="J3" s="71">
        <v>0</v>
      </c>
      <c r="K3" s="71">
        <v>1</v>
      </c>
      <c r="L3" s="71">
        <v>1</v>
      </c>
      <c r="M3" s="72">
        <v>1</v>
      </c>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17">
        <f>SUMIF($B$106:$U$106,"X",B3:U3)</f>
        <v>5</v>
      </c>
      <c r="AQ3" s="17">
        <f t="shared" ref="AQ3:AQ66" si="1">SUMIFS(B3:AO3,$B$103:$AO$103,"X")</f>
        <v>6</v>
      </c>
      <c r="AR3" s="67">
        <v>4.0180622249995341</v>
      </c>
      <c r="AS3" s="66">
        <f t="shared" si="0"/>
        <v>1.2364396283995023E-2</v>
      </c>
      <c r="AT3" s="34" t="s">
        <v>61</v>
      </c>
    </row>
    <row r="4" spans="1:46" ht="14.45">
      <c r="A4" s="65" t="s">
        <v>12</v>
      </c>
      <c r="B4" s="22">
        <v>1</v>
      </c>
      <c r="C4" s="22">
        <v>1</v>
      </c>
      <c r="D4" s="22">
        <v>1</v>
      </c>
      <c r="E4" s="22">
        <v>0</v>
      </c>
      <c r="F4" s="69">
        <v>1</v>
      </c>
      <c r="G4" s="69">
        <v>1</v>
      </c>
      <c r="H4" s="69">
        <v>0</v>
      </c>
      <c r="I4" s="73">
        <v>1</v>
      </c>
      <c r="J4" s="71">
        <v>1</v>
      </c>
      <c r="K4" s="71">
        <v>1</v>
      </c>
      <c r="L4" s="71">
        <v>1</v>
      </c>
      <c r="M4" s="72">
        <v>0</v>
      </c>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17">
        <f t="shared" ref="AP4:AP67" si="2">SUMIF($B$106:$U$106,"X",B4:U4)</f>
        <v>6</v>
      </c>
      <c r="AQ4" s="17">
        <f t="shared" si="1"/>
        <v>9</v>
      </c>
      <c r="AR4" s="67">
        <v>307.12089896665418</v>
      </c>
      <c r="AS4" s="66">
        <f t="shared" si="0"/>
        <v>0.94507359251285628</v>
      </c>
      <c r="AT4" s="34" t="s">
        <v>61</v>
      </c>
    </row>
    <row r="5" spans="1:46" ht="14.45">
      <c r="A5" s="65" t="s">
        <v>13</v>
      </c>
      <c r="B5" s="22">
        <v>1</v>
      </c>
      <c r="C5" s="22">
        <v>1</v>
      </c>
      <c r="D5" s="22">
        <v>1</v>
      </c>
      <c r="E5" s="22">
        <v>0</v>
      </c>
      <c r="F5" s="69">
        <v>1</v>
      </c>
      <c r="G5" s="69">
        <v>1</v>
      </c>
      <c r="H5" s="69">
        <v>0</v>
      </c>
      <c r="I5" s="69">
        <v>0</v>
      </c>
      <c r="J5" s="71">
        <v>0</v>
      </c>
      <c r="K5" s="71">
        <v>1</v>
      </c>
      <c r="L5" s="71">
        <v>0</v>
      </c>
      <c r="M5" s="72">
        <v>0</v>
      </c>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17">
        <f t="shared" si="2"/>
        <v>3</v>
      </c>
      <c r="AQ5" s="17">
        <f t="shared" si="1"/>
        <v>6</v>
      </c>
      <c r="AR5" s="67">
        <v>75.994808613855383</v>
      </c>
      <c r="AS5" s="66">
        <f t="shared" si="0"/>
        <v>0.23385151264753634</v>
      </c>
      <c r="AT5" s="8"/>
    </row>
    <row r="6" spans="1:46" ht="14.45">
      <c r="A6" s="65" t="s">
        <v>14</v>
      </c>
      <c r="B6" s="22">
        <v>1</v>
      </c>
      <c r="C6" s="22">
        <v>1</v>
      </c>
      <c r="D6" s="22">
        <v>1</v>
      </c>
      <c r="E6" s="22">
        <v>1</v>
      </c>
      <c r="F6" s="69">
        <v>1</v>
      </c>
      <c r="G6" s="69">
        <v>1</v>
      </c>
      <c r="H6" s="69">
        <v>0</v>
      </c>
      <c r="I6" s="73">
        <v>1</v>
      </c>
      <c r="J6" s="71">
        <v>1</v>
      </c>
      <c r="K6" s="71">
        <v>1</v>
      </c>
      <c r="L6" s="71">
        <v>1</v>
      </c>
      <c r="M6" s="72">
        <v>0</v>
      </c>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17">
        <f t="shared" si="2"/>
        <v>6</v>
      </c>
      <c r="AQ6" s="17">
        <f t="shared" si="1"/>
        <v>10</v>
      </c>
      <c r="AR6" s="67">
        <v>720.60709132014915</v>
      </c>
      <c r="AS6" s="66">
        <f t="shared" si="0"/>
        <v>2.2174548683452375</v>
      </c>
      <c r="AT6" s="34" t="s">
        <v>61</v>
      </c>
    </row>
    <row r="7" spans="1:46">
      <c r="A7" s="65" t="s">
        <v>15</v>
      </c>
      <c r="B7" s="22">
        <v>1</v>
      </c>
      <c r="C7" s="22">
        <v>1</v>
      </c>
      <c r="D7" s="22">
        <v>1</v>
      </c>
      <c r="E7" s="22">
        <v>0</v>
      </c>
      <c r="F7" s="73">
        <v>1</v>
      </c>
      <c r="G7" s="73">
        <v>1</v>
      </c>
      <c r="H7" s="69">
        <v>0</v>
      </c>
      <c r="I7" s="69">
        <v>0</v>
      </c>
      <c r="J7" s="71">
        <v>0</v>
      </c>
      <c r="K7" s="71">
        <v>1</v>
      </c>
      <c r="L7" s="71">
        <v>0</v>
      </c>
      <c r="M7" s="72">
        <v>0</v>
      </c>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17">
        <f t="shared" si="2"/>
        <v>3</v>
      </c>
      <c r="AQ7" s="17">
        <f t="shared" si="1"/>
        <v>6</v>
      </c>
      <c r="AR7" s="67">
        <v>137.90059413840211</v>
      </c>
      <c r="AS7" s="66">
        <f t="shared" si="0"/>
        <v>0.42434823012870654</v>
      </c>
      <c r="AT7" s="34" t="s">
        <v>61</v>
      </c>
    </row>
    <row r="8" spans="1:46" ht="14.45">
      <c r="A8" s="65" t="s">
        <v>17</v>
      </c>
      <c r="B8" s="22">
        <v>0</v>
      </c>
      <c r="C8" s="22">
        <v>0</v>
      </c>
      <c r="D8" s="73">
        <v>1</v>
      </c>
      <c r="E8" s="22">
        <v>0</v>
      </c>
      <c r="F8" s="73">
        <v>1</v>
      </c>
      <c r="G8" s="73">
        <v>1</v>
      </c>
      <c r="H8" s="69">
        <v>0</v>
      </c>
      <c r="I8" s="69">
        <v>0</v>
      </c>
      <c r="J8" s="71">
        <v>0</v>
      </c>
      <c r="K8" s="71">
        <v>1</v>
      </c>
      <c r="L8" s="71">
        <v>0</v>
      </c>
      <c r="M8" s="72">
        <v>0</v>
      </c>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17">
        <f t="shared" si="2"/>
        <v>3</v>
      </c>
      <c r="AQ8" s="17">
        <f t="shared" si="1"/>
        <v>4</v>
      </c>
      <c r="AR8" s="67">
        <v>712.01856347962939</v>
      </c>
      <c r="AS8" s="66">
        <f t="shared" si="0"/>
        <v>2.1910262179735218</v>
      </c>
      <c r="AT8" s="34" t="s">
        <v>61</v>
      </c>
    </row>
    <row r="9" spans="1:46" ht="14.45">
      <c r="A9" s="65" t="s">
        <v>19</v>
      </c>
      <c r="B9" s="22">
        <v>1</v>
      </c>
      <c r="C9" s="22">
        <v>1</v>
      </c>
      <c r="D9" s="22">
        <v>1</v>
      </c>
      <c r="E9" s="73">
        <v>1</v>
      </c>
      <c r="F9" s="69">
        <v>1</v>
      </c>
      <c r="G9" s="69">
        <v>1</v>
      </c>
      <c r="H9" s="69">
        <v>0</v>
      </c>
      <c r="I9" s="73">
        <v>1</v>
      </c>
      <c r="J9" s="71">
        <v>1</v>
      </c>
      <c r="K9" s="71">
        <v>1</v>
      </c>
      <c r="L9" s="72">
        <v>1</v>
      </c>
      <c r="M9" s="73">
        <v>1</v>
      </c>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17">
        <f t="shared" si="2"/>
        <v>7</v>
      </c>
      <c r="AQ9" s="17">
        <f t="shared" si="1"/>
        <v>11</v>
      </c>
      <c r="AR9" s="67">
        <v>7858.0527365554353</v>
      </c>
      <c r="AS9" s="66">
        <f t="shared" si="0"/>
        <v>24.180829617518981</v>
      </c>
      <c r="AT9" s="8" t="s">
        <v>61</v>
      </c>
    </row>
    <row r="10" spans="1:46" ht="14.45">
      <c r="A10" s="65" t="s">
        <v>21</v>
      </c>
      <c r="B10" s="22">
        <v>1</v>
      </c>
      <c r="C10" s="22">
        <v>1</v>
      </c>
      <c r="D10" s="22">
        <v>1</v>
      </c>
      <c r="E10" s="73">
        <v>1</v>
      </c>
      <c r="F10" s="69">
        <v>1</v>
      </c>
      <c r="G10" s="69">
        <v>1</v>
      </c>
      <c r="H10" s="69">
        <v>0</v>
      </c>
      <c r="I10" s="73">
        <v>1</v>
      </c>
      <c r="J10" s="71">
        <v>1</v>
      </c>
      <c r="K10" s="71">
        <v>1</v>
      </c>
      <c r="L10" s="72">
        <v>1</v>
      </c>
      <c r="M10" s="72">
        <v>0</v>
      </c>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17">
        <f t="shared" si="2"/>
        <v>6</v>
      </c>
      <c r="AQ10" s="17">
        <f t="shared" si="1"/>
        <v>10</v>
      </c>
      <c r="AR10" s="67">
        <v>10702.32956060504</v>
      </c>
      <c r="AS10" s="66">
        <f t="shared" si="0"/>
        <v>32.933249023850145</v>
      </c>
      <c r="AT10" s="8" t="s">
        <v>61</v>
      </c>
    </row>
    <row r="11" spans="1:46" ht="14.45">
      <c r="A11" s="65" t="s">
        <v>22</v>
      </c>
      <c r="B11" s="69">
        <v>0</v>
      </c>
      <c r="C11" s="22">
        <v>1</v>
      </c>
      <c r="D11" s="22">
        <v>1</v>
      </c>
      <c r="E11" s="22">
        <v>0</v>
      </c>
      <c r="F11" s="69">
        <v>1</v>
      </c>
      <c r="G11" s="69">
        <v>1</v>
      </c>
      <c r="H11" s="69">
        <v>0</v>
      </c>
      <c r="I11" s="69">
        <v>0</v>
      </c>
      <c r="J11" s="71">
        <v>0</v>
      </c>
      <c r="K11" s="71">
        <v>1</v>
      </c>
      <c r="L11" s="71">
        <v>0</v>
      </c>
      <c r="M11" s="72">
        <v>0</v>
      </c>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17">
        <f t="shared" si="2"/>
        <v>3</v>
      </c>
      <c r="AQ11" s="17">
        <f t="shared" si="1"/>
        <v>5</v>
      </c>
      <c r="AR11" s="67">
        <v>376.4568460055678</v>
      </c>
      <c r="AS11" s="66">
        <f t="shared" si="0"/>
        <v>1.1584344311233927</v>
      </c>
      <c r="AT11" s="34" t="s">
        <v>61</v>
      </c>
    </row>
    <row r="12" spans="1:46" ht="14.45">
      <c r="A12" s="65" t="s">
        <v>23</v>
      </c>
      <c r="B12" s="69">
        <v>0</v>
      </c>
      <c r="C12" s="22">
        <v>1</v>
      </c>
      <c r="D12" s="73">
        <v>1</v>
      </c>
      <c r="E12" s="22">
        <v>0</v>
      </c>
      <c r="F12" s="73">
        <v>1</v>
      </c>
      <c r="G12" s="73">
        <v>1</v>
      </c>
      <c r="H12" s="69">
        <v>0</v>
      </c>
      <c r="I12" s="69">
        <v>0</v>
      </c>
      <c r="J12" s="71">
        <v>0</v>
      </c>
      <c r="K12" s="71">
        <v>1</v>
      </c>
      <c r="L12" s="71">
        <v>0</v>
      </c>
      <c r="M12" s="72">
        <v>0</v>
      </c>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17">
        <f t="shared" si="2"/>
        <v>3</v>
      </c>
      <c r="AQ12" s="17">
        <f t="shared" si="1"/>
        <v>5</v>
      </c>
      <c r="AR12" s="67">
        <v>57.063826154998452</v>
      </c>
      <c r="AS12" s="66">
        <f t="shared" si="0"/>
        <v>0.17559702178616277</v>
      </c>
      <c r="AT12" s="34" t="s">
        <v>61</v>
      </c>
    </row>
    <row r="13" spans="1:46" ht="14.45">
      <c r="A13" s="65" t="s">
        <v>25</v>
      </c>
      <c r="B13" s="22">
        <v>1</v>
      </c>
      <c r="C13" s="22">
        <v>1</v>
      </c>
      <c r="D13" s="22">
        <v>1</v>
      </c>
      <c r="E13" s="22">
        <v>0</v>
      </c>
      <c r="F13" s="69">
        <v>1</v>
      </c>
      <c r="G13" s="69">
        <v>1</v>
      </c>
      <c r="H13" s="69">
        <v>0</v>
      </c>
      <c r="I13" s="69">
        <v>0</v>
      </c>
      <c r="J13" s="71">
        <v>0</v>
      </c>
      <c r="K13" s="71">
        <v>0</v>
      </c>
      <c r="L13" s="71">
        <v>1</v>
      </c>
      <c r="M13" s="74">
        <v>0</v>
      </c>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17">
        <f t="shared" si="2"/>
        <v>3</v>
      </c>
      <c r="AQ13" s="17">
        <f t="shared" si="1"/>
        <v>6</v>
      </c>
      <c r="AR13" s="67">
        <v>382.36334984746838</v>
      </c>
      <c r="AS13" s="66">
        <f t="shared" si="0"/>
        <v>1.176609947097192</v>
      </c>
      <c r="AT13" s="8"/>
    </row>
    <row r="14" spans="1:46" ht="14.45">
      <c r="A14" s="65" t="s">
        <v>26</v>
      </c>
      <c r="B14" s="22">
        <v>1</v>
      </c>
      <c r="C14" s="22">
        <v>1</v>
      </c>
      <c r="D14" s="22">
        <v>1</v>
      </c>
      <c r="E14" s="73">
        <v>1</v>
      </c>
      <c r="F14" s="69">
        <v>1</v>
      </c>
      <c r="G14" s="69">
        <v>1</v>
      </c>
      <c r="H14" s="69">
        <v>1</v>
      </c>
      <c r="I14" s="73">
        <v>1</v>
      </c>
      <c r="J14" s="71">
        <v>1</v>
      </c>
      <c r="K14" s="71">
        <v>1</v>
      </c>
      <c r="L14" s="71">
        <v>1</v>
      </c>
      <c r="M14" s="74">
        <v>0</v>
      </c>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17">
        <f t="shared" si="2"/>
        <v>7</v>
      </c>
      <c r="AQ14" s="17">
        <f t="shared" si="1"/>
        <v>11</v>
      </c>
      <c r="AR14" s="67">
        <v>316.93043442505012</v>
      </c>
      <c r="AS14" s="66">
        <f t="shared" si="0"/>
        <v>0.97525953214686023</v>
      </c>
      <c r="AT14" s="34" t="s">
        <v>61</v>
      </c>
    </row>
    <row r="15" spans="1:46" ht="14.45">
      <c r="A15" s="65" t="s">
        <v>27</v>
      </c>
      <c r="B15" s="22">
        <v>0</v>
      </c>
      <c r="C15" s="22">
        <v>0</v>
      </c>
      <c r="D15" s="73">
        <v>1</v>
      </c>
      <c r="E15" s="22">
        <v>0</v>
      </c>
      <c r="F15" s="73">
        <v>1</v>
      </c>
      <c r="G15" s="69">
        <v>0</v>
      </c>
      <c r="H15" s="69">
        <v>0</v>
      </c>
      <c r="I15" s="69">
        <v>0</v>
      </c>
      <c r="J15" s="71">
        <v>0</v>
      </c>
      <c r="K15" s="73">
        <v>1</v>
      </c>
      <c r="L15" s="71">
        <v>0</v>
      </c>
      <c r="M15" s="74">
        <v>0</v>
      </c>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17">
        <f t="shared" si="2"/>
        <v>2</v>
      </c>
      <c r="AQ15" s="17">
        <f t="shared" si="1"/>
        <v>3</v>
      </c>
      <c r="AR15" s="67">
        <v>202.60636252549909</v>
      </c>
      <c r="AS15" s="66">
        <f t="shared" si="0"/>
        <v>0.62346106547026414</v>
      </c>
      <c r="AT15" s="34" t="s">
        <v>61</v>
      </c>
    </row>
    <row r="16" spans="1:46" ht="14.45">
      <c r="A16" s="65" t="s">
        <v>29</v>
      </c>
      <c r="B16" s="22">
        <v>0</v>
      </c>
      <c r="C16" s="22">
        <v>1</v>
      </c>
      <c r="D16" s="22">
        <v>1</v>
      </c>
      <c r="E16" s="73">
        <v>1</v>
      </c>
      <c r="F16" s="69">
        <v>1</v>
      </c>
      <c r="G16" s="69">
        <v>1</v>
      </c>
      <c r="H16" s="69">
        <v>0</v>
      </c>
      <c r="I16" s="69">
        <v>0</v>
      </c>
      <c r="J16" s="71">
        <v>0</v>
      </c>
      <c r="K16" s="73">
        <v>1</v>
      </c>
      <c r="L16" s="73">
        <v>1</v>
      </c>
      <c r="M16" s="74">
        <v>0</v>
      </c>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17">
        <f t="shared" si="2"/>
        <v>4</v>
      </c>
      <c r="AQ16" s="17">
        <f t="shared" si="1"/>
        <v>7</v>
      </c>
      <c r="AR16" s="67">
        <v>146.8788982789242</v>
      </c>
      <c r="AS16" s="66">
        <f t="shared" si="0"/>
        <v>0.45197630160578811</v>
      </c>
      <c r="AT16" s="8" t="s">
        <v>61</v>
      </c>
    </row>
    <row r="17" spans="1:46" ht="14.45">
      <c r="A17" s="65" t="s">
        <v>31</v>
      </c>
      <c r="B17" s="22">
        <v>0</v>
      </c>
      <c r="C17" s="22">
        <v>1</v>
      </c>
      <c r="D17" s="22">
        <v>1</v>
      </c>
      <c r="E17" s="22">
        <v>0</v>
      </c>
      <c r="F17" s="69">
        <v>0</v>
      </c>
      <c r="G17" s="69">
        <v>0</v>
      </c>
      <c r="H17" s="69">
        <v>1</v>
      </c>
      <c r="I17" s="69">
        <v>0</v>
      </c>
      <c r="J17" s="71">
        <v>0</v>
      </c>
      <c r="K17" s="71">
        <v>0</v>
      </c>
      <c r="L17" s="71">
        <v>0</v>
      </c>
      <c r="M17" s="74">
        <v>0</v>
      </c>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17">
        <f t="shared" si="2"/>
        <v>1</v>
      </c>
      <c r="AQ17" s="17">
        <f t="shared" si="1"/>
        <v>3</v>
      </c>
      <c r="AR17" s="67">
        <v>497.94430039775199</v>
      </c>
      <c r="AS17" s="66">
        <f t="shared" si="0"/>
        <v>1.5322760855141262</v>
      </c>
      <c r="AT17" s="34"/>
    </row>
    <row r="18" spans="1:46" ht="14.45">
      <c r="A18" s="65" t="s">
        <v>32</v>
      </c>
      <c r="B18" s="22">
        <v>0</v>
      </c>
      <c r="C18" s="22">
        <v>1</v>
      </c>
      <c r="D18" s="22">
        <v>0</v>
      </c>
      <c r="E18" s="22">
        <v>0</v>
      </c>
      <c r="F18" s="69">
        <v>0</v>
      </c>
      <c r="G18" s="69">
        <v>0</v>
      </c>
      <c r="H18" s="69">
        <v>0</v>
      </c>
      <c r="I18" s="69">
        <v>0</v>
      </c>
      <c r="J18" s="71">
        <v>0</v>
      </c>
      <c r="K18" s="71">
        <v>0</v>
      </c>
      <c r="L18" s="71">
        <v>0</v>
      </c>
      <c r="M18" s="74">
        <v>0</v>
      </c>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17">
        <f t="shared" si="2"/>
        <v>0</v>
      </c>
      <c r="AQ18" s="17">
        <f t="shared" si="1"/>
        <v>1</v>
      </c>
      <c r="AR18" s="67">
        <v>3.010517284954684</v>
      </c>
      <c r="AS18" s="66">
        <f t="shared" si="0"/>
        <v>9.2639751817185454E-3</v>
      </c>
      <c r="AT18" s="34"/>
    </row>
    <row r="19" spans="1:46" ht="14.45">
      <c r="A19" s="65" t="s">
        <v>33</v>
      </c>
      <c r="B19" s="22">
        <v>0</v>
      </c>
      <c r="C19" s="22">
        <v>1</v>
      </c>
      <c r="D19" s="22">
        <v>1</v>
      </c>
      <c r="E19" s="22">
        <v>0</v>
      </c>
      <c r="F19" s="69">
        <v>0</v>
      </c>
      <c r="G19" s="69">
        <v>0</v>
      </c>
      <c r="H19" s="69">
        <v>1</v>
      </c>
      <c r="I19" s="69">
        <v>0</v>
      </c>
      <c r="J19" s="71">
        <v>0</v>
      </c>
      <c r="K19" s="71">
        <v>0</v>
      </c>
      <c r="L19" s="71">
        <v>0</v>
      </c>
      <c r="M19" s="74">
        <v>0</v>
      </c>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17">
        <f t="shared" si="2"/>
        <v>1</v>
      </c>
      <c r="AQ19" s="17">
        <f t="shared" si="1"/>
        <v>3</v>
      </c>
      <c r="AR19" s="67">
        <v>3026.251348636662</v>
      </c>
      <c r="AS19" s="66">
        <f t="shared" si="0"/>
        <v>9.3123921020218674</v>
      </c>
      <c r="AT19" s="34"/>
    </row>
    <row r="20" spans="1:46" ht="14.45">
      <c r="A20" s="65" t="s">
        <v>34</v>
      </c>
      <c r="B20" s="22">
        <v>0</v>
      </c>
      <c r="C20" s="22">
        <v>0</v>
      </c>
      <c r="D20" s="73">
        <v>1</v>
      </c>
      <c r="E20" s="22">
        <v>0</v>
      </c>
      <c r="F20" s="73">
        <v>1</v>
      </c>
      <c r="G20" s="69">
        <v>0</v>
      </c>
      <c r="H20" s="73">
        <v>1</v>
      </c>
      <c r="I20" s="69">
        <v>0</v>
      </c>
      <c r="J20" s="71">
        <v>0</v>
      </c>
      <c r="K20" s="71">
        <v>0</v>
      </c>
      <c r="L20" s="71">
        <v>0</v>
      </c>
      <c r="M20" s="74">
        <v>0</v>
      </c>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17">
        <f t="shared" si="2"/>
        <v>2</v>
      </c>
      <c r="AQ20" s="17">
        <f t="shared" si="1"/>
        <v>3</v>
      </c>
      <c r="AR20" s="67">
        <v>64.763876449750867</v>
      </c>
      <c r="AS20" s="66">
        <f t="shared" si="0"/>
        <v>0.19929164569184971</v>
      </c>
      <c r="AT20" s="34" t="s">
        <v>61</v>
      </c>
    </row>
    <row r="21" spans="1:46" ht="14.45">
      <c r="A21" s="65" t="s">
        <v>36</v>
      </c>
      <c r="B21" s="22">
        <v>0</v>
      </c>
      <c r="C21" s="22">
        <v>1</v>
      </c>
      <c r="D21" s="22">
        <v>1</v>
      </c>
      <c r="E21" s="22">
        <v>0</v>
      </c>
      <c r="F21" s="69">
        <v>1</v>
      </c>
      <c r="G21" s="69">
        <v>1</v>
      </c>
      <c r="H21" s="69">
        <v>0</v>
      </c>
      <c r="I21" s="69">
        <v>0</v>
      </c>
      <c r="J21" s="71">
        <v>0</v>
      </c>
      <c r="K21" s="71">
        <v>0</v>
      </c>
      <c r="L21" s="71">
        <v>0</v>
      </c>
      <c r="M21" s="74">
        <v>0</v>
      </c>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17">
        <f t="shared" si="2"/>
        <v>2</v>
      </c>
      <c r="AQ21" s="17">
        <f t="shared" si="1"/>
        <v>4</v>
      </c>
      <c r="AR21" s="67">
        <v>1206.7045368411409</v>
      </c>
      <c r="AS21" s="66">
        <f t="shared" si="0"/>
        <v>3.7132757672015071</v>
      </c>
      <c r="AT21" s="34" t="s">
        <v>61</v>
      </c>
    </row>
    <row r="22" spans="1:46" ht="14.45">
      <c r="A22" s="65" t="s">
        <v>37</v>
      </c>
      <c r="B22" s="22">
        <v>0</v>
      </c>
      <c r="C22" s="22">
        <v>1</v>
      </c>
      <c r="D22" s="22">
        <v>1</v>
      </c>
      <c r="E22" s="22">
        <v>0</v>
      </c>
      <c r="F22" s="73">
        <v>1</v>
      </c>
      <c r="G22" s="69">
        <v>0</v>
      </c>
      <c r="H22" s="69">
        <v>1</v>
      </c>
      <c r="I22" s="69">
        <v>0</v>
      </c>
      <c r="J22" s="71">
        <v>0</v>
      </c>
      <c r="K22" s="71">
        <v>0</v>
      </c>
      <c r="L22" s="71">
        <v>0</v>
      </c>
      <c r="M22" s="74">
        <v>0</v>
      </c>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17">
        <f t="shared" si="2"/>
        <v>2</v>
      </c>
      <c r="AQ22" s="17">
        <f t="shared" si="1"/>
        <v>4</v>
      </c>
      <c r="AR22" s="67">
        <v>1058.633045054605</v>
      </c>
      <c r="AS22" s="66">
        <f t="shared" si="0"/>
        <v>3.2576296123410611</v>
      </c>
      <c r="AT22" s="34" t="s">
        <v>61</v>
      </c>
    </row>
    <row r="23" spans="1:46" ht="14.45">
      <c r="A23" s="65" t="s">
        <v>38</v>
      </c>
      <c r="B23" s="22">
        <v>0</v>
      </c>
      <c r="C23" s="22">
        <v>1</v>
      </c>
      <c r="D23" s="22">
        <v>1</v>
      </c>
      <c r="E23" s="22">
        <v>0</v>
      </c>
      <c r="F23" s="69">
        <v>1</v>
      </c>
      <c r="G23" s="69">
        <v>1</v>
      </c>
      <c r="H23" s="73">
        <v>1</v>
      </c>
      <c r="I23" s="69">
        <v>0</v>
      </c>
      <c r="J23" s="71">
        <v>0</v>
      </c>
      <c r="K23" s="71">
        <v>0</v>
      </c>
      <c r="L23" s="71">
        <v>0</v>
      </c>
      <c r="M23" s="74">
        <v>0</v>
      </c>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17">
        <f t="shared" si="2"/>
        <v>3</v>
      </c>
      <c r="AQ23" s="17">
        <f t="shared" si="1"/>
        <v>5</v>
      </c>
      <c r="AR23" s="67">
        <v>4148.8088532725942</v>
      </c>
      <c r="AS23" s="66">
        <f t="shared" si="0"/>
        <v>12.766730303290727</v>
      </c>
      <c r="AT23" s="34"/>
    </row>
    <row r="24" spans="1:46" ht="14.45">
      <c r="A24" s="65" t="s">
        <v>40</v>
      </c>
      <c r="B24" s="22">
        <v>0</v>
      </c>
      <c r="C24" s="22">
        <v>1</v>
      </c>
      <c r="D24" s="22">
        <v>1</v>
      </c>
      <c r="E24" s="22">
        <v>1</v>
      </c>
      <c r="F24" s="69">
        <v>1</v>
      </c>
      <c r="G24" s="69">
        <v>1</v>
      </c>
      <c r="H24" s="69">
        <v>1</v>
      </c>
      <c r="I24" s="69">
        <v>0</v>
      </c>
      <c r="J24" s="71">
        <v>0</v>
      </c>
      <c r="K24" s="71">
        <v>0</v>
      </c>
      <c r="L24" s="71">
        <v>0</v>
      </c>
      <c r="M24" s="74">
        <v>0</v>
      </c>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17">
        <f t="shared" si="2"/>
        <v>3</v>
      </c>
      <c r="AQ24" s="17">
        <f t="shared" si="1"/>
        <v>6</v>
      </c>
      <c r="AR24" s="67">
        <v>101.9143370246953</v>
      </c>
      <c r="AS24" s="66">
        <f t="shared" si="0"/>
        <v>0.31361118355853862</v>
      </c>
      <c r="AT24" s="34"/>
    </row>
    <row r="25" spans="1:46" ht="14.45">
      <c r="A25" s="65" t="s">
        <v>41</v>
      </c>
      <c r="B25" s="22">
        <v>0</v>
      </c>
      <c r="C25" s="22">
        <v>1</v>
      </c>
      <c r="D25" s="22">
        <v>1</v>
      </c>
      <c r="E25" s="22">
        <v>0</v>
      </c>
      <c r="F25" s="69">
        <v>0</v>
      </c>
      <c r="G25" s="69">
        <v>0</v>
      </c>
      <c r="H25" s="69">
        <v>1</v>
      </c>
      <c r="I25" s="69">
        <v>0</v>
      </c>
      <c r="J25" s="71">
        <v>0</v>
      </c>
      <c r="K25" s="71">
        <v>0</v>
      </c>
      <c r="L25" s="71">
        <v>0</v>
      </c>
      <c r="M25" s="74">
        <v>0</v>
      </c>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17">
        <f t="shared" si="2"/>
        <v>1</v>
      </c>
      <c r="AQ25" s="17">
        <f t="shared" si="1"/>
        <v>3</v>
      </c>
      <c r="AR25" s="67">
        <v>150.53772054324281</v>
      </c>
      <c r="AS25" s="66">
        <f t="shared" si="0"/>
        <v>0.46323524332333321</v>
      </c>
      <c r="AT25" s="34"/>
    </row>
    <row r="26" spans="1:46" ht="14.45">
      <c r="A26" s="65" t="s">
        <v>42</v>
      </c>
      <c r="B26" s="22">
        <v>0</v>
      </c>
      <c r="C26" s="22">
        <v>1</v>
      </c>
      <c r="D26" s="22">
        <v>1</v>
      </c>
      <c r="E26" s="22">
        <v>0</v>
      </c>
      <c r="F26" s="69">
        <v>0</v>
      </c>
      <c r="G26" s="69">
        <v>0</v>
      </c>
      <c r="H26" s="69">
        <v>1</v>
      </c>
      <c r="I26" s="69">
        <v>0</v>
      </c>
      <c r="J26" s="71">
        <v>0</v>
      </c>
      <c r="K26" s="71">
        <v>0</v>
      </c>
      <c r="L26" s="71">
        <v>0</v>
      </c>
      <c r="M26" s="74">
        <v>0</v>
      </c>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17">
        <f t="shared" si="2"/>
        <v>1</v>
      </c>
      <c r="AQ26" s="17">
        <f t="shared" si="1"/>
        <v>3</v>
      </c>
      <c r="AR26" s="67">
        <v>141.7752785538471</v>
      </c>
      <c r="AS26" s="66">
        <f t="shared" si="0"/>
        <v>0.43627142367456734</v>
      </c>
      <c r="AT26" s="34"/>
    </row>
    <row r="27" spans="1:46" ht="14.45">
      <c r="A27" s="65" t="s">
        <v>43</v>
      </c>
      <c r="B27" s="22">
        <v>0</v>
      </c>
      <c r="C27" s="22">
        <v>1</v>
      </c>
      <c r="D27" s="22">
        <v>1</v>
      </c>
      <c r="E27" s="22">
        <v>0</v>
      </c>
      <c r="F27" s="69">
        <v>0</v>
      </c>
      <c r="G27" s="69">
        <v>0</v>
      </c>
      <c r="H27" s="69">
        <v>1</v>
      </c>
      <c r="I27" s="69">
        <v>0</v>
      </c>
      <c r="J27" s="71">
        <v>0</v>
      </c>
      <c r="K27" s="71">
        <v>0</v>
      </c>
      <c r="L27" s="71">
        <v>0</v>
      </c>
      <c r="M27" s="74">
        <v>0</v>
      </c>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17">
        <f t="shared" si="2"/>
        <v>1</v>
      </c>
      <c r="AQ27" s="17">
        <f t="shared" si="1"/>
        <v>3</v>
      </c>
      <c r="AR27" s="67">
        <v>48.641500536322283</v>
      </c>
      <c r="AS27" s="66">
        <f t="shared" si="0"/>
        <v>0.14967980952044985</v>
      </c>
      <c r="AT27" s="34"/>
    </row>
    <row r="28" spans="1:46" ht="14.45" hidden="1">
      <c r="A28" s="65"/>
      <c r="B28" s="22"/>
      <c r="C28" s="22"/>
      <c r="D28" s="22"/>
      <c r="E28" s="22"/>
      <c r="F28" s="69"/>
      <c r="G28" s="69"/>
      <c r="H28" s="69"/>
      <c r="I28" s="69"/>
      <c r="J28" s="71"/>
      <c r="K28" s="71"/>
      <c r="L28" s="71"/>
      <c r="M28" s="74"/>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17"/>
      <c r="AQ28" s="17"/>
      <c r="AR28" s="67"/>
      <c r="AS28" s="66"/>
      <c r="AT28" s="34"/>
    </row>
    <row r="29" spans="1:46" ht="14.45" hidden="1">
      <c r="A29" s="65"/>
      <c r="B29" s="22"/>
      <c r="C29" s="22"/>
      <c r="D29" s="22"/>
      <c r="E29" s="22"/>
      <c r="F29" s="69"/>
      <c r="G29" s="69"/>
      <c r="H29" s="69"/>
      <c r="I29" s="69"/>
      <c r="J29" s="71"/>
      <c r="K29" s="71"/>
      <c r="L29" s="71"/>
      <c r="M29" s="74"/>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17"/>
      <c r="AQ29" s="17"/>
      <c r="AR29" s="67"/>
      <c r="AS29" s="66"/>
      <c r="AT29" s="34"/>
    </row>
    <row r="30" spans="1:46" ht="14.45" hidden="1">
      <c r="A30" s="65"/>
      <c r="B30" s="22"/>
      <c r="C30" s="22"/>
      <c r="D30" s="22"/>
      <c r="E30" s="22"/>
      <c r="F30" s="69"/>
      <c r="G30" s="69"/>
      <c r="H30" s="69"/>
      <c r="I30" s="69"/>
      <c r="J30" s="71"/>
      <c r="K30" s="71"/>
      <c r="L30" s="71"/>
      <c r="M30" s="74"/>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17"/>
      <c r="AQ30" s="17"/>
      <c r="AR30" s="67"/>
      <c r="AS30" s="66"/>
      <c r="AT30" s="34"/>
    </row>
    <row r="31" spans="1:46" ht="14.45" hidden="1">
      <c r="A31" s="65"/>
      <c r="B31" s="22"/>
      <c r="C31" s="22"/>
      <c r="D31" s="22"/>
      <c r="E31" s="22"/>
      <c r="F31" s="69"/>
      <c r="G31" s="69"/>
      <c r="H31" s="69"/>
      <c r="I31" s="69"/>
      <c r="J31" s="71"/>
      <c r="K31" s="71"/>
      <c r="L31" s="71"/>
      <c r="M31" s="74"/>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17"/>
      <c r="AQ31" s="17"/>
      <c r="AR31" s="67"/>
      <c r="AS31" s="66"/>
      <c r="AT31" s="34"/>
    </row>
    <row r="32" spans="1:46" ht="14.45" hidden="1">
      <c r="A32" s="65"/>
      <c r="B32" s="22"/>
      <c r="C32" s="22"/>
      <c r="D32" s="22"/>
      <c r="E32" s="22"/>
      <c r="F32" s="69"/>
      <c r="G32" s="69"/>
      <c r="H32" s="69"/>
      <c r="I32" s="69"/>
      <c r="J32" s="71"/>
      <c r="K32" s="71"/>
      <c r="L32" s="71"/>
      <c r="M32" s="74"/>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17"/>
      <c r="AQ32" s="17"/>
      <c r="AR32" s="67"/>
      <c r="AS32" s="66"/>
      <c r="AT32" s="34"/>
    </row>
    <row r="33" spans="1:46" ht="14.45" hidden="1">
      <c r="A33" s="65"/>
      <c r="B33" s="22"/>
      <c r="C33" s="22"/>
      <c r="D33" s="22"/>
      <c r="E33" s="22"/>
      <c r="F33" s="69"/>
      <c r="G33" s="69"/>
      <c r="H33" s="69"/>
      <c r="I33" s="69"/>
      <c r="J33" s="71"/>
      <c r="K33" s="71"/>
      <c r="L33" s="71"/>
      <c r="M33" s="74"/>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17"/>
      <c r="AQ33" s="17"/>
      <c r="AR33" s="67"/>
      <c r="AS33" s="66"/>
      <c r="AT33" s="34"/>
    </row>
    <row r="34" spans="1:46" ht="14.45" hidden="1">
      <c r="A34" s="65"/>
      <c r="B34" s="22"/>
      <c r="C34" s="22"/>
      <c r="D34" s="22"/>
      <c r="E34" s="22"/>
      <c r="F34" s="69"/>
      <c r="G34" s="69"/>
      <c r="H34" s="69"/>
      <c r="I34" s="69"/>
      <c r="J34" s="71"/>
      <c r="K34" s="71"/>
      <c r="L34" s="71"/>
      <c r="M34" s="74"/>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17"/>
      <c r="AQ34" s="17"/>
      <c r="AR34" s="67"/>
      <c r="AS34" s="66"/>
      <c r="AT34" s="34"/>
    </row>
    <row r="35" spans="1:46" ht="14.45" hidden="1">
      <c r="A35" s="65"/>
      <c r="B35" s="22"/>
      <c r="C35" s="22"/>
      <c r="D35" s="22"/>
      <c r="E35" s="22"/>
      <c r="F35" s="69"/>
      <c r="G35" s="69"/>
      <c r="H35" s="69"/>
      <c r="I35" s="69"/>
      <c r="J35" s="71"/>
      <c r="K35" s="71"/>
      <c r="L35" s="73"/>
      <c r="M35" s="74"/>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17"/>
      <c r="AQ35" s="17"/>
      <c r="AR35" s="67"/>
      <c r="AS35" s="66"/>
      <c r="AT35" s="34"/>
    </row>
    <row r="36" spans="1:46" ht="14.45" hidden="1">
      <c r="A36" s="65"/>
      <c r="B36" s="22"/>
      <c r="C36" s="22"/>
      <c r="D36" s="22"/>
      <c r="E36" s="22"/>
      <c r="F36" s="69"/>
      <c r="G36" s="69"/>
      <c r="H36" s="69"/>
      <c r="I36" s="69"/>
      <c r="J36" s="71"/>
      <c r="K36" s="71"/>
      <c r="L36" s="73"/>
      <c r="M36" s="74"/>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17"/>
      <c r="AQ36" s="17"/>
      <c r="AR36" s="67"/>
      <c r="AS36" s="66"/>
      <c r="AT36" s="34"/>
    </row>
    <row r="37" spans="1:46" ht="14.45" hidden="1">
      <c r="A37" s="65"/>
      <c r="B37" s="22"/>
      <c r="C37" s="22"/>
      <c r="D37" s="22"/>
      <c r="E37" s="22"/>
      <c r="F37" s="69"/>
      <c r="G37" s="69"/>
      <c r="H37" s="69"/>
      <c r="I37" s="69"/>
      <c r="J37" s="71"/>
      <c r="K37" s="71"/>
      <c r="L37" s="73"/>
      <c r="M37" s="74"/>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17"/>
      <c r="AQ37" s="17"/>
      <c r="AR37" s="67"/>
      <c r="AS37" s="66"/>
      <c r="AT37" s="34"/>
    </row>
    <row r="38" spans="1:46" ht="14.45" hidden="1">
      <c r="A38" s="65"/>
      <c r="B38" s="22"/>
      <c r="C38" s="22"/>
      <c r="D38" s="22"/>
      <c r="E38" s="22"/>
      <c r="F38" s="69"/>
      <c r="G38" s="69"/>
      <c r="H38" s="69"/>
      <c r="I38" s="69"/>
      <c r="J38" s="71"/>
      <c r="K38" s="71"/>
      <c r="L38" s="71"/>
      <c r="M38" s="74"/>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17"/>
      <c r="AQ38" s="17"/>
      <c r="AR38" s="67"/>
      <c r="AS38" s="66"/>
      <c r="AT38" s="34"/>
    </row>
    <row r="39" spans="1:46" ht="14.45" hidden="1">
      <c r="A39" s="65"/>
      <c r="B39" s="22"/>
      <c r="C39" s="22"/>
      <c r="D39" s="22"/>
      <c r="E39" s="22"/>
      <c r="F39" s="69"/>
      <c r="G39" s="69"/>
      <c r="H39" s="69"/>
      <c r="I39" s="69"/>
      <c r="J39" s="71"/>
      <c r="K39" s="71"/>
      <c r="L39" s="71"/>
      <c r="M39" s="74"/>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17"/>
      <c r="AQ39" s="17"/>
      <c r="AR39" s="67"/>
      <c r="AS39" s="66"/>
      <c r="AT39" s="34"/>
    </row>
    <row r="40" spans="1:46" ht="14.45" hidden="1">
      <c r="A40" s="65"/>
      <c r="B40" s="22"/>
      <c r="C40" s="22"/>
      <c r="D40" s="22"/>
      <c r="E40" s="22"/>
      <c r="F40" s="69"/>
      <c r="G40" s="69"/>
      <c r="H40" s="69"/>
      <c r="I40" s="69"/>
      <c r="J40" s="71"/>
      <c r="K40" s="71"/>
      <c r="L40" s="73"/>
      <c r="M40" s="74"/>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17"/>
      <c r="AQ40" s="17"/>
      <c r="AR40" s="67"/>
      <c r="AS40" s="66"/>
      <c r="AT40" s="34"/>
    </row>
    <row r="41" spans="1:46" ht="14.45" hidden="1">
      <c r="A41" s="65"/>
      <c r="B41" s="22"/>
      <c r="C41" s="22"/>
      <c r="D41" s="22"/>
      <c r="E41" s="22"/>
      <c r="F41" s="69"/>
      <c r="G41" s="69"/>
      <c r="H41" s="69"/>
      <c r="I41" s="69"/>
      <c r="J41" s="71"/>
      <c r="K41" s="71"/>
      <c r="L41" s="71"/>
      <c r="M41" s="74"/>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17"/>
      <c r="AQ41" s="17"/>
      <c r="AR41" s="67"/>
      <c r="AS41" s="66"/>
      <c r="AT41" s="34"/>
    </row>
    <row r="42" spans="1:46" ht="14.45" hidden="1">
      <c r="A42" s="65"/>
      <c r="B42" s="22"/>
      <c r="C42" s="22"/>
      <c r="D42" s="22"/>
      <c r="E42" s="22"/>
      <c r="F42" s="69"/>
      <c r="G42" s="69"/>
      <c r="H42" s="69"/>
      <c r="I42" s="69"/>
      <c r="J42" s="71"/>
      <c r="K42" s="71"/>
      <c r="L42" s="71"/>
      <c r="M42" s="74"/>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17"/>
      <c r="AQ42" s="17"/>
      <c r="AR42" s="67"/>
      <c r="AS42" s="66"/>
      <c r="AT42" s="34"/>
    </row>
    <row r="43" spans="1:46" ht="14.45" hidden="1">
      <c r="A43" s="65"/>
      <c r="B43" s="22"/>
      <c r="C43" s="22"/>
      <c r="D43" s="22"/>
      <c r="E43" s="22"/>
      <c r="F43" s="69"/>
      <c r="G43" s="69"/>
      <c r="H43" s="69"/>
      <c r="I43" s="69"/>
      <c r="J43" s="71"/>
      <c r="K43" s="71"/>
      <c r="L43" s="71"/>
      <c r="M43" s="74"/>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17"/>
      <c r="AQ43" s="17"/>
      <c r="AR43" s="67"/>
      <c r="AS43" s="66"/>
      <c r="AT43" s="34"/>
    </row>
    <row r="44" spans="1:46" ht="14.45" hidden="1">
      <c r="A44" s="65"/>
      <c r="B44" s="22"/>
      <c r="C44" s="22"/>
      <c r="D44" s="22"/>
      <c r="E44" s="22"/>
      <c r="F44" s="69"/>
      <c r="G44" s="69"/>
      <c r="H44" s="69"/>
      <c r="I44" s="69"/>
      <c r="J44" s="71"/>
      <c r="K44" s="71"/>
      <c r="L44" s="71"/>
      <c r="M44" s="74"/>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17"/>
      <c r="AQ44" s="17"/>
      <c r="AR44" s="67"/>
      <c r="AS44" s="66"/>
      <c r="AT44" s="34"/>
    </row>
    <row r="45" spans="1:46" ht="14.45" hidden="1">
      <c r="A45" s="65"/>
      <c r="B45" s="22"/>
      <c r="C45" s="22"/>
      <c r="D45" s="22"/>
      <c r="E45" s="22"/>
      <c r="F45" s="69"/>
      <c r="G45" s="69"/>
      <c r="H45" s="69"/>
      <c r="I45" s="69"/>
      <c r="J45" s="71"/>
      <c r="K45" s="71"/>
      <c r="L45" s="71"/>
      <c r="M45" s="74"/>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17"/>
      <c r="AQ45" s="17"/>
      <c r="AR45" s="67"/>
      <c r="AS45" s="66"/>
      <c r="AT45" s="34"/>
    </row>
    <row r="46" spans="1:46" ht="14.1" hidden="1" customHeight="1">
      <c r="A46" s="68"/>
      <c r="B46" s="19"/>
      <c r="C46" s="19"/>
      <c r="D46" s="19"/>
      <c r="E46" s="19"/>
      <c r="F46" s="69"/>
      <c r="G46" s="69"/>
      <c r="H46" s="69"/>
      <c r="I46" s="69"/>
      <c r="J46" s="71"/>
      <c r="K46" s="71"/>
      <c r="L46" s="71"/>
      <c r="M46" s="74"/>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7"/>
      <c r="AS46" s="47">
        <f t="shared" ref="AS46:AS65" si="3">IFERROR(AR46/$AR$102,0)*100</f>
        <v>0</v>
      </c>
      <c r="AT46" s="34"/>
    </row>
    <row r="47" spans="1:46" ht="14.45" hidden="1" customHeight="1">
      <c r="A47" s="68"/>
      <c r="B47" s="19"/>
      <c r="C47" s="19"/>
      <c r="D47" s="19"/>
      <c r="E47" s="19"/>
      <c r="F47" s="69"/>
      <c r="G47" s="69"/>
      <c r="H47" s="69"/>
      <c r="I47" s="69"/>
      <c r="J47" s="71"/>
      <c r="K47" s="71"/>
      <c r="L47" s="71"/>
      <c r="M47" s="74"/>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7"/>
      <c r="AS47" s="47">
        <f t="shared" si="3"/>
        <v>0</v>
      </c>
      <c r="AT47" s="34"/>
    </row>
    <row r="48" spans="1:46" ht="14.45" hidden="1">
      <c r="A48" s="68"/>
      <c r="B48" s="19"/>
      <c r="C48" s="19"/>
      <c r="D48" s="19"/>
      <c r="E48" s="19"/>
      <c r="F48" s="69"/>
      <c r="G48" s="69"/>
      <c r="H48" s="69"/>
      <c r="I48" s="69"/>
      <c r="J48" s="71"/>
      <c r="K48" s="71"/>
      <c r="L48" s="71"/>
      <c r="M48" s="74"/>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7"/>
      <c r="AS48" s="47">
        <f t="shared" si="3"/>
        <v>0</v>
      </c>
      <c r="AT48" s="34"/>
    </row>
    <row r="49" spans="1:46" ht="14.45" hidden="1">
      <c r="A49" s="68"/>
      <c r="B49" s="19"/>
      <c r="C49" s="19"/>
      <c r="D49" s="19"/>
      <c r="E49" s="19"/>
      <c r="F49" s="69"/>
      <c r="G49" s="69"/>
      <c r="H49" s="69"/>
      <c r="I49" s="69"/>
      <c r="J49" s="71"/>
      <c r="K49" s="71"/>
      <c r="L49" s="71"/>
      <c r="M49" s="74"/>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7"/>
      <c r="AS49" s="47">
        <f t="shared" si="3"/>
        <v>0</v>
      </c>
      <c r="AT49" s="34"/>
    </row>
    <row r="50" spans="1:46" ht="14.45" hidden="1">
      <c r="A50" s="68"/>
      <c r="B50" s="19"/>
      <c r="C50" s="19"/>
      <c r="D50" s="19"/>
      <c r="E50" s="19"/>
      <c r="F50" s="69"/>
      <c r="G50" s="69"/>
      <c r="H50" s="69"/>
      <c r="I50" s="69"/>
      <c r="J50" s="71"/>
      <c r="K50" s="71"/>
      <c r="L50" s="71"/>
      <c r="M50" s="74"/>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7"/>
      <c r="AS50" s="47">
        <f t="shared" si="3"/>
        <v>0</v>
      </c>
      <c r="AT50" s="34"/>
    </row>
    <row r="51" spans="1:46" ht="14.45" hidden="1">
      <c r="A51" s="68"/>
      <c r="B51" s="19"/>
      <c r="C51" s="19"/>
      <c r="D51" s="19"/>
      <c r="E51" s="19"/>
      <c r="F51" s="69"/>
      <c r="G51" s="69"/>
      <c r="H51" s="69"/>
      <c r="I51" s="69"/>
      <c r="J51" s="71"/>
      <c r="K51" s="71"/>
      <c r="L51" s="71"/>
      <c r="M51" s="74"/>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7"/>
      <c r="AS51" s="47">
        <f t="shared" si="3"/>
        <v>0</v>
      </c>
      <c r="AT51" s="34"/>
    </row>
    <row r="52" spans="1:46" ht="14.45" hidden="1">
      <c r="A52" s="6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7"/>
      <c r="AS52" s="47">
        <f t="shared" si="3"/>
        <v>0</v>
      </c>
      <c r="AT52" s="34"/>
    </row>
    <row r="53" spans="1:46" ht="14.45" hidden="1">
      <c r="A53" s="6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7"/>
      <c r="AS53" s="47">
        <f t="shared" si="3"/>
        <v>0</v>
      </c>
      <c r="AT53" s="34"/>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7"/>
      <c r="AS54" s="47">
        <f t="shared" si="3"/>
        <v>0</v>
      </c>
      <c r="AT54" s="34"/>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7"/>
      <c r="AS55" s="47">
        <f t="shared" si="3"/>
        <v>0</v>
      </c>
      <c r="AT55" s="34"/>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7"/>
      <c r="AS56" s="47">
        <f t="shared" si="3"/>
        <v>0</v>
      </c>
      <c r="AT56" s="34"/>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7"/>
      <c r="AS57" s="47">
        <f t="shared" si="3"/>
        <v>0</v>
      </c>
      <c r="AT57" s="34"/>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7"/>
      <c r="AS58" s="47">
        <f t="shared" si="3"/>
        <v>0</v>
      </c>
      <c r="AT58" s="34"/>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7"/>
      <c r="AS59" s="47">
        <f t="shared" si="3"/>
        <v>0</v>
      </c>
      <c r="AT59" s="34"/>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7"/>
      <c r="AS60" s="47">
        <f t="shared" si="3"/>
        <v>0</v>
      </c>
      <c r="AT60" s="34"/>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7"/>
      <c r="AS61" s="47">
        <f t="shared" si="3"/>
        <v>0</v>
      </c>
      <c r="AT61" s="34"/>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7"/>
      <c r="AS62" s="47">
        <f t="shared" si="3"/>
        <v>0</v>
      </c>
      <c r="AT62" s="34"/>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7"/>
      <c r="AS63" s="47">
        <f t="shared" si="3"/>
        <v>0</v>
      </c>
      <c r="AT63" s="34"/>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7"/>
      <c r="AS64" s="47">
        <f t="shared" si="3"/>
        <v>0</v>
      </c>
      <c r="AT64" s="34"/>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7"/>
      <c r="AS65" s="47">
        <f t="shared" si="3"/>
        <v>0</v>
      </c>
      <c r="AT65" s="34"/>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7"/>
      <c r="AS66" s="47">
        <f t="shared" ref="AS66:AS97" si="4">IFERROR(AR66/$AR$102,0)*100</f>
        <v>0</v>
      </c>
      <c r="AT66" s="34"/>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7"/>
      <c r="AS67" s="47">
        <f t="shared" si="4"/>
        <v>0</v>
      </c>
      <c r="AT67" s="34"/>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7"/>
      <c r="AS68" s="47">
        <f t="shared" si="4"/>
        <v>0</v>
      </c>
      <c r="AT68" s="34"/>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7"/>
      <c r="AS69" s="47">
        <f t="shared" si="4"/>
        <v>0</v>
      </c>
      <c r="AT69" s="34"/>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7"/>
      <c r="AS70" s="47">
        <f t="shared" si="4"/>
        <v>0</v>
      </c>
      <c r="AT70" s="34"/>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7"/>
      <c r="AS71" s="47">
        <f t="shared" si="4"/>
        <v>0</v>
      </c>
      <c r="AT71" s="34"/>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7"/>
      <c r="AS72" s="47">
        <f t="shared" si="4"/>
        <v>0</v>
      </c>
      <c r="AT72" s="34"/>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7"/>
      <c r="AS73" s="47">
        <f t="shared" si="4"/>
        <v>0</v>
      </c>
      <c r="AT73" s="34"/>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7"/>
      <c r="AS74" s="47">
        <f t="shared" si="4"/>
        <v>0</v>
      </c>
      <c r="AT74" s="34"/>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7"/>
      <c r="AS75" s="47">
        <f t="shared" si="4"/>
        <v>0</v>
      </c>
      <c r="AT75" s="34"/>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7"/>
      <c r="AS76" s="47">
        <f t="shared" si="4"/>
        <v>0</v>
      </c>
      <c r="AT76" s="34"/>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7"/>
      <c r="AS77" s="47">
        <f t="shared" si="4"/>
        <v>0</v>
      </c>
      <c r="AT77" s="34"/>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7"/>
      <c r="AS78" s="47">
        <f t="shared" si="4"/>
        <v>0</v>
      </c>
      <c r="AT78" s="34"/>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7"/>
      <c r="AS79" s="47">
        <f t="shared" si="4"/>
        <v>0</v>
      </c>
      <c r="AT79" s="34"/>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7"/>
      <c r="AS80" s="47">
        <f t="shared" si="4"/>
        <v>0</v>
      </c>
      <c r="AT80" s="34"/>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7"/>
      <c r="AS81" s="47">
        <f t="shared" si="4"/>
        <v>0</v>
      </c>
      <c r="AT81" s="34"/>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7"/>
      <c r="AS82" s="47">
        <f t="shared" si="4"/>
        <v>0</v>
      </c>
      <c r="AT82" s="34"/>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7"/>
      <c r="AS83" s="47">
        <f t="shared" si="4"/>
        <v>0</v>
      </c>
      <c r="AT83" s="34"/>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7"/>
      <c r="AS84" s="47">
        <f t="shared" si="4"/>
        <v>0</v>
      </c>
      <c r="AT84" s="34"/>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7"/>
      <c r="AS85" s="47">
        <f t="shared" si="4"/>
        <v>0</v>
      </c>
      <c r="AT85" s="34"/>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7"/>
      <c r="AS86" s="47">
        <f t="shared" si="4"/>
        <v>0</v>
      </c>
      <c r="AT86" s="34"/>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7"/>
      <c r="AS87" s="47">
        <f t="shared" si="4"/>
        <v>0</v>
      </c>
      <c r="AT87" s="34"/>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7"/>
      <c r="AS88" s="47">
        <f t="shared" si="4"/>
        <v>0</v>
      </c>
      <c r="AT88" s="34"/>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7"/>
      <c r="AS89" s="47">
        <f t="shared" si="4"/>
        <v>0</v>
      </c>
      <c r="AT89" s="34"/>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7"/>
      <c r="AS90" s="47">
        <f t="shared" si="4"/>
        <v>0</v>
      </c>
      <c r="AT90" s="34"/>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7"/>
      <c r="AS91" s="47">
        <f t="shared" si="4"/>
        <v>0</v>
      </c>
      <c r="AT91" s="34"/>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7"/>
      <c r="AS92" s="47">
        <f t="shared" si="4"/>
        <v>0</v>
      </c>
      <c r="AT92" s="34"/>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7"/>
      <c r="AS93" s="47">
        <f t="shared" si="4"/>
        <v>0</v>
      </c>
      <c r="AT93" s="34"/>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7"/>
      <c r="AS94" s="47">
        <f t="shared" si="4"/>
        <v>0</v>
      </c>
      <c r="AT94" s="34"/>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7"/>
      <c r="AS95" s="47">
        <f t="shared" si="4"/>
        <v>0</v>
      </c>
      <c r="AT95" s="34"/>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7"/>
      <c r="AS96" s="47">
        <f t="shared" si="4"/>
        <v>0</v>
      </c>
      <c r="AT96" s="34"/>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7"/>
      <c r="AS97" s="47">
        <f t="shared" si="4"/>
        <v>0</v>
      </c>
      <c r="AT97" s="34"/>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7"/>
      <c r="AS98" s="47">
        <f t="shared" ref="AS98:AS101" si="7">IFERROR(AR98/$AR$102,0)*100</f>
        <v>0</v>
      </c>
      <c r="AT98" s="34"/>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7"/>
      <c r="AS99" s="47">
        <f t="shared" si="7"/>
        <v>0</v>
      </c>
      <c r="AT99" s="34"/>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7"/>
      <c r="AS100" s="47">
        <f t="shared" si="7"/>
        <v>0</v>
      </c>
      <c r="AT100" s="34"/>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7"/>
      <c r="AS101" s="47">
        <f t="shared" si="7"/>
        <v>0</v>
      </c>
      <c r="AT101" s="34"/>
    </row>
    <row r="102" spans="1:47" ht="14.45">
      <c r="A102" s="16" t="s">
        <v>62</v>
      </c>
      <c r="B102" s="20">
        <f>SUM(B2:B101)</f>
        <v>10</v>
      </c>
      <c r="C102" s="20">
        <f t="shared" ref="C102:AO102" si="8">SUM(C2:C101)</f>
        <v>22</v>
      </c>
      <c r="D102" s="20">
        <f t="shared" si="8"/>
        <v>24</v>
      </c>
      <c r="E102" s="20">
        <f t="shared" si="8"/>
        <v>6</v>
      </c>
      <c r="F102" s="20">
        <f t="shared" ref="F102:M102" si="9">SUM(F2:F101)</f>
        <v>19</v>
      </c>
      <c r="G102" s="20">
        <f t="shared" si="9"/>
        <v>16</v>
      </c>
      <c r="H102" s="20">
        <f t="shared" si="9"/>
        <v>11</v>
      </c>
      <c r="I102" s="20">
        <f t="shared" si="9"/>
        <v>7</v>
      </c>
      <c r="J102" s="20">
        <f t="shared" si="9"/>
        <v>6</v>
      </c>
      <c r="K102" s="20">
        <f t="shared" si="9"/>
        <v>14</v>
      </c>
      <c r="L102" s="20">
        <f t="shared" si="9"/>
        <v>9</v>
      </c>
      <c r="M102" s="20">
        <f t="shared" si="9"/>
        <v>3</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85</v>
      </c>
      <c r="AQ102" s="17">
        <f t="shared" si="5"/>
        <v>147</v>
      </c>
      <c r="AR102" s="48">
        <f>SUM(AR2:AR101)</f>
        <v>32497.035299658561</v>
      </c>
      <c r="AS102" s="48">
        <f>SUM(AS2:AS101)</f>
        <v>100.00000000000003</v>
      </c>
      <c r="AT102" s="34"/>
    </row>
    <row r="103" spans="1:47" ht="14.45">
      <c r="A103" s="57" t="s">
        <v>63</v>
      </c>
      <c r="B103" s="57" t="s">
        <v>61</v>
      </c>
      <c r="C103" s="57" t="s">
        <v>61</v>
      </c>
      <c r="D103" s="57" t="s">
        <v>61</v>
      </c>
      <c r="E103" s="57" t="s">
        <v>61</v>
      </c>
      <c r="F103" s="57" t="s">
        <v>61</v>
      </c>
      <c r="G103" s="57" t="s">
        <v>61</v>
      </c>
      <c r="H103" s="57" t="s">
        <v>61</v>
      </c>
      <c r="I103" s="57" t="s">
        <v>61</v>
      </c>
      <c r="J103" s="57" t="s">
        <v>61</v>
      </c>
      <c r="K103" s="57" t="s">
        <v>61</v>
      </c>
      <c r="L103" s="57" t="s">
        <v>61</v>
      </c>
      <c r="M103" s="57" t="s">
        <v>61</v>
      </c>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11"/>
      <c r="AQ103" s="11"/>
      <c r="AR103" s="49"/>
      <c r="AS103" s="49"/>
      <c r="AT103" s="35"/>
      <c r="AU103" s="35"/>
    </row>
    <row r="104" spans="1:47" ht="14.45">
      <c r="A104" s="8" t="s">
        <v>64</v>
      </c>
      <c r="B104" s="8"/>
      <c r="C104" s="8"/>
      <c r="D104" s="8"/>
      <c r="E104" s="8" t="s">
        <v>61</v>
      </c>
      <c r="F104" s="8"/>
      <c r="G104" s="8"/>
      <c r="H104" s="8"/>
      <c r="I104" s="8"/>
      <c r="J104" s="8"/>
      <c r="K104" s="8"/>
      <c r="L104" s="8"/>
      <c r="M104" s="8" t="s">
        <v>61</v>
      </c>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9"/>
      <c r="AS104" s="49"/>
      <c r="AT104" s="35"/>
      <c r="AU104" s="35"/>
    </row>
    <row r="105" spans="1:47" ht="14.45">
      <c r="A105" s="8" t="s">
        <v>65</v>
      </c>
      <c r="B105" s="8" t="s">
        <v>61</v>
      </c>
      <c r="C105" s="8" t="s">
        <v>61</v>
      </c>
      <c r="D105" s="8" t="s">
        <v>61</v>
      </c>
      <c r="E105" s="8" t="s">
        <v>61</v>
      </c>
      <c r="F105" s="8" t="s">
        <v>61</v>
      </c>
      <c r="G105" s="8" t="s">
        <v>61</v>
      </c>
      <c r="H105" s="8" t="s">
        <v>61</v>
      </c>
      <c r="I105" s="8" t="s">
        <v>61</v>
      </c>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1"/>
      <c r="AQ105" s="11"/>
      <c r="AR105" s="50"/>
      <c r="AS105" s="50"/>
      <c r="AT105" s="35"/>
      <c r="AU105" s="35"/>
    </row>
    <row r="106" spans="1:47" ht="14.45">
      <c r="A106" s="8" t="s">
        <v>66</v>
      </c>
      <c r="B106" s="8"/>
      <c r="C106" s="8"/>
      <c r="D106" s="8"/>
      <c r="E106" s="8"/>
      <c r="F106" s="8" t="s">
        <v>61</v>
      </c>
      <c r="G106" s="8" t="s">
        <v>61</v>
      </c>
      <c r="H106" s="8" t="s">
        <v>61</v>
      </c>
      <c r="I106" s="8" t="s">
        <v>61</v>
      </c>
      <c r="J106" s="8" t="s">
        <v>61</v>
      </c>
      <c r="K106" s="8" t="s">
        <v>61</v>
      </c>
      <c r="L106" s="8" t="s">
        <v>61</v>
      </c>
      <c r="M106" s="8" t="s">
        <v>61</v>
      </c>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1"/>
      <c r="AQ106" s="11"/>
      <c r="AR106" s="50"/>
      <c r="AS106" s="50"/>
      <c r="AT106" s="35"/>
      <c r="AU106" s="35"/>
    </row>
    <row r="107" spans="1:47" ht="14.45">
      <c r="A107" s="8" t="s">
        <v>67</v>
      </c>
      <c r="B107" s="8"/>
      <c r="C107" s="8"/>
      <c r="D107" s="8" t="s">
        <v>61</v>
      </c>
      <c r="E107" s="8" t="s">
        <v>61</v>
      </c>
      <c r="F107" s="8" t="s">
        <v>61</v>
      </c>
      <c r="G107" s="58" t="s">
        <v>61</v>
      </c>
      <c r="H107" s="58" t="s">
        <v>61</v>
      </c>
      <c r="I107" s="58" t="s">
        <v>61</v>
      </c>
      <c r="J107" s="58"/>
      <c r="K107" s="58" t="s">
        <v>61</v>
      </c>
      <c r="L107" s="58" t="s">
        <v>61</v>
      </c>
      <c r="M107" s="58" t="s">
        <v>61</v>
      </c>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1"/>
      <c r="AQ107" s="11"/>
      <c r="AR107" s="50"/>
      <c r="AS107" s="50"/>
      <c r="AT107" s="35"/>
      <c r="AU107" s="35"/>
    </row>
    <row r="108" spans="1:47" ht="14.45">
      <c r="A108" s="8" t="s">
        <v>68</v>
      </c>
      <c r="B108" s="64"/>
      <c r="C108" s="8" t="s">
        <v>61</v>
      </c>
      <c r="D108" s="8" t="s">
        <v>61</v>
      </c>
      <c r="E108" s="8" t="s">
        <v>61</v>
      </c>
      <c r="F108" s="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11"/>
      <c r="AQ108" s="11"/>
      <c r="AR108" s="50"/>
      <c r="AS108" s="50"/>
      <c r="AT108" s="35"/>
      <c r="AU108" s="35"/>
    </row>
    <row r="109" spans="1:47" ht="14.45">
      <c r="A109" s="59" t="s">
        <v>69</v>
      </c>
      <c r="B109" s="60"/>
      <c r="C109" s="60"/>
      <c r="D109" s="60"/>
      <c r="E109" s="60"/>
      <c r="F109" s="60"/>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11"/>
      <c r="AQ109" s="12"/>
      <c r="AR109" s="50"/>
      <c r="AS109" s="50"/>
      <c r="AT109" s="35"/>
      <c r="AU109" s="35"/>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0"/>
      <c r="AS110" s="50"/>
      <c r="AT110" s="35"/>
      <c r="AU110" s="35"/>
    </row>
    <row r="111" spans="1:47" ht="14.45">
      <c r="A111" s="36" t="s">
        <v>70</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3"/>
      <c r="AQ111" s="39"/>
      <c r="AR111" s="51"/>
      <c r="AS111" s="51"/>
    </row>
    <row r="112" spans="1:47" ht="14.45">
      <c r="A112" s="29" t="s">
        <v>71</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1"/>
      <c r="AR112" s="52"/>
      <c r="AS112" s="52"/>
    </row>
    <row r="113" spans="1:45" ht="14.45">
      <c r="A113" s="6" t="s">
        <v>72</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3"/>
      <c r="AQ113" s="41"/>
      <c r="AR113" s="53"/>
      <c r="AS113" s="53"/>
    </row>
    <row r="114" spans="1:45" ht="14.45">
      <c r="A114" s="7" t="s">
        <v>73</v>
      </c>
      <c r="B114" s="108" t="s">
        <v>74</v>
      </c>
      <c r="C114" s="109"/>
      <c r="D114" s="109"/>
      <c r="E114" s="109"/>
      <c r="F114" s="109"/>
      <c r="G114" s="109"/>
      <c r="H114" s="109"/>
      <c r="I114" s="109"/>
      <c r="J114" s="109"/>
      <c r="K114" s="109"/>
      <c r="L114" s="109"/>
      <c r="M114" s="109"/>
      <c r="N114" s="109"/>
      <c r="O114" s="109"/>
      <c r="P114" s="109"/>
      <c r="Q114" s="109"/>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3"/>
      <c r="AQ114" s="12"/>
      <c r="AR114" s="54"/>
      <c r="AS114" s="54"/>
    </row>
    <row r="115" spans="1:45" ht="15.75" customHeight="1">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5"/>
      <c r="AS115" s="55"/>
    </row>
    <row r="116" spans="1:45" ht="73.5" customHeight="1">
      <c r="A116" s="45" t="s">
        <v>75</v>
      </c>
    </row>
    <row r="118" spans="1:45" ht="59.25" customHeight="1"/>
    <row r="220" spans="12:12" ht="15" customHeight="1">
      <c r="L220" s="33" t="s">
        <v>76</v>
      </c>
    </row>
  </sheetData>
  <autoFilter ref="A1:AU27" xr:uid="{00000000-0009-0000-0000-000001000000}"/>
  <mergeCells count="1">
    <mergeCell ref="B114:Q114"/>
  </mergeCells>
  <phoneticPr fontId="6" type="noConversion"/>
  <conditionalFormatting sqref="A1 A54:A110 A111:F111 B112:F112 A113:F113 B114 A115:F1048576">
    <cfRule type="beginsWith" dxfId="77" priority="311" operator="beginsWith" text="13">
      <formula>LEFT(A1,LEN("13"))="13"</formula>
    </cfRule>
    <cfRule type="beginsWith" dxfId="76" priority="312" operator="beginsWith" text="12">
      <formula>LEFT(A1,LEN("12"))="12"</formula>
    </cfRule>
    <cfRule type="beginsWith" dxfId="75" priority="313" operator="beginsWith" text="11">
      <formula>LEFT(A1,LEN("11"))="11"</formula>
    </cfRule>
    <cfRule type="beginsWith" dxfId="74" priority="314" operator="beginsWith" text="10">
      <formula>LEFT(A1,LEN("10"))="10"</formula>
    </cfRule>
    <cfRule type="beginsWith" dxfId="73" priority="315" operator="beginsWith" text="09">
      <formula>LEFT(A1,LEN("09"))="09"</formula>
    </cfRule>
    <cfRule type="beginsWith" dxfId="72" priority="316" operator="beginsWith" text="08">
      <formula>LEFT(A1,LEN("08"))="08"</formula>
    </cfRule>
    <cfRule type="beginsWith" dxfId="71" priority="317" operator="beginsWith" text="07">
      <formula>LEFT(A1,LEN("07"))="07"</formula>
    </cfRule>
    <cfRule type="beginsWith" dxfId="70" priority="318" operator="beginsWith" text="06">
      <formula>LEFT(A1,LEN("06"))="06"</formula>
    </cfRule>
    <cfRule type="beginsWith" dxfId="69" priority="319" operator="beginsWith" text="05">
      <formula>LEFT(A1,LEN("05"))="05"</formula>
    </cfRule>
    <cfRule type="beginsWith" dxfId="68" priority="320" operator="beginsWith" text="04">
      <formula>LEFT(A1,LEN("04"))="04"</formula>
    </cfRule>
    <cfRule type="beginsWith" dxfId="67" priority="321" operator="beginsWith" text="03">
      <formula>LEFT(A1,LEN("03"))="03"</formula>
    </cfRule>
    <cfRule type="beginsWith" dxfId="66" priority="322" operator="beginsWith" text="02">
      <formula>LEFT(A1,LEN("02"))="02"</formula>
    </cfRule>
    <cfRule type="beginsWith" dxfId="65" priority="323" operator="beginsWith" text="01">
      <formula>LEFT(A1,LEN("01"))="01"</formula>
    </cfRule>
  </conditionalFormatting>
  <conditionalFormatting sqref="A2:A36">
    <cfRule type="expression" dxfId="64" priority="58">
      <formula>VALUE(MID(A2,1,2))=13</formula>
    </cfRule>
    <cfRule type="expression" dxfId="63" priority="59">
      <formula>VALUE(MID(A2,1,2))=12</formula>
    </cfRule>
    <cfRule type="expression" dxfId="62" priority="60">
      <formula>VALUE(MID(A2,1,2))=11</formula>
    </cfRule>
    <cfRule type="expression" dxfId="61" priority="61">
      <formula>VALUE(MID(A2,1,2))=10</formula>
    </cfRule>
    <cfRule type="expression" dxfId="60" priority="62">
      <formula>VALUE(MID(A2,1,2))=9</formula>
    </cfRule>
    <cfRule type="expression" dxfId="59" priority="63">
      <formula>VALUE(MID(A2,1,2))=8</formula>
    </cfRule>
    <cfRule type="expression" dxfId="58" priority="64">
      <formula>VALUE(MID(A2,1,2))=7</formula>
    </cfRule>
    <cfRule type="expression" dxfId="57" priority="65">
      <formula>VALUE(MID(A2,1,2))=6</formula>
    </cfRule>
    <cfRule type="expression" dxfId="56" priority="66">
      <formula>VALUE(MID(A2,1,2))=5</formula>
    </cfRule>
    <cfRule type="expression" dxfId="55" priority="67">
      <formula>VALUE(MID(A2,1,2))=4</formula>
    </cfRule>
    <cfRule type="expression" dxfId="54" priority="68">
      <formula>VALUE(MID(A2,1,2))=1</formula>
    </cfRule>
    <cfRule type="expression" dxfId="53" priority="69">
      <formula>VALUE(MID(A2,1,2))=3</formula>
    </cfRule>
    <cfRule type="expression" dxfId="52" priority="70">
      <formula>VALUE(MID(A2,1,2))=2</formula>
    </cfRule>
  </conditionalFormatting>
  <conditionalFormatting sqref="M13:M27 L28:M34 M35:M37 L38:M39 M40 L41:M42 G43:M51 F52:M101">
    <cfRule type="beginsWith" dxfId="51" priority="27" operator="beginsWith" text="13">
      <formula>LEFT(F13,LEN("13"))="13"</formula>
    </cfRule>
    <cfRule type="beginsWith" dxfId="50" priority="28" operator="beginsWith" text="12">
      <formula>LEFT(F13,LEN("12"))="12"</formula>
    </cfRule>
    <cfRule type="beginsWith" dxfId="49" priority="29" operator="beginsWith" text="11">
      <formula>LEFT(F13,LEN("11"))="11"</formula>
    </cfRule>
    <cfRule type="beginsWith" dxfId="48" priority="30" operator="beginsWith" text="10">
      <formula>LEFT(F13,LEN("10"))="10"</formula>
    </cfRule>
    <cfRule type="beginsWith" dxfId="47" priority="31" operator="beginsWith" text="09">
      <formula>LEFT(F13,LEN("09"))="09"</formula>
    </cfRule>
    <cfRule type="beginsWith" dxfId="46" priority="32" operator="beginsWith" text="08">
      <formula>LEFT(F13,LEN("08"))="08"</formula>
    </cfRule>
    <cfRule type="beginsWith" dxfId="45" priority="33" operator="beginsWith" text="07">
      <formula>LEFT(F13,LEN("07"))="07"</formula>
    </cfRule>
    <cfRule type="beginsWith" dxfId="44" priority="34" operator="beginsWith" text="06">
      <formula>LEFT(F13,LEN("06"))="06"</formula>
    </cfRule>
    <cfRule type="beginsWith" dxfId="43" priority="35" operator="beginsWith" text="05">
      <formula>LEFT(F13,LEN("05"))="05"</formula>
    </cfRule>
    <cfRule type="beginsWith" dxfId="42" priority="36" operator="beginsWith" text="04">
      <formula>LEFT(F13,LEN("04"))="04"</formula>
    </cfRule>
    <cfRule type="beginsWith" dxfId="41" priority="37" operator="beginsWith" text="03">
      <formula>LEFT(F13,LEN("03"))="03"</formula>
    </cfRule>
    <cfRule type="beginsWith" dxfId="40" priority="38" operator="beginsWith" text="02">
      <formula>LEFT(F13,LEN("02"))="02"</formula>
    </cfRule>
    <cfRule type="beginsWith" dxfId="39" priority="39" operator="beginsWith" text="01">
      <formula>LEFT(F13,LEN("01"))="01"</formula>
    </cfRule>
  </conditionalFormatting>
  <conditionalFormatting sqref="R2:AO12 N13:AO101">
    <cfRule type="beginsWith" dxfId="38" priority="233" operator="beginsWith" text="13">
      <formula>LEFT(N2,LEN("13"))="13"</formula>
    </cfRule>
    <cfRule type="beginsWith" dxfId="37" priority="234" operator="beginsWith" text="12">
      <formula>LEFT(N2,LEN("12"))="12"</formula>
    </cfRule>
    <cfRule type="beginsWith" dxfId="36" priority="235" operator="beginsWith" text="11">
      <formula>LEFT(N2,LEN("11"))="11"</formula>
    </cfRule>
    <cfRule type="beginsWith" dxfId="35" priority="236" operator="beginsWith" text="10">
      <formula>LEFT(N2,LEN("10"))="10"</formula>
    </cfRule>
    <cfRule type="beginsWith" dxfId="34" priority="237" operator="beginsWith" text="09">
      <formula>LEFT(N2,LEN("09"))="09"</formula>
    </cfRule>
    <cfRule type="beginsWith" dxfId="33" priority="238" operator="beginsWith" text="08">
      <formula>LEFT(N2,LEN("08"))="08"</formula>
    </cfRule>
    <cfRule type="beginsWith" dxfId="32" priority="239" operator="beginsWith" text="07">
      <formula>LEFT(N2,LEN("07"))="07"</formula>
    </cfRule>
    <cfRule type="beginsWith" dxfId="31" priority="240" operator="beginsWith" text="06">
      <formula>LEFT(N2,LEN("06"))="06"</formula>
    </cfRule>
    <cfRule type="beginsWith" dxfId="30" priority="241" operator="beginsWith" text="05">
      <formula>LEFT(N2,LEN("05"))="05"</formula>
    </cfRule>
    <cfRule type="beginsWith" dxfId="29" priority="242" operator="beginsWith" text="04">
      <formula>LEFT(N2,LEN("04"))="04"</formula>
    </cfRule>
    <cfRule type="beginsWith" dxfId="28" priority="243" operator="beginsWith" text="03">
      <formula>LEFT(N2,LEN("03"))="03"</formula>
    </cfRule>
    <cfRule type="beginsWith" dxfId="27" priority="244" operator="beginsWith" text="02">
      <formula>LEFT(N2,LEN("02"))="02"</formula>
    </cfRule>
    <cfRule type="beginsWith" dxfId="26" priority="245" operator="beginsWith" text="01">
      <formula>LEFT(N2,LEN("01"))="01"</formula>
    </cfRule>
  </conditionalFormatting>
  <conditionalFormatting sqref="AT1">
    <cfRule type="beginsWith" dxfId="25" priority="14" operator="beginsWith" text="13">
      <formula>LEFT(AT1,LEN("13"))="13"</formula>
    </cfRule>
    <cfRule type="beginsWith" dxfId="24" priority="15" operator="beginsWith" text="12">
      <formula>LEFT(AT1,LEN("12"))="12"</formula>
    </cfRule>
    <cfRule type="beginsWith" dxfId="23" priority="16" operator="beginsWith" text="11">
      <formula>LEFT(AT1,LEN("11"))="11"</formula>
    </cfRule>
    <cfRule type="beginsWith" dxfId="22" priority="17" operator="beginsWith" text="10">
      <formula>LEFT(AT1,LEN("10"))="10"</formula>
    </cfRule>
    <cfRule type="beginsWith" dxfId="21" priority="18" operator="beginsWith" text="09">
      <formula>LEFT(AT1,LEN("09"))="09"</formula>
    </cfRule>
    <cfRule type="beginsWith" dxfId="20" priority="19" operator="beginsWith" text="08">
      <formula>LEFT(AT1,LEN("08"))="08"</formula>
    </cfRule>
    <cfRule type="beginsWith" dxfId="19" priority="20" operator="beginsWith" text="07">
      <formula>LEFT(AT1,LEN("07"))="07"</formula>
    </cfRule>
    <cfRule type="beginsWith" dxfId="18" priority="21" operator="beginsWith" text="06">
      <formula>LEFT(AT1,LEN("06"))="06"</formula>
    </cfRule>
    <cfRule type="beginsWith" dxfId="17" priority="22" operator="beginsWith" text="05">
      <formula>LEFT(AT1,LEN("05"))="05"</formula>
    </cfRule>
    <cfRule type="beginsWith" dxfId="16" priority="23" operator="beginsWith" text="04">
      <formula>LEFT(AT1,LEN("04"))="04"</formula>
    </cfRule>
    <cfRule type="beginsWith" dxfId="15" priority="24" operator="beginsWith" text="03">
      <formula>LEFT(AT1,LEN("03"))="03"</formula>
    </cfRule>
    <cfRule type="beginsWith" dxfId="14" priority="25" operator="beginsWith" text="02">
      <formula>LEFT(AT1,LEN("02"))="02"</formula>
    </cfRule>
    <cfRule type="beginsWith" dxfId="13" priority="26" operator="beginsWith" text="01">
      <formula>LEFT(AT1,LEN("01"))="01"</formula>
    </cfRule>
  </conditionalFormatting>
  <conditionalFormatting sqref="AT2 AT5 AT9:AT10 AT13 AT16">
    <cfRule type="beginsWith" dxfId="12" priority="1" operator="beginsWith" text="13">
      <formula>LEFT(AT2,LEN("13"))="13"</formula>
    </cfRule>
    <cfRule type="beginsWith" dxfId="11" priority="2" operator="beginsWith" text="12">
      <formula>LEFT(AT2,LEN("12"))="12"</formula>
    </cfRule>
    <cfRule type="beginsWith" dxfId="10" priority="3" operator="beginsWith" text="11">
      <formula>LEFT(AT2,LEN("11"))="11"</formula>
    </cfRule>
    <cfRule type="beginsWith" dxfId="9" priority="4" operator="beginsWith" text="10">
      <formula>LEFT(AT2,LEN("10"))="10"</formula>
    </cfRule>
    <cfRule type="beginsWith" dxfId="8" priority="5" operator="beginsWith" text="09">
      <formula>LEFT(AT2,LEN("09"))="09"</formula>
    </cfRule>
    <cfRule type="beginsWith" dxfId="7" priority="6" operator="beginsWith" text="08">
      <formula>LEFT(AT2,LEN("08"))="08"</formula>
    </cfRule>
    <cfRule type="beginsWith" dxfId="6" priority="7" operator="beginsWith" text="07">
      <formula>LEFT(AT2,LEN("07"))="07"</formula>
    </cfRule>
    <cfRule type="beginsWith" dxfId="5" priority="8" operator="beginsWith" text="06">
      <formula>LEFT(AT2,LEN("06"))="06"</formula>
    </cfRule>
    <cfRule type="beginsWith" dxfId="4" priority="9" operator="beginsWith" text="05">
      <formula>LEFT(AT2,LEN("05"))="05"</formula>
    </cfRule>
    <cfRule type="beginsWith" dxfId="3" priority="10" operator="beginsWith" text="04">
      <formula>LEFT(AT2,LEN("04"))="04"</formula>
    </cfRule>
    <cfRule type="beginsWith" dxfId="2" priority="11" operator="beginsWith" text="03">
      <formula>LEFT(AT2,LEN("03"))="03"</formula>
    </cfRule>
    <cfRule type="beginsWith" dxfId="1" priority="12" operator="beginsWith" text="02">
      <formula>LEFT(AT2,LEN("02"))="02"</formula>
    </cfRule>
    <cfRule type="beginsWith" dxfId="0" priority="13" operator="beginsWith" text="01">
      <formula>LEFT(AT2,LEN("01"))="01"</formula>
    </cfRule>
  </conditionalFormatting>
  <dataValidations count="1">
    <dataValidation type="list" allowBlank="1" showInputMessage="1" showErrorMessage="1" sqref="AT2:AT102 B103:AO109" xr:uid="{00000000-0002-0000-0100-000000000000}">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'Diccionario Sharepoint'!$B:$B</xm:f>
          </x14:formula1>
          <xm:sqref>B1:E1 N1:AO1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
  <sheetViews>
    <sheetView workbookViewId="0">
      <selection activeCell="C6" sqref="C6:C13"/>
    </sheetView>
  </sheetViews>
  <sheetFormatPr defaultColWidth="11.42578125" defaultRowHeight="14.45"/>
  <cols>
    <col min="1" max="3" width="28.42578125" style="28" customWidth="1"/>
  </cols>
  <sheetData>
    <row r="1" spans="1:3">
      <c r="A1" s="62" t="s">
        <v>77</v>
      </c>
      <c r="B1" s="62" t="s">
        <v>78</v>
      </c>
      <c r="C1" s="62" t="s">
        <v>79</v>
      </c>
    </row>
    <row r="2" spans="1:3">
      <c r="A2" s="27">
        <v>1</v>
      </c>
      <c r="B2" s="27" t="str">
        <f>+'Aptitud final'!B1</f>
        <v>ganaderia_leche</v>
      </c>
      <c r="C2" s="27" t="s">
        <v>12</v>
      </c>
    </row>
    <row r="3" spans="1:3">
      <c r="A3" s="27">
        <f>+A2+1</f>
        <v>2</v>
      </c>
      <c r="B3" s="27" t="str">
        <f>+'Aptitud final'!C1</f>
        <v>avicultura_postura</v>
      </c>
      <c r="C3" s="27" t="s">
        <v>12</v>
      </c>
    </row>
    <row r="4" spans="1:3">
      <c r="A4" s="27">
        <f t="shared" ref="A4:A11" si="0">+A3+1</f>
        <v>3</v>
      </c>
      <c r="B4" s="27" t="str">
        <f>+'Aptitud final'!D1</f>
        <v>porcicultura_cria</v>
      </c>
      <c r="C4" s="27" t="s">
        <v>12</v>
      </c>
    </row>
    <row r="5" spans="1:3">
      <c r="A5" s="27">
        <f t="shared" si="0"/>
        <v>4</v>
      </c>
      <c r="B5" s="27" t="str">
        <f>+'Aptitud final'!E1</f>
        <v>piscicultura_trucha</v>
      </c>
      <c r="C5" s="27" t="s">
        <v>14</v>
      </c>
    </row>
    <row r="6" spans="1:3" ht="15">
      <c r="A6" s="27">
        <f t="shared" si="0"/>
        <v>5</v>
      </c>
      <c r="B6" s="27" t="s">
        <v>48</v>
      </c>
      <c r="C6" s="110" t="s">
        <v>12</v>
      </c>
    </row>
    <row r="7" spans="1:3" ht="15">
      <c r="A7" s="27">
        <f t="shared" si="0"/>
        <v>6</v>
      </c>
      <c r="B7" s="27" t="s">
        <v>49</v>
      </c>
      <c r="C7" s="110" t="s">
        <v>12</v>
      </c>
    </row>
    <row r="8" spans="1:3" ht="15">
      <c r="A8" s="27">
        <f t="shared" si="0"/>
        <v>7</v>
      </c>
      <c r="B8" s="27" t="s">
        <v>50</v>
      </c>
      <c r="C8" s="27" t="s">
        <v>26</v>
      </c>
    </row>
    <row r="9" spans="1:3" ht="15">
      <c r="A9" s="27">
        <f t="shared" si="0"/>
        <v>8</v>
      </c>
      <c r="B9" s="27" t="s">
        <v>51</v>
      </c>
      <c r="C9" s="110" t="s">
        <v>12</v>
      </c>
    </row>
    <row r="10" spans="1:3" ht="15">
      <c r="A10" s="27">
        <f t="shared" si="0"/>
        <v>9</v>
      </c>
      <c r="B10" s="27" t="s">
        <v>52</v>
      </c>
      <c r="C10" s="110" t="s">
        <v>12</v>
      </c>
    </row>
    <row r="11" spans="1:3" ht="15">
      <c r="A11" s="27">
        <f t="shared" si="0"/>
        <v>10</v>
      </c>
      <c r="B11" s="27" t="s">
        <v>80</v>
      </c>
      <c r="C11" s="110" t="s">
        <v>12</v>
      </c>
    </row>
    <row r="12" spans="1:3" ht="15">
      <c r="A12" s="27">
        <f t="shared" ref="A12:A67" si="1">IF(B12="","",A11+1)</f>
        <v>11</v>
      </c>
      <c r="B12" s="27" t="s">
        <v>54</v>
      </c>
      <c r="C12" s="27" t="s">
        <v>12</v>
      </c>
    </row>
    <row r="13" spans="1:3" ht="15">
      <c r="A13" s="27">
        <f t="shared" si="1"/>
        <v>12</v>
      </c>
      <c r="B13" s="27" t="s">
        <v>55</v>
      </c>
      <c r="C13" s="27" t="s">
        <v>19</v>
      </c>
    </row>
    <row r="14" spans="1:3">
      <c r="A14" s="27" t="str">
        <f t="shared" si="1"/>
        <v/>
      </c>
      <c r="B14" s="27"/>
      <c r="C14" s="27"/>
    </row>
    <row r="15" spans="1:3">
      <c r="A15" s="27" t="str">
        <f t="shared" si="1"/>
        <v/>
      </c>
      <c r="B15" s="27"/>
      <c r="C15" s="27"/>
    </row>
    <row r="16" spans="1:3">
      <c r="A16" s="27" t="str">
        <f t="shared" si="1"/>
        <v/>
      </c>
      <c r="B16" s="27"/>
      <c r="C16" s="27"/>
    </row>
    <row r="17" spans="1:3">
      <c r="A17" s="27" t="str">
        <f t="shared" si="1"/>
        <v/>
      </c>
      <c r="B17" s="27"/>
      <c r="C17" s="27"/>
    </row>
    <row r="18" spans="1:3">
      <c r="A18" s="27" t="str">
        <f>IF(B18="","",A17+1)</f>
        <v/>
      </c>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1"/>
        <v/>
      </c>
    </row>
    <row r="23" spans="1:3">
      <c r="A23" s="28" t="str">
        <f t="shared" si="1"/>
        <v/>
      </c>
    </row>
    <row r="24" spans="1:3">
      <c r="A24" s="28" t="str">
        <f t="shared" si="1"/>
        <v/>
      </c>
    </row>
    <row r="32" spans="1:3">
      <c r="B32"/>
    </row>
    <row r="33" spans="1:2">
      <c r="B33"/>
    </row>
    <row r="34" spans="1:2">
      <c r="B34"/>
    </row>
    <row r="35" spans="1:2">
      <c r="B35"/>
    </row>
    <row r="36" spans="1:2">
      <c r="B36"/>
    </row>
    <row r="37" spans="1:2">
      <c r="B37"/>
    </row>
    <row r="39" spans="1:2">
      <c r="A39" s="28" t="str">
        <f t="shared" si="1"/>
        <v/>
      </c>
    </row>
    <row r="40" spans="1:2">
      <c r="A40" s="28" t="str">
        <f t="shared" si="1"/>
        <v/>
      </c>
    </row>
    <row r="41" spans="1:2">
      <c r="A41" s="28" t="str">
        <f t="shared" si="1"/>
        <v/>
      </c>
    </row>
    <row r="42" spans="1:2">
      <c r="A42" s="28" t="str">
        <f t="shared" si="1"/>
        <v/>
      </c>
    </row>
    <row r="43" spans="1:2">
      <c r="A43" s="28" t="str">
        <f t="shared" si="1"/>
        <v/>
      </c>
    </row>
    <row r="44" spans="1:2">
      <c r="A44" s="28" t="str">
        <f t="shared" si="1"/>
        <v/>
      </c>
    </row>
    <row r="45" spans="1:2">
      <c r="A45" s="28" t="str">
        <f t="shared" si="1"/>
        <v/>
      </c>
    </row>
    <row r="46" spans="1:2">
      <c r="A46" s="28" t="str">
        <f t="shared" si="1"/>
        <v/>
      </c>
    </row>
    <row r="47" spans="1:2">
      <c r="A47" s="28" t="str">
        <f t="shared" si="1"/>
        <v/>
      </c>
    </row>
    <row r="48" spans="1:2">
      <c r="A48" s="28" t="str">
        <f t="shared" si="1"/>
        <v/>
      </c>
    </row>
    <row r="49" spans="1:1">
      <c r="A49" s="28" t="str">
        <f t="shared" si="1"/>
        <v/>
      </c>
    </row>
    <row r="50" spans="1:1">
      <c r="A50" s="28" t="str">
        <f t="shared" si="1"/>
        <v/>
      </c>
    </row>
    <row r="51" spans="1:1">
      <c r="A51" s="28" t="str">
        <f t="shared" si="1"/>
        <v/>
      </c>
    </row>
    <row r="52" spans="1:1">
      <c r="A52" s="28" t="str">
        <f t="shared" si="1"/>
        <v/>
      </c>
    </row>
    <row r="53" spans="1:1">
      <c r="A53" s="28" t="str">
        <f t="shared" si="1"/>
        <v/>
      </c>
    </row>
    <row r="54" spans="1:1">
      <c r="A54" s="28" t="str">
        <f t="shared" si="1"/>
        <v/>
      </c>
    </row>
    <row r="55" spans="1:1">
      <c r="A55" s="28" t="str">
        <f t="shared" si="1"/>
        <v/>
      </c>
    </row>
    <row r="56" spans="1:1">
      <c r="A56" s="28" t="str">
        <f t="shared" si="1"/>
        <v/>
      </c>
    </row>
    <row r="57" spans="1:1">
      <c r="A57" s="28" t="str">
        <f t="shared" si="1"/>
        <v/>
      </c>
    </row>
    <row r="58" spans="1:1">
      <c r="A58" s="28" t="str">
        <f t="shared" si="1"/>
        <v/>
      </c>
    </row>
    <row r="59" spans="1:1">
      <c r="A59" s="28" t="str">
        <f t="shared" si="1"/>
        <v/>
      </c>
    </row>
    <row r="60" spans="1:1">
      <c r="A60" s="28" t="str">
        <f t="shared" si="1"/>
        <v/>
      </c>
    </row>
    <row r="61" spans="1:1">
      <c r="A61" s="28" t="str">
        <f t="shared" si="1"/>
        <v/>
      </c>
    </row>
    <row r="62" spans="1:1">
      <c r="A62" s="28" t="str">
        <f t="shared" si="1"/>
        <v/>
      </c>
    </row>
    <row r="63" spans="1:1">
      <c r="A63" s="28" t="str">
        <f t="shared" si="1"/>
        <v/>
      </c>
    </row>
    <row r="64" spans="1:1">
      <c r="A64" s="28" t="str">
        <f t="shared" si="1"/>
        <v/>
      </c>
    </row>
    <row r="65" spans="1:1">
      <c r="A65" s="28" t="str">
        <f t="shared" si="1"/>
        <v/>
      </c>
    </row>
    <row r="66" spans="1:1">
      <c r="A66" s="28" t="str">
        <f t="shared" si="1"/>
        <v/>
      </c>
    </row>
    <row r="67" spans="1:1">
      <c r="A67" s="28" t="str">
        <f t="shared" si="1"/>
        <v/>
      </c>
    </row>
    <row r="68" spans="1:1">
      <c r="A68" s="28" t="str">
        <f t="shared" ref="A68:A100" si="2">IF(B68="","",A67+1)</f>
        <v/>
      </c>
    </row>
    <row r="69" spans="1:1">
      <c r="A69" s="28" t="str">
        <f t="shared" si="2"/>
        <v/>
      </c>
    </row>
    <row r="70" spans="1:1">
      <c r="A70" s="28" t="str">
        <f t="shared" si="2"/>
        <v/>
      </c>
    </row>
    <row r="71" spans="1:1">
      <c r="A71" s="28" t="str">
        <f t="shared" si="2"/>
        <v/>
      </c>
    </row>
    <row r="72" spans="1:1">
      <c r="A72" s="28" t="str">
        <f t="shared" si="2"/>
        <v/>
      </c>
    </row>
    <row r="73" spans="1:1">
      <c r="A73" s="28" t="str">
        <f t="shared" si="2"/>
        <v/>
      </c>
    </row>
    <row r="74" spans="1:1">
      <c r="A74" s="28" t="str">
        <f t="shared" si="2"/>
        <v/>
      </c>
    </row>
    <row r="75" spans="1:1">
      <c r="A75" s="28" t="str">
        <f t="shared" si="2"/>
        <v/>
      </c>
    </row>
    <row r="76" spans="1:1">
      <c r="A76" s="28" t="str">
        <f t="shared" si="2"/>
        <v/>
      </c>
    </row>
    <row r="77" spans="1:1">
      <c r="A77" s="28" t="str">
        <f t="shared" si="2"/>
        <v/>
      </c>
    </row>
    <row r="78" spans="1:1">
      <c r="A78" s="28" t="str">
        <f t="shared" si="2"/>
        <v/>
      </c>
    </row>
    <row r="79" spans="1:1">
      <c r="A79" s="28" t="str">
        <f t="shared" si="2"/>
        <v/>
      </c>
    </row>
    <row r="80" spans="1:1">
      <c r="A80" s="28" t="str">
        <f t="shared" si="2"/>
        <v/>
      </c>
    </row>
    <row r="81" spans="1:1">
      <c r="A81" s="28" t="str">
        <f t="shared" si="2"/>
        <v/>
      </c>
    </row>
    <row r="82" spans="1:1">
      <c r="A82" s="28" t="str">
        <f t="shared" si="2"/>
        <v/>
      </c>
    </row>
    <row r="83" spans="1:1">
      <c r="A83" s="28" t="str">
        <f t="shared" si="2"/>
        <v/>
      </c>
    </row>
    <row r="84" spans="1:1">
      <c r="A84" s="28" t="str">
        <f t="shared" si="2"/>
        <v/>
      </c>
    </row>
    <row r="85" spans="1:1">
      <c r="A85" s="28" t="str">
        <f t="shared" si="2"/>
        <v/>
      </c>
    </row>
    <row r="86" spans="1:1">
      <c r="A86" s="28" t="str">
        <f t="shared" si="2"/>
        <v/>
      </c>
    </row>
    <row r="87" spans="1:1">
      <c r="A87" s="28" t="str">
        <f t="shared" si="2"/>
        <v/>
      </c>
    </row>
    <row r="88" spans="1:1">
      <c r="A88" s="28" t="str">
        <f t="shared" si="2"/>
        <v/>
      </c>
    </row>
    <row r="89" spans="1:1">
      <c r="A89" s="28" t="str">
        <f t="shared" si="2"/>
        <v/>
      </c>
    </row>
    <row r="90" spans="1:1">
      <c r="A90" s="28" t="str">
        <f t="shared" si="2"/>
        <v/>
      </c>
    </row>
    <row r="91" spans="1:1">
      <c r="A91" s="28" t="str">
        <f t="shared" si="2"/>
        <v/>
      </c>
    </row>
    <row r="92" spans="1:1">
      <c r="A92" s="28" t="str">
        <f t="shared" si="2"/>
        <v/>
      </c>
    </row>
    <row r="93" spans="1:1">
      <c r="A93" s="28" t="str">
        <f t="shared" si="2"/>
        <v/>
      </c>
    </row>
    <row r="94" spans="1:1">
      <c r="A94" s="28" t="str">
        <f t="shared" si="2"/>
        <v/>
      </c>
    </row>
    <row r="95" spans="1:1">
      <c r="A95" s="28" t="str">
        <f t="shared" si="2"/>
        <v/>
      </c>
    </row>
    <row r="96" spans="1:1">
      <c r="A96" s="28" t="str">
        <f t="shared" si="2"/>
        <v/>
      </c>
    </row>
    <row r="97" spans="1:1">
      <c r="A97" s="28" t="str">
        <f t="shared" si="2"/>
        <v/>
      </c>
    </row>
    <row r="98" spans="1:1">
      <c r="A98" s="28" t="str">
        <f t="shared" si="2"/>
        <v/>
      </c>
    </row>
    <row r="99" spans="1:1">
      <c r="A99" s="28" t="str">
        <f t="shared" si="2"/>
        <v/>
      </c>
    </row>
    <row r="100" spans="1:1">
      <c r="A100" s="28" t="str">
        <f t="shared" si="2"/>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00"/>
  <sheetViews>
    <sheetView topLeftCell="A103" workbookViewId="0">
      <selection activeCell="B18" sqref="A18:B25"/>
    </sheetView>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caprinos_doble_propósito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0eb6ee77f3561287dcac45e34ceef718">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466d2f7dfd7178e6c40f2ec1d7c8e1d6"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526F7E55-FABD-4965-B6F2-F3C53D5524AB}"/>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Juan Manuel Buritica Espitia</cp:lastModifiedBy>
  <cp:revision/>
  <dcterms:created xsi:type="dcterms:W3CDTF">2023-06-01T14:44:35Z</dcterms:created>
  <dcterms:modified xsi:type="dcterms:W3CDTF">2025-10-31T14:10:07Z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