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updateLinks="always" defaultThemeVersion="166925"/>
  <mc:AlternateContent xmlns:mc="http://schemas.openxmlformats.org/markup-compatibility/2006">
    <mc:Choice Requires="x15">
      <x15ac:absPath xmlns:x15ac="http://schemas.microsoft.com/office/spreadsheetml/2010/11/ac" url="C:\Users\Zamira\Desktop\ANDT\Municipios\Rovira\"/>
    </mc:Choice>
  </mc:AlternateContent>
  <xr:revisionPtr revIDLastSave="3" documentId="13_ncr:1_{E41C6AE2-922D-4D7F-AE1B-F2A44532FFA7}" xr6:coauthVersionLast="47" xr6:coauthVersionMax="47" xr10:uidLastSave="{0E4BA4C3-F4F1-4C0B-948E-4E8D5FD6A9E5}"/>
  <bookViews>
    <workbookView xWindow="-120" yWindow="-120" windowWidth="20730" windowHeight="11040" firstSheet="2"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final'!$A$1:$J$45</definedName>
    <definedName name="_xlnm._FilterDatabase" localSheetId="0" hidden="1">SIPRA!$A$1:$H$161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1" i="12" l="1"/>
  <c r="AP41" i="12"/>
  <c r="AQ40" i="12"/>
  <c r="AP40" i="12"/>
  <c r="AQ39" i="12"/>
  <c r="AP39" i="12"/>
  <c r="AQ38" i="12"/>
  <c r="AP38" i="12"/>
  <c r="AQ37" i="12"/>
  <c r="AP37" i="12"/>
  <c r="AQ36" i="12"/>
  <c r="AP36" i="12"/>
  <c r="AQ35" i="12"/>
  <c r="AP35" i="12"/>
  <c r="AQ34" i="12"/>
  <c r="AP34" i="12"/>
  <c r="AQ33" i="12"/>
  <c r="AP33" i="12"/>
  <c r="AQ32" i="12"/>
  <c r="AP32" i="12"/>
  <c r="AQ31" i="12"/>
  <c r="AP31" i="12"/>
  <c r="AQ30" i="12"/>
  <c r="AP30" i="12"/>
  <c r="AQ29" i="12"/>
  <c r="AP29" i="12"/>
  <c r="AQ28" i="12"/>
  <c r="AP28" i="12"/>
  <c r="AQ27" i="12"/>
  <c r="AP27" i="12"/>
  <c r="AQ26" i="12"/>
  <c r="AP26" i="12"/>
  <c r="AQ25" i="12"/>
  <c r="AP25" i="12"/>
  <c r="AQ24" i="12"/>
  <c r="AP24" i="12"/>
  <c r="AQ23" i="12"/>
  <c r="AP23" i="12"/>
  <c r="AQ22" i="12"/>
  <c r="AP22" i="12"/>
  <c r="AQ21" i="12"/>
  <c r="AP21" i="12"/>
  <c r="AQ20" i="12"/>
  <c r="AP20" i="12"/>
  <c r="AQ19" i="12"/>
  <c r="AP19" i="12"/>
  <c r="AQ18" i="12"/>
  <c r="AP18" i="12"/>
  <c r="AQ17" i="12"/>
  <c r="AP17" i="12"/>
  <c r="AQ16" i="12"/>
  <c r="AP16" i="12"/>
  <c r="AQ15" i="12"/>
  <c r="AP15" i="12"/>
  <c r="AQ14" i="12"/>
  <c r="AP14" i="12"/>
  <c r="AQ13" i="12"/>
  <c r="AP13" i="12"/>
  <c r="AQ12" i="12"/>
  <c r="AP12" i="12"/>
  <c r="AQ11" i="12"/>
  <c r="AP11" i="12"/>
  <c r="AQ10" i="12"/>
  <c r="AP10" i="12"/>
  <c r="AQ9" i="12"/>
  <c r="AP9" i="12"/>
  <c r="AQ8" i="12"/>
  <c r="AP8" i="12"/>
  <c r="AQ7" i="12"/>
  <c r="AP7" i="12"/>
  <c r="AQ6" i="12"/>
  <c r="AP6" i="12"/>
  <c r="AQ5" i="12"/>
  <c r="AP5" i="12"/>
  <c r="AQ4" i="12"/>
  <c r="AP4" i="12"/>
  <c r="AQ3" i="12"/>
  <c r="AP3" i="12"/>
  <c r="J102" i="12"/>
  <c r="I102" i="12"/>
  <c r="B4" i="16" l="1"/>
  <c r="B3" i="16"/>
  <c r="B2" i="16"/>
  <c r="E1" i="13"/>
  <c r="D1" i="13"/>
  <c r="C1" i="13"/>
  <c r="AR102" i="12"/>
  <c r="AS38" i="12" l="1"/>
  <c r="AS34" i="12"/>
  <c r="AS30" i="12"/>
  <c r="AS26" i="12"/>
  <c r="AS22" i="12"/>
  <c r="AS18" i="12"/>
  <c r="AS14" i="12"/>
  <c r="AS10" i="12"/>
  <c r="AS6" i="12"/>
  <c r="AS41" i="12"/>
  <c r="AS37" i="12"/>
  <c r="AS33" i="12"/>
  <c r="AS29" i="12"/>
  <c r="AS25" i="12"/>
  <c r="AS21" i="12"/>
  <c r="AS17" i="12"/>
  <c r="AS13" i="12"/>
  <c r="AS9" i="12"/>
  <c r="AS5" i="12"/>
  <c r="AS40" i="12"/>
  <c r="AS36" i="12"/>
  <c r="AS32" i="12"/>
  <c r="AS28" i="12"/>
  <c r="AS24" i="12"/>
  <c r="AS20" i="12"/>
  <c r="AS16" i="12"/>
  <c r="AS12" i="12"/>
  <c r="AS8" i="12"/>
  <c r="AS4" i="12"/>
  <c r="AS39" i="12"/>
  <c r="AS35" i="12"/>
  <c r="AS31" i="12"/>
  <c r="AS27" i="12"/>
  <c r="AS23" i="12"/>
  <c r="AS19" i="12"/>
  <c r="AS15" i="12"/>
  <c r="AS11" i="12"/>
  <c r="AS7" i="12"/>
  <c r="AS3" i="12"/>
  <c r="A3" i="16"/>
  <c r="A4" i="16" s="1"/>
  <c r="A5" i="16" s="1"/>
  <c r="A6" i="16" s="1"/>
  <c r="A7" i="16" s="1"/>
  <c r="A8" i="16" s="1"/>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S100" i="12"/>
  <c r="U102" i="12"/>
  <c r="T102" i="12"/>
  <c r="S102" i="12"/>
  <c r="R102" i="12"/>
  <c r="Q102" i="12"/>
  <c r="P102" i="12"/>
  <c r="O102" i="12"/>
  <c r="N102" i="12"/>
  <c r="M102" i="12"/>
  <c r="L102" i="12"/>
  <c r="K102" i="12"/>
  <c r="H102" i="12"/>
  <c r="G102" i="12"/>
  <c r="F102" i="12"/>
  <c r="E102" i="12"/>
  <c r="D102" i="12"/>
  <c r="C102" i="12"/>
  <c r="B102" i="12"/>
  <c r="AP102" i="12" l="1"/>
  <c r="AQ102" i="12"/>
  <c r="AS57" i="12"/>
  <c r="AS71" i="12"/>
  <c r="AS47" i="12"/>
  <c r="AS77" i="12"/>
  <c r="AS98" i="12"/>
  <c r="AS93" i="12"/>
  <c r="AS52" i="12"/>
  <c r="AS90" i="12"/>
  <c r="AS87" i="12"/>
  <c r="AS83" i="12"/>
  <c r="AS73" i="12"/>
  <c r="AS72" i="12"/>
  <c r="AS79" i="12"/>
  <c r="AS2" i="12"/>
  <c r="AS75" i="12"/>
  <c r="AS97" i="12"/>
  <c r="AS96" i="12"/>
  <c r="AS64" i="12"/>
  <c r="AS86" i="12"/>
  <c r="AS67" i="12"/>
  <c r="AS74" i="12"/>
  <c r="AS78" i="12"/>
  <c r="AS70" i="12"/>
  <c r="AS84" i="12"/>
  <c r="AS50" i="12"/>
  <c r="AS59" i="12"/>
  <c r="AS85" i="12"/>
  <c r="AS49" i="12"/>
  <c r="AS65" i="12"/>
  <c r="AS68" i="12"/>
  <c r="AS55" i="12"/>
  <c r="AS60" i="12"/>
  <c r="AS99" i="12"/>
  <c r="AS89" i="12"/>
  <c r="AS48" i="12"/>
  <c r="AS88" i="12"/>
  <c r="AS91" i="12"/>
  <c r="AS81" i="12"/>
  <c r="AS95" i="12"/>
  <c r="AS61" i="12"/>
  <c r="AS82" i="12"/>
  <c r="AS94" i="12"/>
  <c r="AS46" i="12"/>
  <c r="AS66" i="12"/>
  <c r="AS63" i="12"/>
  <c r="AS56" i="12"/>
  <c r="AS92" i="12"/>
  <c r="AS58" i="12"/>
  <c r="AS101" i="12"/>
  <c r="AS80" i="12"/>
  <c r="AS53" i="12"/>
  <c r="AS76" i="12"/>
  <c r="AS51" i="12"/>
  <c r="AS69" i="12"/>
  <c r="AS54" i="12"/>
  <c r="AS62" i="12"/>
  <c r="AS102" i="12" l="1"/>
  <c r="A13" i="16" l="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<sst xmlns="http://schemas.openxmlformats.org/spreadsheetml/2006/main" count="334" uniqueCount="84">
  <si>
    <t>UFH</t>
  </si>
  <si>
    <t>Aguacate</t>
  </si>
  <si>
    <t>Café</t>
  </si>
  <si>
    <t>Cacao</t>
  </si>
  <si>
    <t>06Qbp-55</t>
  </si>
  <si>
    <t>Área total</t>
  </si>
  <si>
    <t>Apto</t>
  </si>
  <si>
    <t>No apto</t>
  </si>
  <si>
    <t>% aptitud</t>
  </si>
  <si>
    <t>06Qd2s1-55</t>
  </si>
  <si>
    <t>06Qe-55</t>
  </si>
  <si>
    <t>06Qes1-55</t>
  </si>
  <si>
    <t>06Vd2s1-55</t>
  </si>
  <si>
    <t>07Vb-49</t>
  </si>
  <si>
    <t>08He-44</t>
  </si>
  <si>
    <t>08Le-44</t>
  </si>
  <si>
    <t>COLOCAR JUSTIFICATIVA DE LA APTITUD CONDICIONADA</t>
  </si>
  <si>
    <t>08LeL-44</t>
  </si>
  <si>
    <t>08Les1-44</t>
  </si>
  <si>
    <t>08Qd2s1-44</t>
  </si>
  <si>
    <t>09HeL-38</t>
  </si>
  <si>
    <t>09LeL-38</t>
  </si>
  <si>
    <t>09Qe2s1-38</t>
  </si>
  <si>
    <t>09Vbp-38</t>
  </si>
  <si>
    <t>10Hg-30</t>
  </si>
  <si>
    <t>10Lf-30</t>
  </si>
  <si>
    <t>10Lfs1-30</t>
  </si>
  <si>
    <t>10Lg-30</t>
  </si>
  <si>
    <t>10Lgs1-30</t>
  </si>
  <si>
    <t>10Qe3s2-30</t>
  </si>
  <si>
    <t>10Qf-30</t>
  </si>
  <si>
    <t>10Qf2s1-30</t>
  </si>
  <si>
    <t>10Qf2s2-30</t>
  </si>
  <si>
    <t>10Qfs1-30</t>
  </si>
  <si>
    <t>10Qfs2-30</t>
  </si>
  <si>
    <t>10Qg-30</t>
  </si>
  <si>
    <t>10Qg2s1-30</t>
  </si>
  <si>
    <t>10Qgs1-30</t>
  </si>
  <si>
    <t>10Ve3s2-30</t>
  </si>
  <si>
    <t>10Vf2s1-30</t>
  </si>
  <si>
    <t>10Vg2s1-30</t>
  </si>
  <si>
    <t>11HfL-23</t>
  </si>
  <si>
    <t>11LfL-23</t>
  </si>
  <si>
    <t>Se habilita aptitud condicionada para cafe mediante ruta de tableros</t>
  </si>
  <si>
    <t>11LfLs1-23</t>
  </si>
  <si>
    <t>11QfLs1-23</t>
  </si>
  <si>
    <t>11Qg2s2-23</t>
  </si>
  <si>
    <t>11Qgs2-23</t>
  </si>
  <si>
    <t>11Vg2s2-23</t>
  </si>
  <si>
    <t>12LfLs2-17</t>
  </si>
  <si>
    <t>ganaderia_ceba</t>
  </si>
  <si>
    <t>avicultura_postura</t>
  </si>
  <si>
    <t>porcicultura_cria</t>
  </si>
  <si>
    <t>aguacate_papelillo</t>
  </si>
  <si>
    <t>cafe</t>
  </si>
  <si>
    <t>cafe_platano</t>
  </si>
  <si>
    <t>cacao</t>
  </si>
  <si>
    <t>platano</t>
  </si>
  <si>
    <t>frijol_arbustivo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</si>
  <si>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</si>
  <si>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</si>
  <si>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</si>
  <si>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</si>
  <si>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</si>
  <si>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</si>
  <si>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</si>
  <si>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</si>
  <si>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</si>
  <si>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</si>
  <si>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</si>
  <si>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</si>
  <si>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</si>
  <si>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</si>
  <si>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</si>
  <si>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</si>
  <si>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</si>
  <si>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</si>
  <si>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</si>
  <si>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SIPRA NACIONAL: Ganaderia , Avicultura, Porcicultura, aguacate papelillo, café y cacao</t>
  </si>
  <si>
    <t>SIPRA TERRITORIAL:</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</si>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</sst>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
    <numFmt numFmtId="166" formatCode="#,##0.000"/>
    <numFmt numFmtId="167" formatCode="#,##0.0000"/>
  </numFmts>
  <fonts count="2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Tahoma"/>
      <family val="2"/>
    </font>
    <font>
      <sz val="11"/>
      <color rgb="FFFFFFFF"/>
      <name val="Calibri"/>
      <scheme val="minor"/>
    </font>
    <font>
      <sz val="11"/>
      <color rgb="FF000000"/>
      <name val="Calibri"/>
      <family val="2"/>
      <scheme val="minor"/>
    </font>
    <font>
      <sz val="11"/>
      <color rgb="FF000000"/>
      <name val="Calibri"/>
    </font>
    <font>
      <sz val="11"/>
      <color rgb="FF006100"/>
      <name val="Calibri"/>
    </font>
  </fonts>
  <fills count="1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rgb="FF266600"/>
      </patternFill>
    </fill>
    <fill>
      <patternFill patternType="solid">
        <fgColor rgb="FF8D4925"/>
        <bgColor rgb="FF000000"/>
      </patternFill>
    </fill>
    <fill>
      <patternFill patternType="solid">
        <fgColor theme="9"/>
        <bgColor indexed="64"/>
      </patternFill>
    </fill>
    <fill>
      <patternFill patternType="solid">
        <fgColor rgb="FFFFFFFF"/>
        <bgColor rgb="FF000000"/>
      </patternFill>
    </fill>
    <fill>
      <patternFill patternType="solid">
        <fgColor rgb="FFC6EFCE"/>
        <bgColor rgb="FF000000"/>
      </patternFill>
    </fill>
    <fill>
      <patternFill patternType="solid">
        <fgColor theme="5" tint="0.79998168889431442"/>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rgb="FF000000"/>
      </left>
      <right style="thin">
        <color indexed="64"/>
      </right>
      <top style="medium">
        <color indexed="64"/>
      </top>
      <bottom/>
      <diagonal/>
    </border>
    <border>
      <left style="thin">
        <color indexed="64"/>
      </left>
      <right style="thin">
        <color indexed="64"/>
      </right>
      <top/>
      <bottom style="thin">
        <color indexed="64"/>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0" borderId="0" xfId="0" applyFont="1" applyFill="1" applyAlignment="1">
      <alignment horizontal="center" vertical="center" wrapText="1"/>
    </xf>
    <xf numFmtId="164" fontId="10" fillId="0" borderId="2" xfId="0" applyNumberFormat="1" applyFont="1" applyBorder="1" applyAlignment="1">
      <alignment horizontal="center" vertical="center"/>
    </xf>
    <xf numFmtId="166" fontId="8" fillId="9" borderId="1" xfId="0" applyNumberFormat="1" applyFont="1" applyFill="1" applyBorder="1" applyAlignment="1">
      <alignment horizontal="center" vertical="center" wrapText="1"/>
    </xf>
    <xf numFmtId="167" fontId="8" fillId="9" borderId="1" xfId="0" applyNumberFormat="1" applyFont="1" applyFill="1" applyBorder="1" applyAlignment="1">
      <alignment horizontal="center" vertical="center" wrapText="1"/>
    </xf>
    <xf numFmtId="0" fontId="17" fillId="12" borderId="2" xfId="0" applyFont="1" applyFill="1" applyBorder="1" applyAlignment="1">
      <alignment horizontal="center" vertical="center"/>
    </xf>
    <xf numFmtId="0" fontId="3" fillId="4" borderId="2" xfId="0" applyFont="1" applyFill="1" applyBorder="1" applyAlignment="1">
      <alignment horizontal="center"/>
    </xf>
    <xf numFmtId="2" fontId="1" fillId="3" borderId="16" xfId="0" applyNumberFormat="1" applyFont="1" applyFill="1" applyBorder="1" applyAlignment="1">
      <alignment horizontal="center"/>
    </xf>
    <xf numFmtId="2" fontId="1" fillId="3" borderId="1" xfId="0" applyNumberFormat="1" applyFont="1" applyFill="1" applyBorder="1" applyAlignment="1">
      <alignment horizontal="center"/>
    </xf>
    <xf numFmtId="2" fontId="0" fillId="0" borderId="0" xfId="0" applyNumberFormat="1" applyAlignment="1">
      <alignment horizontal="center"/>
    </xf>
    <xf numFmtId="0" fontId="3" fillId="5" borderId="2" xfId="0" applyFont="1" applyFill="1" applyBorder="1" applyAlignment="1">
      <alignment horizontal="center"/>
    </xf>
    <xf numFmtId="0" fontId="8" fillId="13" borderId="1" xfId="0" applyFont="1" applyFill="1" applyBorder="1" applyAlignment="1">
      <alignment horizontal="center" vertical="center"/>
    </xf>
    <xf numFmtId="0" fontId="3" fillId="7" borderId="2" xfId="0" applyFont="1" applyFill="1" applyBorder="1" applyAlignment="1">
      <alignment horizontal="center"/>
    </xf>
    <xf numFmtId="0" fontId="3" fillId="0" borderId="2" xfId="0" applyFont="1" applyBorder="1" applyAlignment="1">
      <alignment horizontal="center"/>
    </xf>
    <xf numFmtId="0" fontId="10" fillId="0" borderId="2" xfId="0" applyFont="1" applyBorder="1" applyAlignment="1">
      <alignment horizontal="center"/>
    </xf>
    <xf numFmtId="0" fontId="18" fillId="0" borderId="0" xfId="0" applyFont="1" applyAlignment="1">
      <alignment horizontal="center"/>
    </xf>
    <xf numFmtId="0" fontId="18" fillId="0" borderId="1" xfId="0" applyFont="1" applyBorder="1" applyAlignment="1">
      <alignment horizontal="center"/>
    </xf>
    <xf numFmtId="0" fontId="18" fillId="0" borderId="13" xfId="0" applyFont="1" applyBorder="1" applyAlignment="1">
      <alignment horizontal="center"/>
    </xf>
    <xf numFmtId="0" fontId="8" fillId="13" borderId="1" xfId="0" applyFont="1" applyFill="1" applyBorder="1" applyAlignment="1">
      <alignment horizontal="center" vertical="center" wrapText="1"/>
    </xf>
    <xf numFmtId="0" fontId="0" fillId="4" borderId="0" xfId="0" applyFill="1" applyAlignment="1">
      <alignment horizontal="center" wrapText="1"/>
    </xf>
    <xf numFmtId="0" fontId="19" fillId="0" borderId="1" xfId="0" applyFont="1" applyBorder="1" applyAlignment="1">
      <alignment horizontal="center"/>
    </xf>
    <xf numFmtId="0" fontId="19" fillId="0" borderId="13" xfId="0" applyFont="1" applyBorder="1" applyAlignment="1">
      <alignment horizontal="center"/>
    </xf>
    <xf numFmtId="10" fontId="19" fillId="14" borderId="13" xfId="0" applyNumberFormat="1" applyFont="1" applyFill="1" applyBorder="1" applyAlignment="1">
      <alignment horizontal="center"/>
    </xf>
    <xf numFmtId="10" fontId="20" fillId="15" borderId="1" xfId="0" applyNumberFormat="1" applyFont="1" applyFill="1" applyBorder="1" applyAlignment="1">
      <alignment horizontal="center"/>
    </xf>
    <xf numFmtId="10" fontId="1" fillId="4" borderId="2" xfId="0" applyNumberFormat="1" applyFont="1" applyFill="1" applyBorder="1" applyAlignment="1">
      <alignment horizontal="center" wrapText="1"/>
    </xf>
    <xf numFmtId="10" fontId="19" fillId="14" borderId="17" xfId="0" applyNumberFormat="1" applyFont="1" applyFill="1" applyBorder="1" applyAlignment="1">
      <alignment horizontal="center"/>
    </xf>
    <xf numFmtId="0" fontId="19" fillId="0" borderId="11" xfId="0" applyFont="1" applyBorder="1" applyAlignment="1">
      <alignment horizontal="center"/>
    </xf>
    <xf numFmtId="10" fontId="20" fillId="0" borderId="1" xfId="0" applyNumberFormat="1" applyFont="1" applyBorder="1" applyAlignment="1">
      <alignment horizontal="center"/>
    </xf>
    <xf numFmtId="10" fontId="19" fillId="16" borderId="13" xfId="0" applyNumberFormat="1" applyFont="1" applyFill="1" applyBorder="1" applyAlignment="1">
      <alignment horizontal="center"/>
    </xf>
    <xf numFmtId="10" fontId="19" fillId="0" borderId="13" xfId="0" applyNumberFormat="1" applyFont="1" applyBorder="1" applyAlignment="1">
      <alignment horizontal="center"/>
    </xf>
    <xf numFmtId="0" fontId="0" fillId="4" borderId="0" xfId="0" applyFill="1" applyAlignment="1">
      <alignment horizontal="center"/>
    </xf>
    <xf numFmtId="0" fontId="16" fillId="11" borderId="10" xfId="0" applyFont="1" applyFill="1" applyBorder="1" applyAlignment="1">
      <alignment horizontal="center" vertical="center"/>
    </xf>
    <xf numFmtId="0" fontId="16" fillId="11" borderId="11" xfId="0" applyFont="1" applyFill="1" applyBorder="1" applyAlignment="1">
      <alignment horizontal="center" vertical="center"/>
    </xf>
    <xf numFmtId="0" fontId="16" fillId="11" borderId="13" xfId="0" applyFont="1" applyFill="1" applyBorder="1" applyAlignment="1">
      <alignment horizontal="center" vertical="center"/>
    </xf>
    <xf numFmtId="164" fontId="10" fillId="0" borderId="14" xfId="0" applyNumberFormat="1" applyFont="1" applyBorder="1" applyAlignment="1">
      <alignment horizontal="center" vertical="center"/>
    </xf>
    <xf numFmtId="164" fontId="10" fillId="0" borderId="4" xfId="0" applyNumberFormat="1" applyFont="1" applyBorder="1" applyAlignment="1">
      <alignment horizontal="center" vertical="center"/>
    </xf>
    <xf numFmtId="164" fontId="10" fillId="0" borderId="15" xfId="0" applyNumberFormat="1"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164" fontId="10" fillId="0" borderId="12" xfId="0" applyNumberFormat="1" applyFont="1" applyBorder="1" applyAlignment="1">
      <alignment horizontal="center" vertical="center"/>
    </xf>
    <xf numFmtId="164" fontId="10" fillId="0" borderId="8" xfId="0" applyNumberFormat="1" applyFont="1" applyBorder="1" applyAlignment="1">
      <alignment horizontal="center" vertical="center"/>
    </xf>
    <xf numFmtId="164" fontId="10" fillId="0" borderId="9"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10" fontId="20" fillId="0" borderId="1" xfId="0" applyNumberFormat="1" applyFont="1" applyFill="1" applyBorder="1" applyAlignment="1">
      <alignment horizontal="center"/>
    </xf>
  </cellXfs>
  <cellStyles count="4">
    <cellStyle name="Normal" xfId="0" builtinId="0"/>
    <cellStyle name="Normal 2" xfId="3" xr:uid="{00000000-0005-0000-0000-000001000000}"/>
    <cellStyle name="Normal 2 2" xfId="2" xr:uid="{00000000-0005-0000-0000-000002000000}"/>
    <cellStyle name="Porcentaje" xfId="1" builtinId="5"/>
  </cellStyles>
  <dxfs count="27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patternType="solid">
          <fgColor rgb="FF8D4925"/>
          <bgColor rgb="FF8D4925"/>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Diccionario_mdos_SIPSA"/>
      <sheetName val="Unidades insumos productivos"/>
      <sheetName val="Agrícolas"/>
      <sheetName val="Pecuarias"/>
      <sheetName val="Diccionario líne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61"/>
  <sheetViews>
    <sheetView zoomScale="80" zoomScaleNormal="80" workbookViewId="0">
      <pane ySplit="1" topLeftCell="B57" activePane="bottomLeft" state="frozen"/>
      <selection pane="bottomLeft" activeCell="F70" sqref="F70"/>
    </sheetView>
  </sheetViews>
  <sheetFormatPr defaultColWidth="11.42578125" defaultRowHeight="15"/>
  <cols>
    <col min="1" max="1" width="16.42578125" style="1" customWidth="1"/>
    <col min="2" max="2" width="11.42578125" style="1"/>
    <col min="3" max="3" width="19" style="1" customWidth="1"/>
    <col min="4" max="4" width="17.7109375" style="1" customWidth="1"/>
    <col min="5" max="5" width="21.42578125" style="1" customWidth="1"/>
    <col min="6" max="6" width="23" style="70" customWidth="1"/>
    <col min="7" max="8" width="19.7109375" style="70" customWidth="1"/>
    <col min="9" max="9" width="53.7109375" style="1" customWidth="1"/>
    <col min="10" max="16384" width="11.42578125" style="1"/>
  </cols>
  <sheetData>
    <row r="1" spans="1:8">
      <c r="A1" s="3" t="s">
        <v>0</v>
      </c>
      <c r="B1" s="3"/>
      <c r="C1" s="3" t="str">
        <f>+'Aptitud final'!B1</f>
        <v>ganaderia_ceba</v>
      </c>
      <c r="D1" s="3" t="str">
        <f>+'Aptitud final'!C1</f>
        <v>avicultura_postura</v>
      </c>
      <c r="E1" s="3" t="str">
        <f>+'Aptitud final'!D1</f>
        <v>porcicultura_cria</v>
      </c>
      <c r="F1" s="68" t="s">
        <v>1</v>
      </c>
      <c r="G1" s="69" t="s">
        <v>2</v>
      </c>
      <c r="H1" s="69" t="s">
        <v>3</v>
      </c>
    </row>
    <row r="2" spans="1:8">
      <c r="A2" s="98" t="s">
        <v>4</v>
      </c>
      <c r="B2" s="22" t="s">
        <v>5</v>
      </c>
      <c r="C2" s="81">
        <v>160.91767720985499</v>
      </c>
      <c r="D2" s="81">
        <v>160.91767717092679</v>
      </c>
      <c r="E2" s="81">
        <v>160.9176774945939</v>
      </c>
      <c r="F2" s="81">
        <v>160.91767691549359</v>
      </c>
      <c r="G2" s="81">
        <v>160.91767740019839</v>
      </c>
      <c r="H2" s="81">
        <v>160.91767735128781</v>
      </c>
    </row>
    <row r="3" spans="1:8">
      <c r="A3" s="99"/>
      <c r="B3" s="22" t="s">
        <v>6</v>
      </c>
      <c r="C3" s="82">
        <v>0</v>
      </c>
      <c r="D3" s="82">
        <v>160.91767717092679</v>
      </c>
      <c r="E3" s="82">
        <v>56.40067774644352</v>
      </c>
      <c r="F3" s="82">
        <v>9.7654888239340876E-2</v>
      </c>
      <c r="G3" s="82">
        <v>90.895256805281619</v>
      </c>
      <c r="H3" s="82">
        <v>53.743401979306547</v>
      </c>
    </row>
    <row r="4" spans="1:8">
      <c r="A4" s="99"/>
      <c r="B4" s="22" t="s">
        <v>7</v>
      </c>
      <c r="C4" s="82">
        <v>160.91767720985499</v>
      </c>
      <c r="D4" s="82">
        <v>0</v>
      </c>
      <c r="E4" s="82">
        <v>104.5169997481504</v>
      </c>
      <c r="F4" s="82">
        <v>160.82002202725431</v>
      </c>
      <c r="G4" s="82">
        <v>70.022420594916809</v>
      </c>
      <c r="H4" s="82">
        <v>107.1742753719812</v>
      </c>
    </row>
    <row r="5" spans="1:8" ht="15.75" thickBot="1">
      <c r="A5" s="100"/>
      <c r="B5" s="23" t="s">
        <v>8</v>
      </c>
      <c r="C5" s="83">
        <v>0</v>
      </c>
      <c r="D5" s="84">
        <v>1</v>
      </c>
      <c r="E5" s="84">
        <v>0.35049398316315072</v>
      </c>
      <c r="F5" s="83">
        <v>6.0686240387763382E-4</v>
      </c>
      <c r="G5" s="84">
        <v>0.56485563471828693</v>
      </c>
      <c r="H5" s="84">
        <v>0.33398072147153363</v>
      </c>
    </row>
    <row r="6" spans="1:8">
      <c r="A6" s="98" t="s">
        <v>9</v>
      </c>
      <c r="B6" s="22" t="s">
        <v>5</v>
      </c>
      <c r="C6" s="82">
        <v>881.34030028017912</v>
      </c>
      <c r="D6" s="82">
        <v>881.34029950176716</v>
      </c>
      <c r="E6" s="82">
        <v>881.3402986208398</v>
      </c>
      <c r="F6" s="82">
        <v>881.34029940575681</v>
      </c>
      <c r="G6" s="82">
        <v>881.34029951861282</v>
      </c>
      <c r="H6" s="82">
        <v>881.34029912172491</v>
      </c>
    </row>
    <row r="7" spans="1:8">
      <c r="A7" s="99"/>
      <c r="B7" s="22" t="s">
        <v>6</v>
      </c>
      <c r="C7" s="82">
        <v>780.91103401250984</v>
      </c>
      <c r="D7" s="82">
        <v>819.37651858884215</v>
      </c>
      <c r="E7" s="82">
        <v>804.42496964292422</v>
      </c>
      <c r="F7" s="82">
        <v>0</v>
      </c>
      <c r="G7" s="82">
        <v>801.75933095056007</v>
      </c>
      <c r="H7" s="82">
        <v>1.9062683938969771</v>
      </c>
    </row>
    <row r="8" spans="1:8">
      <c r="A8" s="99"/>
      <c r="B8" s="22" t="s">
        <v>7</v>
      </c>
      <c r="C8" s="82">
        <v>100.42926626766931</v>
      </c>
      <c r="D8" s="82">
        <v>61.963780912924982</v>
      </c>
      <c r="E8" s="82">
        <v>76.915328977915564</v>
      </c>
      <c r="F8" s="82">
        <v>881.34029940575681</v>
      </c>
      <c r="G8" s="82">
        <v>79.580968568052711</v>
      </c>
      <c r="H8" s="82">
        <v>879.43403072782792</v>
      </c>
    </row>
    <row r="9" spans="1:8">
      <c r="A9" s="100"/>
      <c r="B9" s="23" t="s">
        <v>8</v>
      </c>
      <c r="C9" s="84">
        <v>0.88604938837388614</v>
      </c>
      <c r="D9" s="84">
        <v>0.92969369385701084</v>
      </c>
      <c r="E9" s="84">
        <v>0.91272913640931197</v>
      </c>
      <c r="F9" s="83">
        <v>0</v>
      </c>
      <c r="G9" s="84">
        <v>0.90970460716306767</v>
      </c>
      <c r="H9" s="83">
        <v>2.162919811787361E-3</v>
      </c>
    </row>
    <row r="10" spans="1:8">
      <c r="A10" s="98" t="s">
        <v>10</v>
      </c>
      <c r="B10" s="22" t="s">
        <v>5</v>
      </c>
      <c r="C10" s="82">
        <v>202.41497066280331</v>
      </c>
      <c r="D10" s="82">
        <v>202.4149732577435</v>
      </c>
      <c r="E10" s="82">
        <v>202.41497080606121</v>
      </c>
      <c r="F10" s="82">
        <v>202.41497137981719</v>
      </c>
      <c r="G10" s="82">
        <v>202.41497111764181</v>
      </c>
      <c r="H10" s="82">
        <v>202.4149724230254</v>
      </c>
    </row>
    <row r="11" spans="1:8">
      <c r="A11" s="99"/>
      <c r="B11" s="22" t="s">
        <v>6</v>
      </c>
      <c r="C11" s="82">
        <v>197.0289135142682</v>
      </c>
      <c r="D11" s="82">
        <v>202.4149732577435</v>
      </c>
      <c r="E11" s="82">
        <v>202.41497080606121</v>
      </c>
      <c r="F11" s="82">
        <v>0</v>
      </c>
      <c r="G11" s="82">
        <v>202.41497111764181</v>
      </c>
      <c r="H11" s="82">
        <v>198.46390455125049</v>
      </c>
    </row>
    <row r="12" spans="1:8">
      <c r="A12" s="99"/>
      <c r="B12" s="22" t="s">
        <v>7</v>
      </c>
      <c r="C12" s="82">
        <v>5.3860571485350821</v>
      </c>
      <c r="D12" s="82">
        <v>0</v>
      </c>
      <c r="E12" s="82">
        <v>0</v>
      </c>
      <c r="F12" s="82">
        <v>202.41497137981719</v>
      </c>
      <c r="G12" s="82">
        <v>0</v>
      </c>
      <c r="H12" s="82">
        <v>3.951067871774891</v>
      </c>
    </row>
    <row r="13" spans="1:8">
      <c r="A13" s="100"/>
      <c r="B13" s="23" t="s">
        <v>8</v>
      </c>
      <c r="C13" s="84">
        <v>0.97339101386177829</v>
      </c>
      <c r="D13" s="84">
        <v>1</v>
      </c>
      <c r="E13" s="84">
        <v>1</v>
      </c>
      <c r="F13" s="83">
        <v>0</v>
      </c>
      <c r="G13" s="84">
        <v>1</v>
      </c>
      <c r="H13" s="84">
        <v>0.98048035763126462</v>
      </c>
    </row>
    <row r="14" spans="1:8">
      <c r="A14" s="98" t="s">
        <v>11</v>
      </c>
      <c r="B14" s="22" t="s">
        <v>5</v>
      </c>
      <c r="C14" s="82">
        <v>52.052608606079701</v>
      </c>
      <c r="D14" s="82">
        <v>52.052607413966371</v>
      </c>
      <c r="E14" s="82">
        <v>52.052608420155593</v>
      </c>
      <c r="F14" s="82">
        <v>52.052609490295843</v>
      </c>
      <c r="G14" s="82">
        <v>52.052607153038423</v>
      </c>
      <c r="H14" s="82">
        <v>52.052607340607437</v>
      </c>
    </row>
    <row r="15" spans="1:8">
      <c r="A15" s="99"/>
      <c r="B15" s="22" t="s">
        <v>6</v>
      </c>
      <c r="C15" s="82">
        <v>19.969082749262601</v>
      </c>
      <c r="D15" s="82">
        <v>52.052607413966371</v>
      </c>
      <c r="E15" s="82">
        <v>25.9358197242261</v>
      </c>
      <c r="F15" s="82">
        <v>0</v>
      </c>
      <c r="G15" s="82">
        <v>31.641679391531451</v>
      </c>
      <c r="H15" s="82">
        <v>13.54483191662835</v>
      </c>
    </row>
    <row r="16" spans="1:8">
      <c r="A16" s="99"/>
      <c r="B16" s="22" t="s">
        <v>7</v>
      </c>
      <c r="C16" s="82">
        <v>32.083525856817097</v>
      </c>
      <c r="D16" s="82">
        <v>0</v>
      </c>
      <c r="E16" s="82">
        <v>26.1167886959295</v>
      </c>
      <c r="F16" s="82">
        <v>52.052609490295843</v>
      </c>
      <c r="G16" s="82">
        <v>20.410927761506969</v>
      </c>
      <c r="H16" s="82">
        <v>38.507775423979098</v>
      </c>
    </row>
    <row r="17" spans="1:8">
      <c r="A17" s="100"/>
      <c r="B17" s="23" t="s">
        <v>8</v>
      </c>
      <c r="C17" s="84">
        <v>0.38363269937887862</v>
      </c>
      <c r="D17" s="84">
        <v>1</v>
      </c>
      <c r="E17" s="84">
        <v>0.49826167240032759</v>
      </c>
      <c r="F17" s="83">
        <v>0</v>
      </c>
      <c r="G17" s="84">
        <v>0.60787885798885399</v>
      </c>
      <c r="H17" s="84">
        <v>0.26021428336908131</v>
      </c>
    </row>
    <row r="18" spans="1:8">
      <c r="A18" s="98" t="s">
        <v>12</v>
      </c>
      <c r="B18" s="22" t="s">
        <v>5</v>
      </c>
      <c r="C18" s="82">
        <v>391.79877935511308</v>
      </c>
      <c r="D18" s="82">
        <v>391.79877842514207</v>
      </c>
      <c r="E18" s="82">
        <v>391.79877947312463</v>
      </c>
      <c r="F18" s="82">
        <v>391.79877844738712</v>
      </c>
      <c r="G18" s="82">
        <v>391.79877878780718</v>
      </c>
      <c r="H18" s="82">
        <v>391.7987781784866</v>
      </c>
    </row>
    <row r="19" spans="1:8">
      <c r="A19" s="99"/>
      <c r="B19" s="22" t="s">
        <v>6</v>
      </c>
      <c r="C19" s="82">
        <v>309.50000331581401</v>
      </c>
      <c r="D19" s="82">
        <v>356.83281940887139</v>
      </c>
      <c r="E19" s="82">
        <v>324.75237764421013</v>
      </c>
      <c r="F19" s="82">
        <v>0</v>
      </c>
      <c r="G19" s="82">
        <v>332.57929847326932</v>
      </c>
      <c r="H19" s="82">
        <v>0.23693074103693679</v>
      </c>
    </row>
    <row r="20" spans="1:8">
      <c r="A20" s="99"/>
      <c r="B20" s="22" t="s">
        <v>7</v>
      </c>
      <c r="C20" s="82">
        <v>82.298776039299071</v>
      </c>
      <c r="D20" s="82">
        <v>34.965959016270737</v>
      </c>
      <c r="E20" s="82">
        <v>67.046401828914455</v>
      </c>
      <c r="F20" s="82">
        <v>391.79877844738712</v>
      </c>
      <c r="G20" s="82">
        <v>59.219480314538004</v>
      </c>
      <c r="H20" s="82">
        <v>391.56184743744973</v>
      </c>
    </row>
    <row r="21" spans="1:8">
      <c r="A21" s="100"/>
      <c r="B21" s="24" t="s">
        <v>8</v>
      </c>
      <c r="C21" s="84">
        <v>0.78994631842712748</v>
      </c>
      <c r="D21" s="84">
        <v>0.9107553138454938</v>
      </c>
      <c r="E21" s="84">
        <v>0.82887541936941256</v>
      </c>
      <c r="F21" s="83">
        <v>0</v>
      </c>
      <c r="G21" s="84">
        <v>0.84885231011245588</v>
      </c>
      <c r="H21" s="83">
        <v>6.0472557402667891E-4</v>
      </c>
    </row>
    <row r="22" spans="1:8">
      <c r="A22" s="101" t="s">
        <v>13</v>
      </c>
      <c r="B22" s="22" t="s">
        <v>5</v>
      </c>
      <c r="C22" s="82">
        <v>240.40543447958049</v>
      </c>
      <c r="D22" s="82">
        <v>240.40543489526641</v>
      </c>
      <c r="E22" s="82">
        <v>240.4054355554378</v>
      </c>
      <c r="F22" s="82">
        <v>240.40543477919181</v>
      </c>
      <c r="G22" s="82">
        <v>240.40543484468381</v>
      </c>
      <c r="H22" s="82">
        <v>240.40543465774039</v>
      </c>
    </row>
    <row r="23" spans="1:8">
      <c r="A23" s="102"/>
      <c r="B23" s="22" t="s">
        <v>6</v>
      </c>
      <c r="C23" s="82">
        <v>120.0817277215548</v>
      </c>
      <c r="D23" s="82">
        <v>142.5470809412945</v>
      </c>
      <c r="E23" s="82">
        <v>176.98504447028299</v>
      </c>
      <c r="F23" s="82">
        <v>0</v>
      </c>
      <c r="G23" s="82">
        <v>0</v>
      </c>
      <c r="H23" s="82">
        <v>104.8766735373482</v>
      </c>
    </row>
    <row r="24" spans="1:8">
      <c r="A24" s="102"/>
      <c r="B24" s="22" t="s">
        <v>7</v>
      </c>
      <c r="C24" s="82">
        <v>120.32370675802569</v>
      </c>
      <c r="D24" s="82">
        <v>97.858353953971914</v>
      </c>
      <c r="E24" s="82">
        <v>63.420391085154868</v>
      </c>
      <c r="F24" s="82">
        <v>240.40543477919181</v>
      </c>
      <c r="G24" s="82">
        <v>240.40543484468381</v>
      </c>
      <c r="H24" s="82">
        <v>135.5287611203922</v>
      </c>
    </row>
    <row r="25" spans="1:8">
      <c r="A25" s="103"/>
      <c r="B25" s="23" t="s">
        <v>8</v>
      </c>
      <c r="C25" s="84">
        <v>0.49949672719130761</v>
      </c>
      <c r="D25" s="84">
        <v>0.59294450228796081</v>
      </c>
      <c r="E25" s="84">
        <v>0.73619402182555871</v>
      </c>
      <c r="F25" s="83">
        <v>0</v>
      </c>
      <c r="G25" s="88">
        <v>0</v>
      </c>
      <c r="H25" s="84">
        <v>0.43624917916959172</v>
      </c>
    </row>
    <row r="26" spans="1:8">
      <c r="A26" s="101" t="s">
        <v>14</v>
      </c>
      <c r="B26" s="22" t="s">
        <v>5</v>
      </c>
      <c r="C26" s="82">
        <v>1.5474265946853401</v>
      </c>
      <c r="D26" s="82">
        <v>1.547428679542731</v>
      </c>
      <c r="E26" s="82">
        <v>1.5474265946853401</v>
      </c>
      <c r="F26" s="82">
        <v>1.5474278091547771</v>
      </c>
      <c r="G26" s="82">
        <v>1.5474265946853401</v>
      </c>
      <c r="H26" s="82">
        <v>1.5474278091547771</v>
      </c>
    </row>
    <row r="27" spans="1:8">
      <c r="A27" s="102"/>
      <c r="B27" s="22" t="s">
        <v>6</v>
      </c>
      <c r="C27" s="82">
        <v>0</v>
      </c>
      <c r="D27" s="82">
        <v>0</v>
      </c>
      <c r="E27" s="82">
        <v>0</v>
      </c>
      <c r="F27" s="82">
        <v>0</v>
      </c>
      <c r="G27" s="82">
        <v>0</v>
      </c>
      <c r="H27" s="82">
        <v>0</v>
      </c>
    </row>
    <row r="28" spans="1:8">
      <c r="A28" s="102"/>
      <c r="B28" s="22" t="s">
        <v>7</v>
      </c>
      <c r="C28" s="82">
        <v>1.5474265946853401</v>
      </c>
      <c r="D28" s="82">
        <v>1.547428679542731</v>
      </c>
      <c r="E28" s="82">
        <v>1.5474265946853401</v>
      </c>
      <c r="F28" s="82">
        <v>1.5474278091547771</v>
      </c>
      <c r="G28" s="82">
        <v>1.5474265946853401</v>
      </c>
      <c r="H28" s="82">
        <v>1.5474278091547771</v>
      </c>
    </row>
    <row r="29" spans="1:8">
      <c r="A29" s="103"/>
      <c r="B29" s="23" t="s">
        <v>8</v>
      </c>
      <c r="C29" s="83">
        <v>0</v>
      </c>
      <c r="D29" s="83">
        <v>0</v>
      </c>
      <c r="E29" s="83">
        <v>0</v>
      </c>
      <c r="F29" s="83">
        <v>0</v>
      </c>
      <c r="G29" s="83">
        <v>0</v>
      </c>
      <c r="H29" s="83">
        <v>0</v>
      </c>
    </row>
    <row r="30" spans="1:8">
      <c r="A30" s="101" t="s">
        <v>15</v>
      </c>
      <c r="B30" s="22" t="s">
        <v>5</v>
      </c>
      <c r="C30" s="82">
        <v>565.49138070630738</v>
      </c>
      <c r="D30" s="82">
        <v>565.49139004051244</v>
      </c>
      <c r="E30" s="82">
        <v>565.49138282928618</v>
      </c>
      <c r="F30" s="82">
        <v>565.49138348588667</v>
      </c>
      <c r="G30" s="82">
        <v>565.49138181311992</v>
      </c>
      <c r="H30" s="82">
        <v>565.49138321085434</v>
      </c>
    </row>
    <row r="31" spans="1:8">
      <c r="A31" s="102"/>
      <c r="B31" s="22" t="s">
        <v>6</v>
      </c>
      <c r="C31" s="82">
        <v>41.710894143456308</v>
      </c>
      <c r="D31" s="82">
        <v>45.297280073240231</v>
      </c>
      <c r="E31" s="82">
        <v>43.593951918361277</v>
      </c>
      <c r="F31" s="82">
        <v>0</v>
      </c>
      <c r="G31" s="82">
        <v>0</v>
      </c>
      <c r="H31" s="82">
        <v>0</v>
      </c>
    </row>
    <row r="32" spans="1:8">
      <c r="A32" s="102"/>
      <c r="B32" s="22" t="s">
        <v>7</v>
      </c>
      <c r="C32" s="82">
        <v>523.78048656285102</v>
      </c>
      <c r="D32" s="82">
        <v>520.1941099672722</v>
      </c>
      <c r="E32" s="82">
        <v>521.89743091092487</v>
      </c>
      <c r="F32" s="82">
        <v>565.49138348588667</v>
      </c>
      <c r="G32" s="82">
        <v>565.49138181311992</v>
      </c>
      <c r="H32" s="82">
        <v>565.49138321085434</v>
      </c>
    </row>
    <row r="33" spans="1:9">
      <c r="A33" s="103"/>
      <c r="B33" s="23" t="s">
        <v>8</v>
      </c>
      <c r="C33" s="90">
        <v>7.3760441921075379E-2</v>
      </c>
      <c r="D33" s="89">
        <v>8.0102510614697572E-2</v>
      </c>
      <c r="E33" s="89">
        <v>7.7090391192612878E-2</v>
      </c>
      <c r="F33" s="83">
        <v>0</v>
      </c>
      <c r="G33" s="83">
        <v>0</v>
      </c>
      <c r="H33" s="83">
        <v>0</v>
      </c>
      <c r="I33" s="91" t="s">
        <v>16</v>
      </c>
    </row>
    <row r="34" spans="1:9">
      <c r="A34" s="101" t="s">
        <v>17</v>
      </c>
      <c r="B34" s="22" t="s">
        <v>5</v>
      </c>
      <c r="C34" s="82">
        <v>256.57069899622991</v>
      </c>
      <c r="D34" s="82">
        <v>256.5707141823496</v>
      </c>
      <c r="E34" s="82">
        <v>256.57069988790232</v>
      </c>
      <c r="F34" s="82">
        <v>256.57070552736201</v>
      </c>
      <c r="G34" s="82">
        <v>256.57069965791533</v>
      </c>
      <c r="H34" s="82">
        <v>256.57070554779489</v>
      </c>
    </row>
    <row r="35" spans="1:9">
      <c r="A35" s="102"/>
      <c r="B35" s="22" t="s">
        <v>6</v>
      </c>
      <c r="C35" s="82">
        <v>14.817610564011479</v>
      </c>
      <c r="D35" s="82">
        <v>14.68402037417173</v>
      </c>
      <c r="E35" s="82">
        <v>12.34362767002423</v>
      </c>
      <c r="F35" s="82">
        <v>0</v>
      </c>
      <c r="G35" s="82">
        <v>0</v>
      </c>
      <c r="H35" s="82">
        <v>0</v>
      </c>
    </row>
    <row r="36" spans="1:9">
      <c r="A36" s="102"/>
      <c r="B36" s="22" t="s">
        <v>7</v>
      </c>
      <c r="C36" s="82">
        <v>241.75308843221839</v>
      </c>
      <c r="D36" s="82">
        <v>241.88669380817791</v>
      </c>
      <c r="E36" s="82">
        <v>244.227072217878</v>
      </c>
      <c r="F36" s="82">
        <v>256.57070552736201</v>
      </c>
      <c r="G36" s="82">
        <v>256.57069965791533</v>
      </c>
      <c r="H36" s="82">
        <v>256.57070554779489</v>
      </c>
    </row>
    <row r="37" spans="1:9">
      <c r="A37" s="103"/>
      <c r="B37" s="23" t="s">
        <v>8</v>
      </c>
      <c r="C37" s="83">
        <v>5.77525439264178E-2</v>
      </c>
      <c r="D37" s="83">
        <v>5.7231864599073159E-2</v>
      </c>
      <c r="E37" s="83">
        <v>4.8110044036272497E-2</v>
      </c>
      <c r="F37" s="83">
        <v>0</v>
      </c>
      <c r="G37" s="83">
        <v>0</v>
      </c>
      <c r="H37" s="83">
        <v>0</v>
      </c>
    </row>
    <row r="38" spans="1:9">
      <c r="A38" s="101" t="s">
        <v>18</v>
      </c>
      <c r="B38" s="22" t="s">
        <v>5</v>
      </c>
      <c r="C38" s="82">
        <v>561.53355918023772</v>
      </c>
      <c r="D38" s="82">
        <v>561.53357364346937</v>
      </c>
      <c r="E38" s="82">
        <v>561.53355583204802</v>
      </c>
      <c r="F38" s="82">
        <v>561.53356542016468</v>
      </c>
      <c r="G38" s="82">
        <v>561.53355681833261</v>
      </c>
      <c r="H38" s="82">
        <v>561.53356452418848</v>
      </c>
    </row>
    <row r="39" spans="1:9">
      <c r="A39" s="102"/>
      <c r="B39" s="22" t="s">
        <v>6</v>
      </c>
      <c r="C39" s="82">
        <v>368.09818205237809</v>
      </c>
      <c r="D39" s="82">
        <v>438.12577369063149</v>
      </c>
      <c r="E39" s="82">
        <v>402.75630298310489</v>
      </c>
      <c r="F39" s="82">
        <v>0.42326293787348013</v>
      </c>
      <c r="G39" s="82">
        <v>0</v>
      </c>
      <c r="H39" s="82">
        <v>0</v>
      </c>
    </row>
    <row r="40" spans="1:9">
      <c r="A40" s="102"/>
      <c r="B40" s="22" t="s">
        <v>7</v>
      </c>
      <c r="C40" s="82">
        <v>193.4353771278596</v>
      </c>
      <c r="D40" s="82">
        <v>123.40779995283781</v>
      </c>
      <c r="E40" s="82">
        <v>158.77725284894311</v>
      </c>
      <c r="F40" s="82">
        <v>561.11030248229122</v>
      </c>
      <c r="G40" s="82">
        <v>561.53355681833261</v>
      </c>
      <c r="H40" s="82">
        <v>561.53356452418848</v>
      </c>
    </row>
    <row r="41" spans="1:9">
      <c r="A41" s="103"/>
      <c r="B41" s="23" t="s">
        <v>8</v>
      </c>
      <c r="C41" s="84">
        <v>0.655523033369103</v>
      </c>
      <c r="D41" s="84">
        <v>0.78023077204072522</v>
      </c>
      <c r="E41" s="84">
        <v>0.71724351786301332</v>
      </c>
      <c r="F41" s="83">
        <v>7.5376248890264607E-4</v>
      </c>
      <c r="G41" s="83">
        <v>0</v>
      </c>
      <c r="H41" s="83">
        <v>0</v>
      </c>
    </row>
    <row r="42" spans="1:9">
      <c r="A42" s="101" t="s">
        <v>19</v>
      </c>
      <c r="B42" s="22" t="s">
        <v>5</v>
      </c>
      <c r="C42" s="82">
        <v>798.95304586517068</v>
      </c>
      <c r="D42" s="82">
        <v>798.9530454851847</v>
      </c>
      <c r="E42" s="82">
        <v>798.95304521866092</v>
      </c>
      <c r="F42" s="82">
        <v>798.95304575638227</v>
      </c>
      <c r="G42" s="82">
        <v>798.95304680560207</v>
      </c>
      <c r="H42" s="82">
        <v>798.9530468547465</v>
      </c>
    </row>
    <row r="43" spans="1:9">
      <c r="A43" s="102"/>
      <c r="B43" s="22" t="s">
        <v>6</v>
      </c>
      <c r="C43" s="82">
        <v>500.49600084372071</v>
      </c>
      <c r="D43" s="82">
        <v>728.40615109616169</v>
      </c>
      <c r="E43" s="82">
        <v>561.66421148627353</v>
      </c>
      <c r="F43" s="82">
        <v>0</v>
      </c>
      <c r="G43" s="82">
        <v>579.06399989933993</v>
      </c>
      <c r="H43" s="82">
        <v>527.02900582732968</v>
      </c>
    </row>
    <row r="44" spans="1:9">
      <c r="A44" s="102"/>
      <c r="B44" s="22" t="s">
        <v>7</v>
      </c>
      <c r="C44" s="82">
        <v>298.45704502145003</v>
      </c>
      <c r="D44" s="82">
        <v>70.546894389023038</v>
      </c>
      <c r="E44" s="82">
        <v>237.28883373238739</v>
      </c>
      <c r="F44" s="82">
        <v>798.95304575638227</v>
      </c>
      <c r="G44" s="82">
        <v>219.88904690626211</v>
      </c>
      <c r="H44" s="82">
        <v>271.92404102741682</v>
      </c>
    </row>
    <row r="45" spans="1:9">
      <c r="A45" s="103"/>
      <c r="B45" s="23" t="s">
        <v>8</v>
      </c>
      <c r="C45" s="84">
        <v>0.62643981825207684</v>
      </c>
      <c r="D45" s="84">
        <v>0.91170082548946085</v>
      </c>
      <c r="E45" s="84">
        <v>0.70300027623344852</v>
      </c>
      <c r="F45" s="83">
        <v>0</v>
      </c>
      <c r="G45" s="84">
        <v>0.72477851134628113</v>
      </c>
      <c r="H45" s="84">
        <v>0.65964953497842549</v>
      </c>
    </row>
    <row r="46" spans="1:9">
      <c r="A46" s="95" t="s">
        <v>20</v>
      </c>
      <c r="B46" s="22" t="s">
        <v>5</v>
      </c>
      <c r="C46" s="82">
        <v>18.605264751544471</v>
      </c>
      <c r="D46" s="82">
        <v>18.60526877309092</v>
      </c>
      <c r="E46" s="82">
        <v>18.605264751544471</v>
      </c>
      <c r="F46" s="82">
        <v>18.605275467456082</v>
      </c>
      <c r="G46" s="82">
        <v>18.605264751544471</v>
      </c>
      <c r="H46" s="82">
        <v>18.605275674083721</v>
      </c>
    </row>
    <row r="47" spans="1:9">
      <c r="A47" s="96"/>
      <c r="B47" s="22" t="s">
        <v>6</v>
      </c>
      <c r="C47" s="82">
        <v>0</v>
      </c>
      <c r="D47" s="82">
        <v>0</v>
      </c>
      <c r="E47" s="82">
        <v>0</v>
      </c>
      <c r="F47" s="82">
        <v>0</v>
      </c>
      <c r="G47" s="82">
        <v>0</v>
      </c>
      <c r="H47" s="82">
        <v>0</v>
      </c>
    </row>
    <row r="48" spans="1:9">
      <c r="A48" s="96"/>
      <c r="B48" s="22" t="s">
        <v>7</v>
      </c>
      <c r="C48" s="82">
        <v>18.605264751544471</v>
      </c>
      <c r="D48" s="82">
        <v>18.60526877309092</v>
      </c>
      <c r="E48" s="82">
        <v>18.605264751544471</v>
      </c>
      <c r="F48" s="82">
        <v>18.605275467456082</v>
      </c>
      <c r="G48" s="82">
        <v>18.605264751544471</v>
      </c>
      <c r="H48" s="82">
        <v>18.605275674083721</v>
      </c>
    </row>
    <row r="49" spans="1:8">
      <c r="A49" s="97"/>
      <c r="B49" s="23" t="s">
        <v>8</v>
      </c>
      <c r="C49" s="83">
        <v>0</v>
      </c>
      <c r="D49" s="83">
        <v>0</v>
      </c>
      <c r="E49" s="83">
        <v>0</v>
      </c>
      <c r="F49" s="83">
        <v>0</v>
      </c>
      <c r="G49" s="83">
        <v>0</v>
      </c>
      <c r="H49" s="83">
        <v>0</v>
      </c>
    </row>
    <row r="50" spans="1:8">
      <c r="A50" s="95" t="s">
        <v>21</v>
      </c>
      <c r="B50" s="22" t="s">
        <v>5</v>
      </c>
      <c r="C50" s="82">
        <v>24.278478339952649</v>
      </c>
      <c r="D50" s="82">
        <v>24.278476803671751</v>
      </c>
      <c r="E50" s="82">
        <v>24.278478339952649</v>
      </c>
      <c r="F50" s="82">
        <v>24.278473804172808</v>
      </c>
      <c r="G50" s="82">
        <v>24.278478339952649</v>
      </c>
      <c r="H50" s="82">
        <v>24.27847398057801</v>
      </c>
    </row>
    <row r="51" spans="1:8">
      <c r="A51" s="96"/>
      <c r="B51" s="22" t="s">
        <v>6</v>
      </c>
      <c r="C51" s="82">
        <v>0</v>
      </c>
      <c r="D51" s="82">
        <v>0</v>
      </c>
      <c r="E51" s="82">
        <v>0</v>
      </c>
      <c r="F51" s="82">
        <v>0</v>
      </c>
      <c r="G51" s="82">
        <v>0</v>
      </c>
      <c r="H51" s="82">
        <v>0</v>
      </c>
    </row>
    <row r="52" spans="1:8">
      <c r="A52" s="96"/>
      <c r="B52" s="22" t="s">
        <v>7</v>
      </c>
      <c r="C52" s="82">
        <v>24.278478339952649</v>
      </c>
      <c r="D52" s="82">
        <v>24.278476803671751</v>
      </c>
      <c r="E52" s="82">
        <v>24.278478339952649</v>
      </c>
      <c r="F52" s="82">
        <v>24.278473804172808</v>
      </c>
      <c r="G52" s="82">
        <v>24.278478339952649</v>
      </c>
      <c r="H52" s="82">
        <v>24.27847398057801</v>
      </c>
    </row>
    <row r="53" spans="1:8" ht="15.75" thickBot="1">
      <c r="A53" s="97"/>
      <c r="B53" s="23" t="s">
        <v>8</v>
      </c>
      <c r="C53" s="83">
        <v>0</v>
      </c>
      <c r="D53" s="83">
        <v>0</v>
      </c>
      <c r="E53" s="83">
        <v>0</v>
      </c>
      <c r="F53" s="83">
        <v>0</v>
      </c>
      <c r="G53" s="83">
        <v>0</v>
      </c>
      <c r="H53" s="83">
        <v>0</v>
      </c>
    </row>
    <row r="54" spans="1:8">
      <c r="A54" s="95" t="s">
        <v>22</v>
      </c>
      <c r="B54" s="22" t="s">
        <v>5</v>
      </c>
      <c r="C54" s="82">
        <v>147.83706834715059</v>
      </c>
      <c r="D54" s="82">
        <v>147.83706550425629</v>
      </c>
      <c r="E54" s="82">
        <v>147.83706788104789</v>
      </c>
      <c r="F54" s="82">
        <v>147.83706782840119</v>
      </c>
      <c r="G54" s="82">
        <v>147.83706756769669</v>
      </c>
      <c r="H54" s="82">
        <v>147.83706829071789</v>
      </c>
    </row>
    <row r="55" spans="1:8">
      <c r="A55" s="96"/>
      <c r="B55" s="22" t="s">
        <v>6</v>
      </c>
      <c r="C55" s="82">
        <v>122.46149911597659</v>
      </c>
      <c r="D55" s="82">
        <v>147.83706550425629</v>
      </c>
      <c r="E55" s="82">
        <v>128.39527095368811</v>
      </c>
      <c r="F55" s="82">
        <v>0</v>
      </c>
      <c r="G55" s="82">
        <v>129.3673763406124</v>
      </c>
      <c r="H55" s="82">
        <v>125.69907796849721</v>
      </c>
    </row>
    <row r="56" spans="1:8">
      <c r="A56" s="96"/>
      <c r="B56" s="22" t="s">
        <v>7</v>
      </c>
      <c r="C56" s="82">
        <v>25.37556923117403</v>
      </c>
      <c r="D56" s="82">
        <v>0</v>
      </c>
      <c r="E56" s="82">
        <v>19.44179692735975</v>
      </c>
      <c r="F56" s="82">
        <v>147.83706782840119</v>
      </c>
      <c r="G56" s="82">
        <v>18.469691227084301</v>
      </c>
      <c r="H56" s="82">
        <v>22.13799032222067</v>
      </c>
    </row>
    <row r="57" spans="1:8">
      <c r="A57" s="97"/>
      <c r="B57" s="23" t="s">
        <v>8</v>
      </c>
      <c r="C57" s="84">
        <v>0.8283544883913202</v>
      </c>
      <c r="D57" s="84">
        <v>1</v>
      </c>
      <c r="E57" s="84">
        <v>0.868491730754543</v>
      </c>
      <c r="F57" s="83">
        <v>0</v>
      </c>
      <c r="G57" s="84">
        <v>0.87506725119106699</v>
      </c>
      <c r="H57" s="84">
        <v>0.85025413058998933</v>
      </c>
    </row>
    <row r="58" spans="1:8">
      <c r="A58" s="95" t="s">
        <v>23</v>
      </c>
      <c r="B58" s="22" t="s">
        <v>5</v>
      </c>
      <c r="C58" s="82">
        <v>275.20746422429198</v>
      </c>
      <c r="D58" s="82">
        <v>275.20746317410322</v>
      </c>
      <c r="E58" s="82">
        <v>275.20746259834061</v>
      </c>
      <c r="F58" s="82">
        <v>275.20746320589672</v>
      </c>
      <c r="G58" s="82">
        <v>275.20746327950081</v>
      </c>
      <c r="H58" s="82">
        <v>275.2074636543897</v>
      </c>
    </row>
    <row r="59" spans="1:8">
      <c r="A59" s="96"/>
      <c r="B59" s="22" t="s">
        <v>6</v>
      </c>
      <c r="C59" s="82">
        <v>233.54456290457301</v>
      </c>
      <c r="D59" s="82">
        <v>242.9752616329103</v>
      </c>
      <c r="E59" s="82">
        <v>246.02067543573509</v>
      </c>
      <c r="F59" s="82">
        <v>0</v>
      </c>
      <c r="G59" s="82">
        <v>137.6166697573301</v>
      </c>
      <c r="H59" s="82">
        <v>152.9918503123707</v>
      </c>
    </row>
    <row r="60" spans="1:8">
      <c r="A60" s="96"/>
      <c r="B60" s="22" t="s">
        <v>7</v>
      </c>
      <c r="C60" s="82">
        <v>41.662901319719047</v>
      </c>
      <c r="D60" s="82">
        <v>32.2322015411929</v>
      </c>
      <c r="E60" s="82">
        <v>29.186787162605519</v>
      </c>
      <c r="F60" s="82">
        <v>275.20746320589672</v>
      </c>
      <c r="G60" s="82">
        <v>137.59079352217071</v>
      </c>
      <c r="H60" s="82">
        <v>122.215613342019</v>
      </c>
    </row>
    <row r="61" spans="1:8">
      <c r="A61" s="97"/>
      <c r="B61" s="23" t="s">
        <v>8</v>
      </c>
      <c r="C61" s="84">
        <v>0.84861274952279586</v>
      </c>
      <c r="D61" s="84">
        <v>0.88288035081082816</v>
      </c>
      <c r="E61" s="84">
        <v>0.89394623646088034</v>
      </c>
      <c r="F61" s="83">
        <v>0</v>
      </c>
      <c r="G61" s="84">
        <v>0.50004701223370007</v>
      </c>
      <c r="H61" s="84">
        <v>0.55591461176540069</v>
      </c>
    </row>
    <row r="62" spans="1:8">
      <c r="A62" s="92" t="s">
        <v>24</v>
      </c>
      <c r="B62" s="22" t="s">
        <v>5</v>
      </c>
      <c r="C62" s="82">
        <v>179.65403612842681</v>
      </c>
      <c r="D62" s="82">
        <v>179.65403688140751</v>
      </c>
      <c r="E62" s="82">
        <v>179.65403612842681</v>
      </c>
      <c r="F62" s="82">
        <v>179.65403612842681</v>
      </c>
      <c r="G62" s="82">
        <v>179.65403381844371</v>
      </c>
      <c r="H62" s="82">
        <v>179.65403381844371</v>
      </c>
    </row>
    <row r="63" spans="1:8">
      <c r="A63" s="93"/>
      <c r="B63" s="22" t="s">
        <v>6</v>
      </c>
      <c r="C63" s="82">
        <v>0</v>
      </c>
      <c r="D63" s="82">
        <v>0</v>
      </c>
      <c r="E63" s="82">
        <v>0</v>
      </c>
      <c r="F63" s="82">
        <v>0</v>
      </c>
      <c r="G63" s="82">
        <v>0</v>
      </c>
      <c r="H63" s="82">
        <v>0</v>
      </c>
    </row>
    <row r="64" spans="1:8">
      <c r="A64" s="93"/>
      <c r="B64" s="22" t="s">
        <v>7</v>
      </c>
      <c r="C64" s="82">
        <v>179.65403612842681</v>
      </c>
      <c r="D64" s="82">
        <v>179.65403688140751</v>
      </c>
      <c r="E64" s="82">
        <v>179.65403612842681</v>
      </c>
      <c r="F64" s="82">
        <v>179.65403612842681</v>
      </c>
      <c r="G64" s="82">
        <v>179.65403381844371</v>
      </c>
      <c r="H64" s="82">
        <v>179.65403381844371</v>
      </c>
    </row>
    <row r="65" spans="1:8">
      <c r="A65" s="94"/>
      <c r="B65" s="23" t="s">
        <v>8</v>
      </c>
      <c r="C65" s="83">
        <v>0</v>
      </c>
      <c r="D65" s="83">
        <v>0</v>
      </c>
      <c r="E65" s="83">
        <v>0</v>
      </c>
      <c r="F65" s="83">
        <v>0</v>
      </c>
      <c r="G65" s="88">
        <v>0</v>
      </c>
      <c r="H65" s="83">
        <v>0</v>
      </c>
    </row>
    <row r="66" spans="1:8">
      <c r="A66" s="92" t="s">
        <v>25</v>
      </c>
      <c r="B66" s="22" t="s">
        <v>5</v>
      </c>
      <c r="C66" s="82">
        <v>81.724345657051913</v>
      </c>
      <c r="D66" s="82">
        <v>81.724345407317088</v>
      </c>
      <c r="E66" s="82">
        <v>81.724346212129035</v>
      </c>
      <c r="F66" s="82">
        <v>81.72434513273528</v>
      </c>
      <c r="G66" s="82">
        <v>81.724345080931101</v>
      </c>
      <c r="H66" s="82">
        <v>81.724345657051913</v>
      </c>
    </row>
    <row r="67" spans="1:8">
      <c r="A67" s="93"/>
      <c r="B67" s="22" t="s">
        <v>6</v>
      </c>
      <c r="C67" s="82">
        <v>0</v>
      </c>
      <c r="D67" s="82">
        <v>81.293405977982559</v>
      </c>
      <c r="E67" s="82">
        <v>40.581519801833849</v>
      </c>
      <c r="F67" s="82">
        <v>22.482150611907951</v>
      </c>
      <c r="G67" s="82">
        <v>41.91309824838023</v>
      </c>
      <c r="H67" s="82">
        <v>0</v>
      </c>
    </row>
    <row r="68" spans="1:8">
      <c r="A68" s="93"/>
      <c r="B68" s="22" t="s">
        <v>7</v>
      </c>
      <c r="C68" s="82">
        <v>81.724345657051913</v>
      </c>
      <c r="D68" s="82">
        <v>0.43093942933452928</v>
      </c>
      <c r="E68" s="82">
        <v>41.142826410295193</v>
      </c>
      <c r="F68" s="82">
        <v>59.242194520827333</v>
      </c>
      <c r="G68" s="82">
        <v>39.811246832550871</v>
      </c>
      <c r="H68" s="82">
        <v>81.724345657051913</v>
      </c>
    </row>
    <row r="69" spans="1:8">
      <c r="A69" s="94"/>
      <c r="B69" s="23" t="s">
        <v>8</v>
      </c>
      <c r="C69" s="83">
        <v>0</v>
      </c>
      <c r="D69" s="84">
        <v>0.99472691488458287</v>
      </c>
      <c r="E69" s="84">
        <v>0.49656585439665452</v>
      </c>
      <c r="F69" s="106">
        <v>0.275097347985999</v>
      </c>
      <c r="G69" s="84">
        <v>0.51285939589817398</v>
      </c>
      <c r="H69" s="83">
        <v>0</v>
      </c>
    </row>
    <row r="70" spans="1:8">
      <c r="A70" s="92" t="s">
        <v>26</v>
      </c>
      <c r="B70" s="22" t="s">
        <v>5</v>
      </c>
      <c r="C70" s="82">
        <v>835.0714663895933</v>
      </c>
      <c r="D70" s="82">
        <v>835.07146572395186</v>
      </c>
      <c r="E70" s="82">
        <v>835.07146461364573</v>
      </c>
      <c r="F70" s="82">
        <v>835.07146173380511</v>
      </c>
      <c r="G70" s="82">
        <v>835.07146855641349</v>
      </c>
      <c r="H70" s="82">
        <v>835.0714663895933</v>
      </c>
    </row>
    <row r="71" spans="1:8">
      <c r="A71" s="93"/>
      <c r="B71" s="22" t="s">
        <v>6</v>
      </c>
      <c r="C71" s="82">
        <v>0</v>
      </c>
      <c r="D71" s="82">
        <v>805.31015504592915</v>
      </c>
      <c r="E71" s="82">
        <v>547.18378246841189</v>
      </c>
      <c r="F71" s="82">
        <v>541.54922187377133</v>
      </c>
      <c r="G71" s="82">
        <v>541.07584160093541</v>
      </c>
      <c r="H71" s="82">
        <v>0</v>
      </c>
    </row>
    <row r="72" spans="1:8">
      <c r="A72" s="93"/>
      <c r="B72" s="22" t="s">
        <v>7</v>
      </c>
      <c r="C72" s="82">
        <v>835.0714663895933</v>
      </c>
      <c r="D72" s="82">
        <v>29.761310678022749</v>
      </c>
      <c r="E72" s="82">
        <v>287.88768214523378</v>
      </c>
      <c r="F72" s="82">
        <v>293.52223986003378</v>
      </c>
      <c r="G72" s="82">
        <v>293.99562695547809</v>
      </c>
      <c r="H72" s="82">
        <v>835.0714663895933</v>
      </c>
    </row>
    <row r="73" spans="1:8">
      <c r="A73" s="94"/>
      <c r="B73" s="23" t="s">
        <v>8</v>
      </c>
      <c r="C73" s="83">
        <v>0</v>
      </c>
      <c r="D73" s="84">
        <v>0.96436076204301679</v>
      </c>
      <c r="E73" s="84">
        <v>0.65525383833055773</v>
      </c>
      <c r="F73" s="84">
        <v>0.64850644129232671</v>
      </c>
      <c r="G73" s="84">
        <v>0.64793956203089087</v>
      </c>
      <c r="H73" s="83">
        <v>0</v>
      </c>
    </row>
    <row r="74" spans="1:8">
      <c r="A74" s="92" t="s">
        <v>27</v>
      </c>
      <c r="B74" s="22" t="s">
        <v>5</v>
      </c>
      <c r="C74" s="82">
        <v>123.8449582969143</v>
      </c>
      <c r="D74" s="82">
        <v>123.8449575439336</v>
      </c>
      <c r="E74" s="82">
        <v>123.8449582969143</v>
      </c>
      <c r="F74" s="82">
        <v>123.8449582969143</v>
      </c>
      <c r="G74" s="82">
        <v>123.8449582969143</v>
      </c>
      <c r="H74" s="82">
        <v>123.8449582969143</v>
      </c>
    </row>
    <row r="75" spans="1:8">
      <c r="A75" s="93"/>
      <c r="B75" s="22" t="s">
        <v>6</v>
      </c>
      <c r="C75" s="82">
        <v>0</v>
      </c>
      <c r="D75" s="82">
        <v>0</v>
      </c>
      <c r="E75" s="82">
        <v>0</v>
      </c>
      <c r="F75" s="82">
        <v>0</v>
      </c>
      <c r="G75" s="82">
        <v>0</v>
      </c>
      <c r="H75" s="82">
        <v>0</v>
      </c>
    </row>
    <row r="76" spans="1:8">
      <c r="A76" s="93"/>
      <c r="B76" s="22" t="s">
        <v>7</v>
      </c>
      <c r="C76" s="82">
        <v>123.8449582969143</v>
      </c>
      <c r="D76" s="82">
        <v>123.8449575439336</v>
      </c>
      <c r="E76" s="82">
        <v>123.8449582969143</v>
      </c>
      <c r="F76" s="82">
        <v>123.8449582969143</v>
      </c>
      <c r="G76" s="82">
        <v>123.8449582969143</v>
      </c>
      <c r="H76" s="82">
        <v>123.8449582969143</v>
      </c>
    </row>
    <row r="77" spans="1:8">
      <c r="A77" s="94"/>
      <c r="B77" s="23" t="s">
        <v>8</v>
      </c>
      <c r="C77" s="83">
        <v>0</v>
      </c>
      <c r="D77" s="83">
        <v>0</v>
      </c>
      <c r="E77" s="83">
        <v>0</v>
      </c>
      <c r="F77" s="83">
        <v>0</v>
      </c>
      <c r="G77" s="88">
        <v>0</v>
      </c>
      <c r="H77" s="83">
        <v>0</v>
      </c>
    </row>
    <row r="78" spans="1:8">
      <c r="A78" s="92" t="s">
        <v>28</v>
      </c>
      <c r="B78" s="22" t="s">
        <v>5</v>
      </c>
      <c r="C78" s="82">
        <v>111.0911436878685</v>
      </c>
      <c r="D78" s="82">
        <v>111.0911436878685</v>
      </c>
      <c r="E78" s="82">
        <v>111.09114432131931</v>
      </c>
      <c r="F78" s="82">
        <v>111.091143291528</v>
      </c>
      <c r="G78" s="82">
        <v>111.0911441212982</v>
      </c>
      <c r="H78" s="82">
        <v>111.0911436878685</v>
      </c>
    </row>
    <row r="79" spans="1:8">
      <c r="A79" s="93"/>
      <c r="B79" s="22" t="s">
        <v>6</v>
      </c>
      <c r="C79" s="82">
        <v>0</v>
      </c>
      <c r="D79" s="82">
        <v>111.0911436878685</v>
      </c>
      <c r="E79" s="82">
        <v>104.05659575621689</v>
      </c>
      <c r="F79" s="82">
        <v>97.870603113010716</v>
      </c>
      <c r="G79" s="82">
        <v>104.86767901507061</v>
      </c>
      <c r="H79" s="82">
        <v>0</v>
      </c>
    </row>
    <row r="80" spans="1:8">
      <c r="A80" s="93"/>
      <c r="B80" s="22" t="s">
        <v>7</v>
      </c>
      <c r="C80" s="82">
        <v>111.0911436878685</v>
      </c>
      <c r="D80" s="82">
        <v>0</v>
      </c>
      <c r="E80" s="82">
        <v>7.0345485651024049</v>
      </c>
      <c r="F80" s="82">
        <v>13.22054017851733</v>
      </c>
      <c r="G80" s="82">
        <v>6.2234651062276169</v>
      </c>
      <c r="H80" s="82">
        <v>111.0911436878685</v>
      </c>
    </row>
    <row r="81" spans="1:8">
      <c r="A81" s="94"/>
      <c r="B81" s="23" t="s">
        <v>8</v>
      </c>
      <c r="C81" s="83">
        <v>0</v>
      </c>
      <c r="D81" s="84">
        <v>1</v>
      </c>
      <c r="E81" s="84">
        <v>0.93667768382369232</v>
      </c>
      <c r="F81" s="84">
        <v>0.88099375173569272</v>
      </c>
      <c r="G81" s="84">
        <v>0.94397874686183492</v>
      </c>
      <c r="H81" s="83">
        <v>0</v>
      </c>
    </row>
    <row r="82" spans="1:8">
      <c r="A82" s="92" t="s">
        <v>29</v>
      </c>
      <c r="B82" s="22" t="s">
        <v>5</v>
      </c>
      <c r="C82" s="82">
        <v>887.64951905245653</v>
      </c>
      <c r="D82" s="82">
        <v>887.64952081629167</v>
      </c>
      <c r="E82" s="82">
        <v>887.6495165046033</v>
      </c>
      <c r="F82" s="82">
        <v>887.64951904727718</v>
      </c>
      <c r="G82" s="82">
        <v>887.64951813746802</v>
      </c>
      <c r="H82" s="82">
        <v>887.64952065201987</v>
      </c>
    </row>
    <row r="83" spans="1:8">
      <c r="A83" s="93"/>
      <c r="B83" s="22" t="s">
        <v>6</v>
      </c>
      <c r="C83" s="82">
        <v>1.294449899589571</v>
      </c>
      <c r="D83" s="82">
        <v>812.49057476787993</v>
      </c>
      <c r="E83" s="82">
        <v>709.76328025468729</v>
      </c>
      <c r="F83" s="82">
        <v>0</v>
      </c>
      <c r="G83" s="82">
        <v>702.58750936605463</v>
      </c>
      <c r="H83" s="82">
        <v>540.34571163718897</v>
      </c>
    </row>
    <row r="84" spans="1:8">
      <c r="A84" s="93"/>
      <c r="B84" s="22" t="s">
        <v>7</v>
      </c>
      <c r="C84" s="82">
        <v>886.35506915286692</v>
      </c>
      <c r="D84" s="82">
        <v>75.15894604841175</v>
      </c>
      <c r="E84" s="82">
        <v>177.8862362499161</v>
      </c>
      <c r="F84" s="82">
        <v>887.64951904727718</v>
      </c>
      <c r="G84" s="82">
        <v>185.06200877141339</v>
      </c>
      <c r="H84" s="82">
        <v>347.30380901483079</v>
      </c>
    </row>
    <row r="85" spans="1:8">
      <c r="A85" s="94"/>
      <c r="B85" s="23" t="s">
        <v>8</v>
      </c>
      <c r="C85" s="83">
        <v>1.4582894169439351E-3</v>
      </c>
      <c r="D85" s="84">
        <v>0.91532812862976054</v>
      </c>
      <c r="E85" s="84">
        <v>0.79959856571499244</v>
      </c>
      <c r="F85" s="83">
        <v>0</v>
      </c>
      <c r="G85" s="84">
        <v>0.79151455051795194</v>
      </c>
      <c r="H85" s="84">
        <v>0.60873768200796174</v>
      </c>
    </row>
    <row r="86" spans="1:8">
      <c r="A86" s="92" t="s">
        <v>30</v>
      </c>
      <c r="B86" s="22" t="s">
        <v>5</v>
      </c>
      <c r="C86" s="82">
        <v>107.08352591728161</v>
      </c>
      <c r="D86" s="82">
        <v>107.08352591728161</v>
      </c>
      <c r="E86" s="82">
        <v>107.0835262796958</v>
      </c>
      <c r="F86" s="82">
        <v>107.08352699216</v>
      </c>
      <c r="G86" s="82">
        <v>107.0835257260175</v>
      </c>
      <c r="H86" s="82">
        <v>107.083526182643</v>
      </c>
    </row>
    <row r="87" spans="1:8">
      <c r="A87" s="93"/>
      <c r="B87" s="22" t="s">
        <v>6</v>
      </c>
      <c r="C87" s="82">
        <v>0</v>
      </c>
      <c r="D87" s="82">
        <v>107.08352591728161</v>
      </c>
      <c r="E87" s="82">
        <v>39.048000728139868</v>
      </c>
      <c r="F87" s="82">
        <v>30.83454809808218</v>
      </c>
      <c r="G87" s="82">
        <v>44.983903901939797</v>
      </c>
      <c r="H87" s="82">
        <v>1.636375001134547</v>
      </c>
    </row>
    <row r="88" spans="1:8">
      <c r="A88" s="93"/>
      <c r="B88" s="22" t="s">
        <v>7</v>
      </c>
      <c r="C88" s="82">
        <v>107.08352591728161</v>
      </c>
      <c r="D88" s="82">
        <v>0</v>
      </c>
      <c r="E88" s="82">
        <v>68.035525551555963</v>
      </c>
      <c r="F88" s="82">
        <v>76.248978894077865</v>
      </c>
      <c r="G88" s="82">
        <v>62.099621824077637</v>
      </c>
      <c r="H88" s="82">
        <v>105.4471511815085</v>
      </c>
    </row>
    <row r="89" spans="1:8">
      <c r="A89" s="94"/>
      <c r="B89" s="23" t="s">
        <v>8</v>
      </c>
      <c r="C89" s="83">
        <v>0</v>
      </c>
      <c r="D89" s="84">
        <v>1</v>
      </c>
      <c r="E89" s="84">
        <v>0.36464993341878571</v>
      </c>
      <c r="F89" s="84">
        <v>0.28794856654599799</v>
      </c>
      <c r="G89" s="84">
        <v>0.42008239453223689</v>
      </c>
      <c r="H89" s="83">
        <v>1.5281295447289669E-2</v>
      </c>
    </row>
    <row r="90" spans="1:8">
      <c r="A90" s="92" t="s">
        <v>31</v>
      </c>
      <c r="B90" s="22" t="s">
        <v>5</v>
      </c>
      <c r="C90" s="82">
        <v>1550.79365535079</v>
      </c>
      <c r="D90" s="82">
        <v>1550.7936561823269</v>
      </c>
      <c r="E90" s="82">
        <v>1550.7936572331109</v>
      </c>
      <c r="F90" s="82">
        <v>1550.7936543821829</v>
      </c>
      <c r="G90" s="82">
        <v>1550.793659269516</v>
      </c>
      <c r="H90" s="82">
        <v>1550.793658566339</v>
      </c>
    </row>
    <row r="91" spans="1:8">
      <c r="A91" s="93"/>
      <c r="B91" s="22" t="s">
        <v>6</v>
      </c>
      <c r="C91" s="82">
        <v>0.93089521001479048</v>
      </c>
      <c r="D91" s="82">
        <v>1470.945022708258</v>
      </c>
      <c r="E91" s="82">
        <v>1208.1369126809991</v>
      </c>
      <c r="F91" s="82">
        <v>0</v>
      </c>
      <c r="G91" s="82">
        <v>1206.7901613746731</v>
      </c>
      <c r="H91" s="82">
        <v>465.11145232679252</v>
      </c>
    </row>
    <row r="92" spans="1:8">
      <c r="A92" s="93"/>
      <c r="B92" s="22" t="s">
        <v>7</v>
      </c>
      <c r="C92" s="82">
        <v>1549.862760140775</v>
      </c>
      <c r="D92" s="82">
        <v>79.84863347406926</v>
      </c>
      <c r="E92" s="82">
        <v>342.65674455211263</v>
      </c>
      <c r="F92" s="82">
        <v>1550.7936543821829</v>
      </c>
      <c r="G92" s="82">
        <v>344.00349789484272</v>
      </c>
      <c r="H92" s="82">
        <v>1085.682206239547</v>
      </c>
    </row>
    <row r="93" spans="1:8">
      <c r="A93" s="94"/>
      <c r="B93" s="23" t="s">
        <v>8</v>
      </c>
      <c r="C93" s="83">
        <v>6.0027019507261363E-4</v>
      </c>
      <c r="D93" s="84">
        <v>0.94851111677188771</v>
      </c>
      <c r="E93" s="84">
        <v>0.77904427003946308</v>
      </c>
      <c r="F93" s="83">
        <v>0</v>
      </c>
      <c r="G93" s="84">
        <v>0.77817584187384303</v>
      </c>
      <c r="H93" s="84">
        <v>0.29991833520700212</v>
      </c>
    </row>
    <row r="94" spans="1:8">
      <c r="A94" s="92" t="s">
        <v>32</v>
      </c>
      <c r="B94" s="22" t="s">
        <v>5</v>
      </c>
      <c r="C94" s="82">
        <v>21.795622035673219</v>
      </c>
      <c r="D94" s="82">
        <v>21.795622259505841</v>
      </c>
      <c r="E94" s="82">
        <v>21.795621846652779</v>
      </c>
      <c r="F94" s="82">
        <v>21.795622035673219</v>
      </c>
      <c r="G94" s="82">
        <v>21.795619712629481</v>
      </c>
      <c r="H94" s="82">
        <v>21.795619712629481</v>
      </c>
    </row>
    <row r="95" spans="1:8">
      <c r="A95" s="93"/>
      <c r="B95" s="22" t="s">
        <v>6</v>
      </c>
      <c r="C95" s="82">
        <v>0</v>
      </c>
      <c r="D95" s="82">
        <v>21.795622259505841</v>
      </c>
      <c r="E95" s="82">
        <v>21.795621846652779</v>
      </c>
      <c r="F95" s="82">
        <v>0</v>
      </c>
      <c r="G95" s="82">
        <v>21.795619712629481</v>
      </c>
      <c r="H95" s="82">
        <v>0</v>
      </c>
    </row>
    <row r="96" spans="1:8">
      <c r="A96" s="93"/>
      <c r="B96" s="22" t="s">
        <v>7</v>
      </c>
      <c r="C96" s="82">
        <v>21.795622035673219</v>
      </c>
      <c r="D96" s="82">
        <v>0</v>
      </c>
      <c r="E96" s="82">
        <v>0</v>
      </c>
      <c r="F96" s="82">
        <v>21.795622035673219</v>
      </c>
      <c r="G96" s="82">
        <v>0</v>
      </c>
      <c r="H96" s="82">
        <v>21.795619712629481</v>
      </c>
    </row>
    <row r="97" spans="1:8">
      <c r="A97" s="94"/>
      <c r="B97" s="23" t="s">
        <v>8</v>
      </c>
      <c r="C97" s="83">
        <v>0</v>
      </c>
      <c r="D97" s="84">
        <v>1</v>
      </c>
      <c r="E97" s="84">
        <v>1</v>
      </c>
      <c r="F97" s="83">
        <v>0</v>
      </c>
      <c r="G97" s="84">
        <v>1</v>
      </c>
      <c r="H97" s="83">
        <v>0</v>
      </c>
    </row>
    <row r="98" spans="1:8">
      <c r="A98" s="92" t="s">
        <v>33</v>
      </c>
      <c r="B98" s="22" t="s">
        <v>5</v>
      </c>
      <c r="C98" s="82">
        <v>8473.1001054152894</v>
      </c>
      <c r="D98" s="82">
        <v>8473.1001067686157</v>
      </c>
      <c r="E98" s="82">
        <v>8473.1001021460543</v>
      </c>
      <c r="F98" s="82">
        <v>8473.1001008495277</v>
      </c>
      <c r="G98" s="82">
        <v>8473.1001046144502</v>
      </c>
      <c r="H98" s="82">
        <v>8473.1001003448473</v>
      </c>
    </row>
    <row r="99" spans="1:8">
      <c r="A99" s="93"/>
      <c r="B99" s="22" t="s">
        <v>6</v>
      </c>
      <c r="C99" s="82">
        <v>0</v>
      </c>
      <c r="D99" s="82">
        <v>8378.9824153047339</v>
      </c>
      <c r="E99" s="82">
        <v>6530.7877173927163</v>
      </c>
      <c r="F99" s="82">
        <v>2434.6957290173382</v>
      </c>
      <c r="G99" s="82">
        <v>6795.704453206672</v>
      </c>
      <c r="H99" s="82">
        <v>3718.4810504611878</v>
      </c>
    </row>
    <row r="100" spans="1:8">
      <c r="A100" s="93"/>
      <c r="B100" s="22" t="s">
        <v>7</v>
      </c>
      <c r="C100" s="82">
        <v>8473.1001054152894</v>
      </c>
      <c r="D100" s="82">
        <v>94.117691463881499</v>
      </c>
      <c r="E100" s="82">
        <v>1942.312384753337</v>
      </c>
      <c r="F100" s="82">
        <v>6038.40437183219</v>
      </c>
      <c r="G100" s="82">
        <v>1677.395651407779</v>
      </c>
      <c r="H100" s="82">
        <v>4754.6190498836586</v>
      </c>
    </row>
    <row r="101" spans="1:8">
      <c r="A101" s="94"/>
      <c r="B101" s="23" t="s">
        <v>8</v>
      </c>
      <c r="C101" s="83">
        <v>0</v>
      </c>
      <c r="D101" s="84">
        <v>0.98889217756453773</v>
      </c>
      <c r="E101" s="84">
        <v>0.77076720900991225</v>
      </c>
      <c r="F101" s="84">
        <v>0.28734414795515412</v>
      </c>
      <c r="G101" s="84">
        <v>0.80203282969662204</v>
      </c>
      <c r="H101" s="84">
        <v>0.43885720768362563</v>
      </c>
    </row>
    <row r="102" spans="1:8">
      <c r="A102" s="92" t="s">
        <v>34</v>
      </c>
      <c r="B102" s="22" t="s">
        <v>5</v>
      </c>
      <c r="C102" s="82">
        <v>34.715700043865802</v>
      </c>
      <c r="D102" s="82">
        <v>34.715700043865802</v>
      </c>
      <c r="E102" s="82">
        <v>34.715699908563309</v>
      </c>
      <c r="F102" s="82">
        <v>34.715700043865802</v>
      </c>
      <c r="G102" s="82">
        <v>34.715699504585061</v>
      </c>
      <c r="H102" s="82">
        <v>34.715700097239953</v>
      </c>
    </row>
    <row r="103" spans="1:8">
      <c r="A103" s="93"/>
      <c r="B103" s="22" t="s">
        <v>6</v>
      </c>
      <c r="C103" s="82">
        <v>0</v>
      </c>
      <c r="D103" s="82">
        <v>34.715700043865802</v>
      </c>
      <c r="E103" s="82">
        <v>34.525171634235583</v>
      </c>
      <c r="F103" s="82">
        <v>0</v>
      </c>
      <c r="G103" s="82">
        <v>34.457300665138838</v>
      </c>
      <c r="H103" s="82">
        <v>34.192884681589383</v>
      </c>
    </row>
    <row r="104" spans="1:8">
      <c r="A104" s="93"/>
      <c r="B104" s="22" t="s">
        <v>7</v>
      </c>
      <c r="C104" s="82">
        <v>34.715700043865802</v>
      </c>
      <c r="D104" s="82">
        <v>0</v>
      </c>
      <c r="E104" s="82">
        <v>0.1905282743277309</v>
      </c>
      <c r="F104" s="82">
        <v>34.715700043865802</v>
      </c>
      <c r="G104" s="82">
        <v>0.25839883944621977</v>
      </c>
      <c r="H104" s="82">
        <v>0.52281541565056899</v>
      </c>
    </row>
    <row r="105" spans="1:8">
      <c r="A105" s="94"/>
      <c r="B105" s="23" t="s">
        <v>8</v>
      </c>
      <c r="C105" s="83">
        <v>0</v>
      </c>
      <c r="D105" s="84">
        <v>1</v>
      </c>
      <c r="E105" s="84">
        <v>0.99451175477292519</v>
      </c>
      <c r="F105" s="88">
        <v>0</v>
      </c>
      <c r="G105" s="84">
        <v>0.99255671517112609</v>
      </c>
      <c r="H105" s="84">
        <v>0.98494008721742199</v>
      </c>
    </row>
    <row r="106" spans="1:8">
      <c r="A106" s="92" t="s">
        <v>35</v>
      </c>
      <c r="B106" s="22" t="s">
        <v>5</v>
      </c>
      <c r="C106" s="82">
        <v>125.0305845110032</v>
      </c>
      <c r="D106" s="82">
        <v>125.03058459159701</v>
      </c>
      <c r="E106" s="82">
        <v>125.0305850472993</v>
      </c>
      <c r="F106" s="82">
        <v>125.030585175886</v>
      </c>
      <c r="G106" s="82">
        <v>125.0305847473151</v>
      </c>
      <c r="H106" s="82">
        <v>125.0305840508463</v>
      </c>
    </row>
    <row r="107" spans="1:8">
      <c r="A107" s="93"/>
      <c r="B107" s="22" t="s">
        <v>6</v>
      </c>
      <c r="C107" s="82">
        <v>0</v>
      </c>
      <c r="D107" s="82">
        <v>125.03058459159701</v>
      </c>
      <c r="E107" s="82">
        <v>38.654711433618132</v>
      </c>
      <c r="F107" s="82">
        <v>26.79573342941967</v>
      </c>
      <c r="G107" s="82">
        <v>40.589713071065553</v>
      </c>
      <c r="H107" s="82">
        <v>1.4235031226721999</v>
      </c>
    </row>
    <row r="108" spans="1:8">
      <c r="A108" s="93"/>
      <c r="B108" s="22" t="s">
        <v>7</v>
      </c>
      <c r="C108" s="82">
        <v>125.0305845110032</v>
      </c>
      <c r="D108" s="82">
        <v>0</v>
      </c>
      <c r="E108" s="82">
        <v>86.375873613681193</v>
      </c>
      <c r="F108" s="82">
        <v>98.234851746466347</v>
      </c>
      <c r="G108" s="82">
        <v>84.440871676249571</v>
      </c>
      <c r="H108" s="82">
        <v>123.6070809281741</v>
      </c>
    </row>
    <row r="109" spans="1:8">
      <c r="A109" s="94"/>
      <c r="B109" s="23" t="s">
        <v>8</v>
      </c>
      <c r="C109" s="83">
        <v>0</v>
      </c>
      <c r="D109" s="84">
        <v>1</v>
      </c>
      <c r="E109" s="84">
        <v>0.30916204558264659</v>
      </c>
      <c r="F109" s="90">
        <v>0.21431342892401031</v>
      </c>
      <c r="G109" s="84">
        <v>0.32463827273220169</v>
      </c>
      <c r="H109" s="83">
        <v>1.138523932746969E-2</v>
      </c>
    </row>
    <row r="110" spans="1:8">
      <c r="A110" s="92" t="s">
        <v>36</v>
      </c>
      <c r="B110" s="22" t="s">
        <v>5</v>
      </c>
      <c r="C110" s="82">
        <v>5728.1528483351349</v>
      </c>
      <c r="D110" s="82">
        <v>5728.1528562726471</v>
      </c>
      <c r="E110" s="82">
        <v>5728.1528441475657</v>
      </c>
      <c r="F110" s="82">
        <v>5728.1528501223556</v>
      </c>
      <c r="G110" s="82">
        <v>5728.1528488671156</v>
      </c>
      <c r="H110" s="82">
        <v>5728.152847422145</v>
      </c>
    </row>
    <row r="111" spans="1:8">
      <c r="A111" s="93"/>
      <c r="B111" s="22" t="s">
        <v>6</v>
      </c>
      <c r="C111" s="82">
        <v>43.152128170678743</v>
      </c>
      <c r="D111" s="82">
        <v>5157.6710835988879</v>
      </c>
      <c r="E111" s="82">
        <v>4346.5415454486683</v>
      </c>
      <c r="F111" s="82">
        <v>4.776482520117227E-2</v>
      </c>
      <c r="G111" s="82">
        <v>4359.6982195113605</v>
      </c>
      <c r="H111" s="82">
        <v>1870.858609479727</v>
      </c>
    </row>
    <row r="112" spans="1:8">
      <c r="A112" s="93"/>
      <c r="B112" s="22" t="s">
        <v>7</v>
      </c>
      <c r="C112" s="82">
        <v>5685.0007201644557</v>
      </c>
      <c r="D112" s="82">
        <v>570.48177267375945</v>
      </c>
      <c r="E112" s="82">
        <v>1381.6112986988969</v>
      </c>
      <c r="F112" s="82">
        <v>5728.1050852971548</v>
      </c>
      <c r="G112" s="82">
        <v>1368.4546293557539</v>
      </c>
      <c r="H112" s="82">
        <v>3857.294237942418</v>
      </c>
    </row>
    <row r="113" spans="1:8">
      <c r="A113" s="94"/>
      <c r="B113" s="23" t="s">
        <v>8</v>
      </c>
      <c r="C113" s="83">
        <v>7.5333409064356118E-3</v>
      </c>
      <c r="D113" s="84">
        <v>0.90040737616681266</v>
      </c>
      <c r="E113" s="84">
        <v>0.75880334615887823</v>
      </c>
      <c r="F113" s="83">
        <v>8.3386087017828077E-6</v>
      </c>
      <c r="G113" s="84">
        <v>0.76110018963156678</v>
      </c>
      <c r="H113" s="84">
        <v>0.3266076620706227</v>
      </c>
    </row>
    <row r="114" spans="1:8">
      <c r="A114" s="92" t="s">
        <v>37</v>
      </c>
      <c r="B114" s="22" t="s">
        <v>5</v>
      </c>
      <c r="C114" s="82">
        <v>3268.5305710064958</v>
      </c>
      <c r="D114" s="82">
        <v>3268.5305705536439</v>
      </c>
      <c r="E114" s="82">
        <v>3268.5305732240631</v>
      </c>
      <c r="F114" s="82">
        <v>3268.530576036047</v>
      </c>
      <c r="G114" s="82">
        <v>3268.5305756608218</v>
      </c>
      <c r="H114" s="82">
        <v>3268.5305746089061</v>
      </c>
    </row>
    <row r="115" spans="1:8">
      <c r="A115" s="93"/>
      <c r="B115" s="22" t="s">
        <v>6</v>
      </c>
      <c r="C115" s="82">
        <v>5.445242785534945E-5</v>
      </c>
      <c r="D115" s="82">
        <v>3236.830063727637</v>
      </c>
      <c r="E115" s="82">
        <v>2846.741842455212</v>
      </c>
      <c r="F115" s="82">
        <v>562.42698635925638</v>
      </c>
      <c r="G115" s="82">
        <v>3000.8858037850669</v>
      </c>
      <c r="H115" s="82">
        <v>1681.3502734217191</v>
      </c>
    </row>
    <row r="116" spans="1:8">
      <c r="A116" s="93"/>
      <c r="B116" s="22" t="s">
        <v>7</v>
      </c>
      <c r="C116" s="82">
        <v>3268.5305165540681</v>
      </c>
      <c r="D116" s="82">
        <v>31.700506826007562</v>
      </c>
      <c r="E116" s="82">
        <v>421.78873076885122</v>
      </c>
      <c r="F116" s="82">
        <v>2706.1035896767912</v>
      </c>
      <c r="G116" s="82">
        <v>267.64477187575471</v>
      </c>
      <c r="H116" s="82">
        <v>1587.1803011871871</v>
      </c>
    </row>
    <row r="117" spans="1:8">
      <c r="A117" s="94"/>
      <c r="B117" s="23" t="s">
        <v>8</v>
      </c>
      <c r="C117" s="83">
        <v>1.6659604881279E-8</v>
      </c>
      <c r="D117" s="84">
        <v>0.99030129712978698</v>
      </c>
      <c r="E117" s="84">
        <v>0.87095463196086897</v>
      </c>
      <c r="F117" s="83">
        <v>0.17207334405338409</v>
      </c>
      <c r="G117" s="84">
        <v>0.91811464947925625</v>
      </c>
      <c r="H117" s="84">
        <v>0.51440555168216517</v>
      </c>
    </row>
    <row r="118" spans="1:8">
      <c r="A118" s="92" t="s">
        <v>38</v>
      </c>
      <c r="B118" s="22" t="s">
        <v>5</v>
      </c>
      <c r="C118" s="82">
        <v>1750.431526202522</v>
      </c>
      <c r="D118" s="82">
        <v>1750.4315243173071</v>
      </c>
      <c r="E118" s="82">
        <v>1750.431528433819</v>
      </c>
      <c r="F118" s="82">
        <v>1750.431525875035</v>
      </c>
      <c r="G118" s="82">
        <v>1750.431529823742</v>
      </c>
      <c r="H118" s="82">
        <v>1750.43152786975</v>
      </c>
    </row>
    <row r="119" spans="1:8">
      <c r="A119" s="93"/>
      <c r="B119" s="22" t="s">
        <v>6</v>
      </c>
      <c r="C119" s="82">
        <v>9.49112237130098</v>
      </c>
      <c r="D119" s="82">
        <v>1017.483550909281</v>
      </c>
      <c r="E119" s="82">
        <v>1480.024266887782</v>
      </c>
      <c r="F119" s="82">
        <v>0</v>
      </c>
      <c r="G119" s="82">
        <v>289.18520999163297</v>
      </c>
      <c r="H119" s="82">
        <v>816.14938243723964</v>
      </c>
    </row>
    <row r="120" spans="1:8">
      <c r="A120" s="93"/>
      <c r="B120" s="22" t="s">
        <v>7</v>
      </c>
      <c r="C120" s="82">
        <v>1740.9404038312209</v>
      </c>
      <c r="D120" s="82">
        <v>732.9479734080262</v>
      </c>
      <c r="E120" s="82">
        <v>270.40726154603669</v>
      </c>
      <c r="F120" s="82">
        <v>1750.431525875035</v>
      </c>
      <c r="G120" s="82">
        <v>1461.2463198321091</v>
      </c>
      <c r="H120" s="82">
        <v>934.28214543251033</v>
      </c>
    </row>
    <row r="121" spans="1:8">
      <c r="A121" s="94"/>
      <c r="B121" s="23" t="s">
        <v>8</v>
      </c>
      <c r="C121" s="83">
        <v>5.4221614666021909E-3</v>
      </c>
      <c r="D121" s="84">
        <v>0.58127583785724701</v>
      </c>
      <c r="E121" s="84">
        <v>0.84551965777948423</v>
      </c>
      <c r="F121" s="83">
        <v>0</v>
      </c>
      <c r="G121" s="84">
        <v>0.16520795304729929</v>
      </c>
      <c r="H121" s="84">
        <v>0.46625610281967539</v>
      </c>
    </row>
    <row r="122" spans="1:8">
      <c r="A122" s="92" t="s">
        <v>39</v>
      </c>
      <c r="B122" s="22" t="s">
        <v>5</v>
      </c>
      <c r="C122" s="82">
        <v>967.51197676823165</v>
      </c>
      <c r="D122" s="82">
        <v>967.51197819795379</v>
      </c>
      <c r="E122" s="82">
        <v>967.5119729023794</v>
      </c>
      <c r="F122" s="82">
        <v>967.51197711759494</v>
      </c>
      <c r="G122" s="82">
        <v>967.51197496433474</v>
      </c>
      <c r="H122" s="82">
        <v>967.51197397238479</v>
      </c>
    </row>
    <row r="123" spans="1:8">
      <c r="A123" s="93"/>
      <c r="B123" s="22" t="s">
        <v>6</v>
      </c>
      <c r="C123" s="82">
        <v>1.014253522708938</v>
      </c>
      <c r="D123" s="82">
        <v>830.77015037485785</v>
      </c>
      <c r="E123" s="82">
        <v>708.86439623102365</v>
      </c>
      <c r="F123" s="82">
        <v>0</v>
      </c>
      <c r="G123" s="82">
        <v>464.00216323305079</v>
      </c>
      <c r="H123" s="82">
        <v>139.526444869881</v>
      </c>
    </row>
    <row r="124" spans="1:8">
      <c r="A124" s="93"/>
      <c r="B124" s="22" t="s">
        <v>7</v>
      </c>
      <c r="C124" s="82">
        <v>966.49772324552271</v>
      </c>
      <c r="D124" s="82">
        <v>136.741827823096</v>
      </c>
      <c r="E124" s="82">
        <v>258.64757667135581</v>
      </c>
      <c r="F124" s="82">
        <v>967.51197711759494</v>
      </c>
      <c r="G124" s="82">
        <v>503.50981173128389</v>
      </c>
      <c r="H124" s="82">
        <v>827.98552910250373</v>
      </c>
    </row>
    <row r="125" spans="1:8">
      <c r="A125" s="94"/>
      <c r="B125" s="23" t="s">
        <v>8</v>
      </c>
      <c r="C125" s="83">
        <v>1.048311077343804E-3</v>
      </c>
      <c r="D125" s="84">
        <v>0.858666527232267</v>
      </c>
      <c r="E125" s="84">
        <v>0.73266731170731159</v>
      </c>
      <c r="F125" s="83">
        <v>0</v>
      </c>
      <c r="G125" s="84">
        <v>0.47958286330270511</v>
      </c>
      <c r="H125" s="83">
        <v>0.14421159491909649</v>
      </c>
    </row>
    <row r="126" spans="1:8">
      <c r="A126" s="92" t="s">
        <v>40</v>
      </c>
      <c r="B126" s="22" t="s">
        <v>5</v>
      </c>
      <c r="C126" s="82">
        <v>451.21596017253239</v>
      </c>
      <c r="D126" s="82">
        <v>451.21596307057428</v>
      </c>
      <c r="E126" s="82">
        <v>451.21596313320538</v>
      </c>
      <c r="F126" s="82">
        <v>451.2159622882296</v>
      </c>
      <c r="G126" s="82">
        <v>451.21596501641181</v>
      </c>
      <c r="H126" s="82">
        <v>451.21596217937179</v>
      </c>
    </row>
    <row r="127" spans="1:8">
      <c r="A127" s="93"/>
      <c r="B127" s="22" t="s">
        <v>6</v>
      </c>
      <c r="C127" s="82">
        <v>7.8366833589020999</v>
      </c>
      <c r="D127" s="82">
        <v>429.28853498591963</v>
      </c>
      <c r="E127" s="82">
        <v>318.95655000766391</v>
      </c>
      <c r="F127" s="82">
        <v>0</v>
      </c>
      <c r="G127" s="82">
        <v>307.26245467376941</v>
      </c>
      <c r="H127" s="82">
        <v>34.401619107398083</v>
      </c>
    </row>
    <row r="128" spans="1:8">
      <c r="A128" s="93"/>
      <c r="B128" s="22" t="s">
        <v>7</v>
      </c>
      <c r="C128" s="82">
        <v>443.37927681363033</v>
      </c>
      <c r="D128" s="82">
        <v>21.927428084654789</v>
      </c>
      <c r="E128" s="82">
        <v>132.25941312554161</v>
      </c>
      <c r="F128" s="82">
        <v>451.2159622882296</v>
      </c>
      <c r="G128" s="82">
        <v>143.9535103426424</v>
      </c>
      <c r="H128" s="82">
        <v>416.81434307197378</v>
      </c>
    </row>
    <row r="129" spans="1:9">
      <c r="A129" s="94"/>
      <c r="B129" s="23" t="s">
        <v>8</v>
      </c>
      <c r="C129" s="83">
        <v>1.736792146249785E-2</v>
      </c>
      <c r="D129" s="84">
        <v>0.95140369605845454</v>
      </c>
      <c r="E129" s="84">
        <v>0.70688223836953068</v>
      </c>
      <c r="F129" s="83">
        <v>0</v>
      </c>
      <c r="G129" s="84">
        <v>0.68096538796581252</v>
      </c>
      <c r="H129" s="83">
        <v>7.6242025971861346E-2</v>
      </c>
    </row>
    <row r="130" spans="1:9">
      <c r="A130" s="92" t="s">
        <v>41</v>
      </c>
      <c r="B130" s="22" t="s">
        <v>5</v>
      </c>
      <c r="C130" s="82">
        <v>570.52192134802408</v>
      </c>
      <c r="D130" s="82">
        <v>570.52192017500181</v>
      </c>
      <c r="E130" s="82">
        <v>570.52192134802408</v>
      </c>
      <c r="F130" s="82">
        <v>570.52192154038448</v>
      </c>
      <c r="G130" s="82">
        <v>570.52191747555662</v>
      </c>
      <c r="H130" s="82">
        <v>570.52191688829532</v>
      </c>
    </row>
    <row r="131" spans="1:9">
      <c r="A131" s="93"/>
      <c r="B131" s="22" t="s">
        <v>6</v>
      </c>
      <c r="C131" s="82">
        <v>0</v>
      </c>
      <c r="D131" s="82">
        <v>0</v>
      </c>
      <c r="E131" s="82">
        <v>0</v>
      </c>
      <c r="F131" s="82">
        <v>0</v>
      </c>
      <c r="G131" s="82">
        <v>0</v>
      </c>
      <c r="H131" s="82">
        <v>0</v>
      </c>
    </row>
    <row r="132" spans="1:9">
      <c r="A132" s="93"/>
      <c r="B132" s="22" t="s">
        <v>7</v>
      </c>
      <c r="C132" s="82">
        <v>570.52192134802408</v>
      </c>
      <c r="D132" s="82">
        <v>570.52192017500181</v>
      </c>
      <c r="E132" s="82">
        <v>570.52192134802408</v>
      </c>
      <c r="F132" s="82">
        <v>570.52192154038448</v>
      </c>
      <c r="G132" s="82">
        <v>570.52191747555662</v>
      </c>
      <c r="H132" s="82">
        <v>570.52191688829532</v>
      </c>
    </row>
    <row r="133" spans="1:9">
      <c r="A133" s="94"/>
      <c r="B133" s="23" t="s">
        <v>8</v>
      </c>
      <c r="C133" s="83">
        <v>0</v>
      </c>
      <c r="D133" s="83">
        <v>0</v>
      </c>
      <c r="E133" s="83">
        <v>0</v>
      </c>
      <c r="F133" s="83">
        <v>0</v>
      </c>
      <c r="G133" s="88">
        <v>0</v>
      </c>
      <c r="H133" s="83">
        <v>0</v>
      </c>
    </row>
    <row r="134" spans="1:9">
      <c r="A134" s="92" t="s">
        <v>42</v>
      </c>
      <c r="B134" s="22" t="s">
        <v>5</v>
      </c>
      <c r="C134" s="82">
        <v>7754.722596936338</v>
      </c>
      <c r="D134" s="82">
        <v>7754.7226441501834</v>
      </c>
      <c r="E134" s="82">
        <v>7754.7225969912361</v>
      </c>
      <c r="F134" s="82">
        <v>7754.7226196537067</v>
      </c>
      <c r="G134" s="82">
        <v>7754.7225841837117</v>
      </c>
      <c r="H134" s="82">
        <v>7754.7226124833778</v>
      </c>
    </row>
    <row r="135" spans="1:9">
      <c r="A135" s="93"/>
      <c r="B135" s="22" t="s">
        <v>6</v>
      </c>
      <c r="C135" s="82">
        <v>0</v>
      </c>
      <c r="D135" s="82">
        <v>2150.723605609357</v>
      </c>
      <c r="E135" s="82">
        <v>943.85236472150063</v>
      </c>
      <c r="F135" s="82">
        <v>960.15731735636825</v>
      </c>
      <c r="G135" s="82">
        <v>185.1813040155337</v>
      </c>
      <c r="H135" s="82">
        <v>0</v>
      </c>
    </row>
    <row r="136" spans="1:9">
      <c r="A136" s="93"/>
      <c r="B136" s="22" t="s">
        <v>7</v>
      </c>
      <c r="C136" s="82">
        <v>7754.722596936338</v>
      </c>
      <c r="D136" s="82">
        <v>5603.9990385408264</v>
      </c>
      <c r="E136" s="82">
        <v>6810.8702322697354</v>
      </c>
      <c r="F136" s="82">
        <v>6794.5653022973383</v>
      </c>
      <c r="G136" s="87">
        <v>7569.5412801681778</v>
      </c>
      <c r="H136" s="81">
        <v>7754.7226124833778</v>
      </c>
    </row>
    <row r="137" spans="1:9" ht="30">
      <c r="A137" s="94"/>
      <c r="B137" s="23" t="s">
        <v>8</v>
      </c>
      <c r="C137" s="83">
        <v>0</v>
      </c>
      <c r="D137" s="84">
        <v>0.27734371740964409</v>
      </c>
      <c r="E137" s="83">
        <v>0.1217132338283393</v>
      </c>
      <c r="F137" s="86">
        <v>0.1238158170768002</v>
      </c>
      <c r="G137" s="85">
        <v>2.3879810271127379E-2</v>
      </c>
      <c r="H137" s="83">
        <v>0</v>
      </c>
      <c r="I137" s="80" t="s">
        <v>43</v>
      </c>
    </row>
    <row r="138" spans="1:9">
      <c r="A138" s="92" t="s">
        <v>44</v>
      </c>
      <c r="B138" s="22" t="s">
        <v>5</v>
      </c>
      <c r="C138" s="82">
        <v>7320.4816865442554</v>
      </c>
      <c r="D138" s="82">
        <v>7320.4816890945167</v>
      </c>
      <c r="E138" s="82">
        <v>7320.4816874680018</v>
      </c>
      <c r="F138" s="82">
        <v>7320.4816843452572</v>
      </c>
      <c r="G138" s="82">
        <v>7320.4816930712877</v>
      </c>
      <c r="H138" s="82">
        <v>7320.4816857743408</v>
      </c>
    </row>
    <row r="139" spans="1:9">
      <c r="A139" s="93"/>
      <c r="B139" s="22" t="s">
        <v>6</v>
      </c>
      <c r="C139" s="82">
        <v>2.4270403273820431</v>
      </c>
      <c r="D139" s="82">
        <v>5834.5373924925716</v>
      </c>
      <c r="E139" s="82">
        <v>4742.7980799377829</v>
      </c>
      <c r="F139" s="82">
        <v>4438.1179419312411</v>
      </c>
      <c r="G139" s="82">
        <v>2050.924526270876</v>
      </c>
      <c r="H139" s="82">
        <v>0</v>
      </c>
    </row>
    <row r="140" spans="1:9">
      <c r="A140" s="93"/>
      <c r="B140" s="22" t="s">
        <v>7</v>
      </c>
      <c r="C140" s="82">
        <v>7318.0546462168732</v>
      </c>
      <c r="D140" s="82">
        <v>1485.9442966019451</v>
      </c>
      <c r="E140" s="82">
        <v>2577.683607530219</v>
      </c>
      <c r="F140" s="82">
        <v>2882.363742414017</v>
      </c>
      <c r="G140" s="82">
        <v>5269.5571668004113</v>
      </c>
      <c r="H140" s="82">
        <v>7320.4816857743408</v>
      </c>
    </row>
    <row r="141" spans="1:9" ht="15.75" thickBot="1">
      <c r="A141" s="94"/>
      <c r="B141" s="23" t="s">
        <v>8</v>
      </c>
      <c r="C141" s="83">
        <v>3.3154106946858082E-4</v>
      </c>
      <c r="D141" s="84">
        <v>0.79701550257060416</v>
      </c>
      <c r="E141" s="84">
        <v>0.64788060163541172</v>
      </c>
      <c r="F141" s="84">
        <v>0.60626037101111685</v>
      </c>
      <c r="G141" s="84">
        <v>0.28016251009985338</v>
      </c>
      <c r="H141" s="83">
        <v>0</v>
      </c>
    </row>
    <row r="142" spans="1:9">
      <c r="A142" s="92" t="s">
        <v>45</v>
      </c>
      <c r="B142" s="22" t="s">
        <v>5</v>
      </c>
      <c r="C142" s="82">
        <v>70.56588530475679</v>
      </c>
      <c r="D142" s="82">
        <v>70.56588530475679</v>
      </c>
      <c r="E142" s="82">
        <v>70.565884228086219</v>
      </c>
      <c r="F142" s="82">
        <v>70.56588464494439</v>
      </c>
      <c r="G142" s="82">
        <v>70.565884236896764</v>
      </c>
      <c r="H142" s="82">
        <v>70.56588530475679</v>
      </c>
    </row>
    <row r="143" spans="1:9">
      <c r="A143" s="93"/>
      <c r="B143" s="22" t="s">
        <v>6</v>
      </c>
      <c r="C143" s="82">
        <v>0</v>
      </c>
      <c r="D143" s="82">
        <v>70.565699433841274</v>
      </c>
      <c r="E143" s="82">
        <v>34.277062206581299</v>
      </c>
      <c r="F143" s="82">
        <v>34.342147982029353</v>
      </c>
      <c r="G143" s="82">
        <v>41.739581642819182</v>
      </c>
      <c r="H143" s="82">
        <v>0</v>
      </c>
    </row>
    <row r="144" spans="1:9">
      <c r="A144" s="93"/>
      <c r="B144" s="22" t="s">
        <v>7</v>
      </c>
      <c r="C144" s="82">
        <v>70.56588530475679</v>
      </c>
      <c r="D144" s="82">
        <v>1.8587091551668401E-4</v>
      </c>
      <c r="E144" s="82">
        <v>36.288822021504913</v>
      </c>
      <c r="F144" s="82">
        <v>36.223736662915037</v>
      </c>
      <c r="G144" s="82">
        <v>28.826302594077589</v>
      </c>
      <c r="H144" s="82">
        <v>70.56588530475679</v>
      </c>
    </row>
    <row r="145" spans="1:8">
      <c r="A145" s="94"/>
      <c r="B145" s="23" t="s">
        <v>8</v>
      </c>
      <c r="C145" s="83">
        <v>0</v>
      </c>
      <c r="D145" s="84">
        <v>0.99999736599470535</v>
      </c>
      <c r="E145" s="84">
        <v>0.48574552110463798</v>
      </c>
      <c r="F145" s="84">
        <v>0.4866678587652305</v>
      </c>
      <c r="G145" s="84">
        <v>0.59149803186331806</v>
      </c>
      <c r="H145" s="83">
        <v>0</v>
      </c>
    </row>
    <row r="146" spans="1:8">
      <c r="A146" s="92" t="s">
        <v>46</v>
      </c>
      <c r="B146" s="22" t="s">
        <v>5</v>
      </c>
      <c r="C146" s="82">
        <v>351.73702851377573</v>
      </c>
      <c r="D146" s="82">
        <v>351.73702819825559</v>
      </c>
      <c r="E146" s="82">
        <v>351.73703162007882</v>
      </c>
      <c r="F146" s="82">
        <v>351.73702842971198</v>
      </c>
      <c r="G146" s="82">
        <v>351.73702685899741</v>
      </c>
      <c r="H146" s="82">
        <v>351.73702975534962</v>
      </c>
    </row>
    <row r="147" spans="1:8">
      <c r="A147" s="93"/>
      <c r="B147" s="22" t="s">
        <v>6</v>
      </c>
      <c r="C147" s="82">
        <v>0.40224300215805708</v>
      </c>
      <c r="D147" s="82">
        <v>349.80644404860118</v>
      </c>
      <c r="E147" s="82">
        <v>351.63228598475189</v>
      </c>
      <c r="F147" s="82">
        <v>0</v>
      </c>
      <c r="G147" s="82">
        <v>351.7314105073263</v>
      </c>
      <c r="H147" s="82">
        <v>0.34115115966934451</v>
      </c>
    </row>
    <row r="148" spans="1:8">
      <c r="A148" s="93"/>
      <c r="B148" s="22" t="s">
        <v>7</v>
      </c>
      <c r="C148" s="82">
        <v>351.33478551161772</v>
      </c>
      <c r="D148" s="82">
        <v>1.930584149654422</v>
      </c>
      <c r="E148" s="82">
        <v>0.10474563532686799</v>
      </c>
      <c r="F148" s="82">
        <v>351.73702842971198</v>
      </c>
      <c r="G148" s="82">
        <v>5.6163516710533131E-3</v>
      </c>
      <c r="H148" s="82">
        <v>351.39587859568019</v>
      </c>
    </row>
    <row r="149" spans="1:8">
      <c r="A149" s="94"/>
      <c r="B149" s="23" t="s">
        <v>8</v>
      </c>
      <c r="C149" s="83">
        <v>1.143590152727703E-3</v>
      </c>
      <c r="D149" s="84">
        <v>0.99451128543519096</v>
      </c>
      <c r="E149" s="84">
        <v>0.99970220469865112</v>
      </c>
      <c r="F149" s="83">
        <v>0</v>
      </c>
      <c r="G149" s="84">
        <v>0.99998403252645529</v>
      </c>
      <c r="H149" s="83">
        <v>9.6990402149762817E-4</v>
      </c>
    </row>
    <row r="150" spans="1:8">
      <c r="A150" s="92" t="s">
        <v>47</v>
      </c>
      <c r="B150" s="22" t="s">
        <v>5</v>
      </c>
      <c r="C150" s="82">
        <v>98.706626977606462</v>
      </c>
      <c r="D150" s="82">
        <v>98.706626977606462</v>
      </c>
      <c r="E150" s="82">
        <v>98.706627228786857</v>
      </c>
      <c r="F150" s="82">
        <v>98.706626977606462</v>
      </c>
      <c r="G150" s="82">
        <v>98.706626329032289</v>
      </c>
      <c r="H150" s="82">
        <v>98.706626437531213</v>
      </c>
    </row>
    <row r="151" spans="1:8">
      <c r="A151" s="93"/>
      <c r="B151" s="22" t="s">
        <v>6</v>
      </c>
      <c r="C151" s="82">
        <v>0</v>
      </c>
      <c r="D151" s="82">
        <v>98.706626977606462</v>
      </c>
      <c r="E151" s="82">
        <v>97.879676529279223</v>
      </c>
      <c r="F151" s="82">
        <v>0</v>
      </c>
      <c r="G151" s="82">
        <v>97.883959554305434</v>
      </c>
      <c r="H151" s="82">
        <v>73.93442650125327</v>
      </c>
    </row>
    <row r="152" spans="1:8">
      <c r="A152" s="93"/>
      <c r="B152" s="22" t="s">
        <v>7</v>
      </c>
      <c r="C152" s="82">
        <v>98.706626977606462</v>
      </c>
      <c r="D152" s="82">
        <v>0</v>
      </c>
      <c r="E152" s="82">
        <v>0.826950699507639</v>
      </c>
      <c r="F152" s="82">
        <v>98.706626977606462</v>
      </c>
      <c r="G152" s="82">
        <v>0.8226667747268579</v>
      </c>
      <c r="H152" s="82">
        <v>24.77219993627795</v>
      </c>
    </row>
    <row r="153" spans="1:8">
      <c r="A153" s="94"/>
      <c r="B153" s="23" t="s">
        <v>8</v>
      </c>
      <c r="C153" s="83">
        <v>0</v>
      </c>
      <c r="D153" s="84">
        <v>1</v>
      </c>
      <c r="E153" s="84">
        <v>0.99162213599304849</v>
      </c>
      <c r="F153" s="83">
        <v>0</v>
      </c>
      <c r="G153" s="84">
        <v>0.9916655364961563</v>
      </c>
      <c r="H153" s="84">
        <v>0.7490320474891764</v>
      </c>
    </row>
    <row r="154" spans="1:8">
      <c r="A154" s="92" t="s">
        <v>48</v>
      </c>
      <c r="B154" s="22" t="s">
        <v>5</v>
      </c>
      <c r="C154" s="82">
        <v>111.8519811852937</v>
      </c>
      <c r="D154" s="82">
        <v>111.8519811323165</v>
      </c>
      <c r="E154" s="82">
        <v>111.85198035397811</v>
      </c>
      <c r="F154" s="82">
        <v>111.85198110146101</v>
      </c>
      <c r="G154" s="82">
        <v>111.8519810279909</v>
      </c>
      <c r="H154" s="82">
        <v>111.85198110146101</v>
      </c>
    </row>
    <row r="155" spans="1:8">
      <c r="A155" s="93"/>
      <c r="B155" s="22" t="s">
        <v>6</v>
      </c>
      <c r="C155" s="82">
        <v>0.1498430028773601</v>
      </c>
      <c r="D155" s="82">
        <v>111.8519811323165</v>
      </c>
      <c r="E155" s="82">
        <v>109.82303238075509</v>
      </c>
      <c r="F155" s="82">
        <v>0</v>
      </c>
      <c r="G155" s="82">
        <v>97.823440478650014</v>
      </c>
      <c r="H155" s="82">
        <v>0</v>
      </c>
    </row>
    <row r="156" spans="1:8">
      <c r="A156" s="93"/>
      <c r="B156" s="22" t="s">
        <v>7</v>
      </c>
      <c r="C156" s="82">
        <v>111.70213818241631</v>
      </c>
      <c r="D156" s="82">
        <v>0</v>
      </c>
      <c r="E156" s="82">
        <v>2.02894797322302</v>
      </c>
      <c r="F156" s="82">
        <v>111.85198110146101</v>
      </c>
      <c r="G156" s="82">
        <v>14.02854054934093</v>
      </c>
      <c r="H156" s="82">
        <v>111.85198110146101</v>
      </c>
    </row>
    <row r="157" spans="1:8">
      <c r="A157" s="94"/>
      <c r="B157" s="23" t="s">
        <v>8</v>
      </c>
      <c r="C157" s="83">
        <v>1.339654436957452E-3</v>
      </c>
      <c r="D157" s="84">
        <v>1</v>
      </c>
      <c r="E157" s="84">
        <v>0.98186041975473293</v>
      </c>
      <c r="F157" s="83">
        <v>0</v>
      </c>
      <c r="G157" s="84">
        <v>0.87457941808084483</v>
      </c>
      <c r="H157" s="83">
        <v>0</v>
      </c>
    </row>
    <row r="158" spans="1:8">
      <c r="A158" s="92" t="s">
        <v>49</v>
      </c>
      <c r="B158" s="22" t="s">
        <v>5</v>
      </c>
      <c r="C158" s="82">
        <v>144.0132652349802</v>
      </c>
      <c r="D158" s="82">
        <v>144.0132652349802</v>
      </c>
      <c r="E158" s="82">
        <v>144.01326179057281</v>
      </c>
      <c r="F158" s="82">
        <v>144.01326511833309</v>
      </c>
      <c r="G158" s="82">
        <v>144.01326250473849</v>
      </c>
      <c r="H158" s="82">
        <v>144.0132652349802</v>
      </c>
    </row>
    <row r="159" spans="1:8">
      <c r="A159" s="93"/>
      <c r="B159" s="22" t="s">
        <v>6</v>
      </c>
      <c r="C159" s="82">
        <v>0</v>
      </c>
      <c r="D159" s="82">
        <v>144.0132652349802</v>
      </c>
      <c r="E159" s="82">
        <v>128.02043380902299</v>
      </c>
      <c r="F159" s="82">
        <v>129.0481774754183</v>
      </c>
      <c r="G159" s="82">
        <v>105.2303395223542</v>
      </c>
      <c r="H159" s="82">
        <v>0</v>
      </c>
    </row>
    <row r="160" spans="1:8">
      <c r="A160" s="93"/>
      <c r="B160" s="22" t="s">
        <v>7</v>
      </c>
      <c r="C160" s="82">
        <v>144.0132652349802</v>
      </c>
      <c r="D160" s="82">
        <v>0</v>
      </c>
      <c r="E160" s="82">
        <v>15.99282798154981</v>
      </c>
      <c r="F160" s="82">
        <v>14.965087642914821</v>
      </c>
      <c r="G160" s="82">
        <v>38.782922982384349</v>
      </c>
      <c r="H160" s="82">
        <v>144.0132652349802</v>
      </c>
    </row>
    <row r="161" spans="1:8">
      <c r="A161" s="94"/>
      <c r="B161" s="23" t="s">
        <v>8</v>
      </c>
      <c r="C161" s="83">
        <v>0</v>
      </c>
      <c r="D161" s="84">
        <v>1</v>
      </c>
      <c r="E161" s="84">
        <v>0.88894892190688024</v>
      </c>
      <c r="F161" s="84">
        <v>0.89608535275817625</v>
      </c>
      <c r="G161" s="84">
        <v>0.73069894877835806</v>
      </c>
      <c r="H161" s="83">
        <v>0</v>
      </c>
    </row>
  </sheetData>
  <autoFilter ref="A1:H161" xr:uid="{00000000-0001-0000-0000-000000000000}"/>
  <mergeCells count="40">
    <mergeCell ref="A2:A5"/>
    <mergeCell ref="A6:A9"/>
    <mergeCell ref="A10:A13"/>
    <mergeCell ref="A14:A17"/>
    <mergeCell ref="A42:A45"/>
    <mergeCell ref="A38:A41"/>
    <mergeCell ref="A18:A21"/>
    <mergeCell ref="A22:A25"/>
    <mergeCell ref="A26:A29"/>
    <mergeCell ref="A30:A33"/>
    <mergeCell ref="A34:A37"/>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26:A129"/>
    <mergeCell ref="A130:A133"/>
    <mergeCell ref="A134:A137"/>
    <mergeCell ref="A154:A157"/>
    <mergeCell ref="A158:A161"/>
    <mergeCell ref="A138:A141"/>
    <mergeCell ref="A142:A145"/>
    <mergeCell ref="A146:A149"/>
    <mergeCell ref="A150:A153"/>
  </mergeCells>
  <conditionalFormatting sqref="A2">
    <cfRule type="expression" dxfId="271" priority="195">
      <formula>VALUE(MID(A2,1,2))=13</formula>
    </cfRule>
    <cfRule type="expression" dxfId="270" priority="196">
      <formula>VALUE(MID(A2,1,2))=12</formula>
    </cfRule>
    <cfRule type="expression" dxfId="269" priority="197">
      <formula>VALUE(MID(A2,1,2))=11</formula>
    </cfRule>
    <cfRule type="expression" dxfId="268" priority="198">
      <formula>VALUE(MID(A2,1,2))=10</formula>
    </cfRule>
    <cfRule type="expression" dxfId="267" priority="199">
      <formula>VALUE(MID(A2,1,2))=9</formula>
    </cfRule>
    <cfRule type="expression" dxfId="266" priority="200">
      <formula>VALUE(MID(A2,1,2))=8</formula>
    </cfRule>
    <cfRule type="expression" dxfId="265" priority="201">
      <formula>VALUE(MID(A2,1,2))=7</formula>
    </cfRule>
    <cfRule type="expression" dxfId="264" priority="202">
      <formula>VALUE(MID(A2,1,2))=6</formula>
    </cfRule>
    <cfRule type="expression" dxfId="263" priority="203">
      <formula>VALUE(MID(A2,1,2))=5</formula>
    </cfRule>
    <cfRule type="expression" dxfId="262" priority="204">
      <formula>VALUE(MID(A2,1,2))=4</formula>
    </cfRule>
    <cfRule type="expression" dxfId="261" priority="205">
      <formula>VALUE(MID(A2,1,2))=1</formula>
    </cfRule>
    <cfRule type="expression" dxfId="260" priority="206">
      <formula>VALUE(MID(A2,1,2))=3</formula>
    </cfRule>
    <cfRule type="expression" dxfId="259" priority="207">
      <formula>VALUE(MID(A2,1,2))=2</formula>
    </cfRule>
  </conditionalFormatting>
  <conditionalFormatting sqref="A6">
    <cfRule type="expression" dxfId="258" priority="182">
      <formula>VALUE(MID(A6,1,2))=13</formula>
    </cfRule>
    <cfRule type="expression" dxfId="257" priority="183">
      <formula>VALUE(MID(A6,1,2))=12</formula>
    </cfRule>
    <cfRule type="expression" dxfId="256" priority="184">
      <formula>VALUE(MID(A6,1,2))=11</formula>
    </cfRule>
    <cfRule type="expression" dxfId="255" priority="185">
      <formula>VALUE(MID(A6,1,2))=10</formula>
    </cfRule>
    <cfRule type="expression" dxfId="254" priority="186">
      <formula>VALUE(MID(A6,1,2))=9</formula>
    </cfRule>
    <cfRule type="expression" dxfId="253" priority="187">
      <formula>VALUE(MID(A6,1,2))=8</formula>
    </cfRule>
    <cfRule type="expression" dxfId="252" priority="188">
      <formula>VALUE(MID(A6,1,2))=7</formula>
    </cfRule>
    <cfRule type="expression" dxfId="251" priority="189">
      <formula>VALUE(MID(A6,1,2))=6</formula>
    </cfRule>
    <cfRule type="expression" dxfId="250" priority="190">
      <formula>VALUE(MID(A6,1,2))=5</formula>
    </cfRule>
    <cfRule type="expression" dxfId="249" priority="191">
      <formula>VALUE(MID(A6,1,2))=4</formula>
    </cfRule>
    <cfRule type="expression" dxfId="248" priority="192">
      <formula>VALUE(MID(A6,1,2))=1</formula>
    </cfRule>
    <cfRule type="expression" dxfId="247" priority="193">
      <formula>VALUE(MID(A6,1,2))=3</formula>
    </cfRule>
    <cfRule type="expression" dxfId="246" priority="194">
      <formula>VALUE(MID(A6,1,2))=2</formula>
    </cfRule>
  </conditionalFormatting>
  <conditionalFormatting sqref="A10 A14">
    <cfRule type="expression" dxfId="245" priority="169">
      <formula>VALUE(MID(A10,1,2))=13</formula>
    </cfRule>
    <cfRule type="expression" dxfId="244" priority="170">
      <formula>VALUE(MID(A10,1,2))=12</formula>
    </cfRule>
    <cfRule type="expression" dxfId="243" priority="171">
      <formula>VALUE(MID(A10,1,2))=11</formula>
    </cfRule>
    <cfRule type="expression" dxfId="242" priority="172">
      <formula>VALUE(MID(A10,1,2))=10</formula>
    </cfRule>
    <cfRule type="expression" dxfId="241" priority="173">
      <formula>VALUE(MID(A10,1,2))=9</formula>
    </cfRule>
    <cfRule type="expression" dxfId="240" priority="174">
      <formula>VALUE(MID(A10,1,2))=8</formula>
    </cfRule>
    <cfRule type="expression" dxfId="239" priority="175">
      <formula>VALUE(MID(A10,1,2))=7</formula>
    </cfRule>
    <cfRule type="expression" dxfId="238" priority="176">
      <formula>VALUE(MID(A10,1,2))=6</formula>
    </cfRule>
    <cfRule type="expression" dxfId="237" priority="177">
      <formula>VALUE(MID(A10,1,2))=5</formula>
    </cfRule>
    <cfRule type="expression" dxfId="236" priority="178">
      <formula>VALUE(MID(A10,1,2))=4</formula>
    </cfRule>
    <cfRule type="expression" dxfId="235" priority="179">
      <formula>VALUE(MID(A10,1,2))=1</formula>
    </cfRule>
    <cfRule type="expression" dxfId="234" priority="180">
      <formula>VALUE(MID(A10,1,2))=3</formula>
    </cfRule>
    <cfRule type="expression" dxfId="233" priority="181">
      <formula>VALUE(MID(A10,1,2))=2</formula>
    </cfRule>
  </conditionalFormatting>
  <conditionalFormatting sqref="A18">
    <cfRule type="expression" dxfId="232" priority="156">
      <formula>VALUE(MID(A18,1,2))=13</formula>
    </cfRule>
    <cfRule type="expression" dxfId="231" priority="157">
      <formula>VALUE(MID(A18,1,2))=12</formula>
    </cfRule>
    <cfRule type="expression" dxfId="230" priority="158">
      <formula>VALUE(MID(A18,1,2))=11</formula>
    </cfRule>
    <cfRule type="expression" dxfId="229" priority="159">
      <formula>VALUE(MID(A18,1,2))=10</formula>
    </cfRule>
    <cfRule type="expression" dxfId="228" priority="160">
      <formula>VALUE(MID(A18,1,2))=9</formula>
    </cfRule>
    <cfRule type="expression" dxfId="227" priority="161">
      <formula>VALUE(MID(A18,1,2))=8</formula>
    </cfRule>
    <cfRule type="expression" dxfId="226" priority="162">
      <formula>VALUE(MID(A18,1,2))=7</formula>
    </cfRule>
    <cfRule type="expression" dxfId="225" priority="163">
      <formula>VALUE(MID(A18,1,2))=6</formula>
    </cfRule>
    <cfRule type="expression" dxfId="224" priority="164">
      <formula>VALUE(MID(A18,1,2))=5</formula>
    </cfRule>
    <cfRule type="expression" dxfId="223" priority="165">
      <formula>VALUE(MID(A18,1,2))=4</formula>
    </cfRule>
    <cfRule type="expression" dxfId="222" priority="166">
      <formula>VALUE(MID(A18,1,2))=1</formula>
    </cfRule>
    <cfRule type="expression" dxfId="221" priority="167">
      <formula>VALUE(MID(A18,1,2))=3</formula>
    </cfRule>
    <cfRule type="expression" dxfId="220" priority="168">
      <formula>VALUE(MID(A18,1,2))=2</formula>
    </cfRule>
  </conditionalFormatting>
  <conditionalFormatting sqref="A22">
    <cfRule type="expression" dxfId="219" priority="143">
      <formula>VALUE(MID(A22,1,2))=13</formula>
    </cfRule>
    <cfRule type="expression" dxfId="218" priority="144">
      <formula>VALUE(MID(A22,1,2))=12</formula>
    </cfRule>
    <cfRule type="expression" dxfId="217" priority="145">
      <formula>VALUE(MID(A22,1,2))=11</formula>
    </cfRule>
    <cfRule type="expression" dxfId="216" priority="146">
      <formula>VALUE(MID(A22,1,2))=10</formula>
    </cfRule>
    <cfRule type="expression" dxfId="215" priority="147">
      <formula>VALUE(MID(A22,1,2))=9</formula>
    </cfRule>
    <cfRule type="expression" dxfId="214" priority="148">
      <formula>VALUE(MID(A22,1,2))=8</formula>
    </cfRule>
    <cfRule type="expression" dxfId="213" priority="149">
      <formula>VALUE(MID(A22,1,2))=7</formula>
    </cfRule>
    <cfRule type="expression" dxfId="212" priority="150">
      <formula>VALUE(MID(A22,1,2))=6</formula>
    </cfRule>
    <cfRule type="expression" dxfId="211" priority="151">
      <formula>VALUE(MID(A22,1,2))=5</formula>
    </cfRule>
    <cfRule type="expression" dxfId="210" priority="152">
      <formula>VALUE(MID(A22,1,2))=4</formula>
    </cfRule>
    <cfRule type="expression" dxfId="209" priority="153">
      <formula>VALUE(MID(A22,1,2))=1</formula>
    </cfRule>
    <cfRule type="expression" dxfId="208" priority="154">
      <formula>VALUE(MID(A22,1,2))=3</formula>
    </cfRule>
    <cfRule type="expression" dxfId="207" priority="155">
      <formula>VALUE(MID(A22,1,2))=2</formula>
    </cfRule>
  </conditionalFormatting>
  <conditionalFormatting sqref="A26">
    <cfRule type="expression" dxfId="206" priority="130">
      <formula>VALUE(MID(A26,1,2))=13</formula>
    </cfRule>
    <cfRule type="expression" dxfId="205" priority="131">
      <formula>VALUE(MID(A26,1,2))=12</formula>
    </cfRule>
    <cfRule type="expression" dxfId="204" priority="132">
      <formula>VALUE(MID(A26,1,2))=11</formula>
    </cfRule>
    <cfRule type="expression" dxfId="203" priority="133">
      <formula>VALUE(MID(A26,1,2))=10</formula>
    </cfRule>
    <cfRule type="expression" dxfId="202" priority="134">
      <formula>VALUE(MID(A26,1,2))=9</formula>
    </cfRule>
    <cfRule type="expression" dxfId="201" priority="135">
      <formula>VALUE(MID(A26,1,2))=8</formula>
    </cfRule>
    <cfRule type="expression" dxfId="200" priority="136">
      <formula>VALUE(MID(A26,1,2))=7</formula>
    </cfRule>
    <cfRule type="expression" dxfId="199" priority="137">
      <formula>VALUE(MID(A26,1,2))=6</formula>
    </cfRule>
    <cfRule type="expression" dxfId="198" priority="138">
      <formula>VALUE(MID(A26,1,2))=5</formula>
    </cfRule>
    <cfRule type="expression" dxfId="197" priority="139">
      <formula>VALUE(MID(A26,1,2))=4</formula>
    </cfRule>
    <cfRule type="expression" dxfId="196" priority="140">
      <formula>VALUE(MID(A26,1,2))=1</formula>
    </cfRule>
    <cfRule type="expression" dxfId="195" priority="141">
      <formula>VALUE(MID(A26,1,2))=3</formula>
    </cfRule>
    <cfRule type="expression" dxfId="194" priority="142">
      <formula>VALUE(MID(A26,1,2))=2</formula>
    </cfRule>
  </conditionalFormatting>
  <conditionalFormatting sqref="A30 A34 A38">
    <cfRule type="expression" dxfId="193" priority="117">
      <formula>VALUE(MID(A30,1,2))=13</formula>
    </cfRule>
    <cfRule type="expression" dxfId="192" priority="118">
      <formula>VALUE(MID(A30,1,2))=12</formula>
    </cfRule>
    <cfRule type="expression" dxfId="191" priority="119">
      <formula>VALUE(MID(A30,1,2))=11</formula>
    </cfRule>
    <cfRule type="expression" dxfId="190" priority="120">
      <formula>VALUE(MID(A30,1,2))=10</formula>
    </cfRule>
    <cfRule type="expression" dxfId="189" priority="121">
      <formula>VALUE(MID(A30,1,2))=9</formula>
    </cfRule>
    <cfRule type="expression" dxfId="188" priority="122">
      <formula>VALUE(MID(A30,1,2))=8</formula>
    </cfRule>
    <cfRule type="expression" dxfId="187" priority="123">
      <formula>VALUE(MID(A30,1,2))=7</formula>
    </cfRule>
    <cfRule type="expression" dxfId="186" priority="124">
      <formula>VALUE(MID(A30,1,2))=6</formula>
    </cfRule>
    <cfRule type="expression" dxfId="185" priority="125">
      <formula>VALUE(MID(A30,1,2))=5</formula>
    </cfRule>
    <cfRule type="expression" dxfId="184" priority="126">
      <formula>VALUE(MID(A30,1,2))=4</formula>
    </cfRule>
    <cfRule type="expression" dxfId="183" priority="127">
      <formula>VALUE(MID(A30,1,2))=1</formula>
    </cfRule>
    <cfRule type="expression" dxfId="182" priority="128">
      <formula>VALUE(MID(A30,1,2))=3</formula>
    </cfRule>
    <cfRule type="expression" dxfId="181" priority="129">
      <formula>VALUE(MID(A30,1,2))=2</formula>
    </cfRule>
  </conditionalFormatting>
  <conditionalFormatting sqref="A42">
    <cfRule type="expression" dxfId="180" priority="104">
      <formula>VALUE(MID(A42,1,2))=13</formula>
    </cfRule>
    <cfRule type="expression" dxfId="179" priority="105">
      <formula>VALUE(MID(A42,1,2))=12</formula>
    </cfRule>
    <cfRule type="expression" dxfId="178" priority="106">
      <formula>VALUE(MID(A42,1,2))=11</formula>
    </cfRule>
    <cfRule type="expression" dxfId="177" priority="107">
      <formula>VALUE(MID(A42,1,2))=10</formula>
    </cfRule>
    <cfRule type="expression" dxfId="176" priority="108">
      <formula>VALUE(MID(A42,1,2))=9</formula>
    </cfRule>
    <cfRule type="expression" dxfId="175" priority="109">
      <formula>VALUE(MID(A42,1,2))=8</formula>
    </cfRule>
    <cfRule type="expression" dxfId="174" priority="110">
      <formula>VALUE(MID(A42,1,2))=7</formula>
    </cfRule>
    <cfRule type="expression" dxfId="173" priority="111">
      <formula>VALUE(MID(A42,1,2))=6</formula>
    </cfRule>
    <cfRule type="expression" dxfId="172" priority="112">
      <formula>VALUE(MID(A42,1,2))=5</formula>
    </cfRule>
    <cfRule type="expression" dxfId="171" priority="113">
      <formula>VALUE(MID(A42,1,2))=4</formula>
    </cfRule>
    <cfRule type="expression" dxfId="170" priority="114">
      <formula>VALUE(MID(A42,1,2))=1</formula>
    </cfRule>
    <cfRule type="expression" dxfId="169" priority="115">
      <formula>VALUE(MID(A42,1,2))=3</formula>
    </cfRule>
    <cfRule type="expression" dxfId="168" priority="116">
      <formula>VALUE(MID(A42,1,2))=2</formula>
    </cfRule>
  </conditionalFormatting>
  <conditionalFormatting sqref="A46">
    <cfRule type="expression" dxfId="167" priority="91">
      <formula>VALUE(MID(A46,1,2))=13</formula>
    </cfRule>
    <cfRule type="expression" dxfId="166" priority="92">
      <formula>VALUE(MID(A46,1,2))=12</formula>
    </cfRule>
    <cfRule type="expression" dxfId="165" priority="93">
      <formula>VALUE(MID(A46,1,2))=11</formula>
    </cfRule>
    <cfRule type="expression" dxfId="164" priority="94">
      <formula>VALUE(MID(A46,1,2))=10</formula>
    </cfRule>
    <cfRule type="expression" dxfId="163" priority="95">
      <formula>VALUE(MID(A46,1,2))=9</formula>
    </cfRule>
    <cfRule type="expression" dxfId="162" priority="96">
      <formula>VALUE(MID(A46,1,2))=8</formula>
    </cfRule>
    <cfRule type="expression" dxfId="161" priority="97">
      <formula>VALUE(MID(A46,1,2))=7</formula>
    </cfRule>
    <cfRule type="expression" dxfId="160" priority="98">
      <formula>VALUE(MID(A46,1,2))=6</formula>
    </cfRule>
    <cfRule type="expression" dxfId="159" priority="99">
      <formula>VALUE(MID(A46,1,2))=5</formula>
    </cfRule>
    <cfRule type="expression" dxfId="158" priority="100">
      <formula>VALUE(MID(A46,1,2))=4</formula>
    </cfRule>
    <cfRule type="expression" dxfId="157" priority="101">
      <formula>VALUE(MID(A46,1,2))=1</formula>
    </cfRule>
    <cfRule type="expression" dxfId="156" priority="102">
      <formula>VALUE(MID(A46,1,2))=3</formula>
    </cfRule>
    <cfRule type="expression" dxfId="155" priority="103">
      <formula>VALUE(MID(A46,1,2))=2</formula>
    </cfRule>
  </conditionalFormatting>
  <conditionalFormatting sqref="A50 A54">
    <cfRule type="expression" dxfId="154" priority="78">
      <formula>VALUE(MID(A50,1,2))=13</formula>
    </cfRule>
    <cfRule type="expression" dxfId="153" priority="79">
      <formula>VALUE(MID(A50,1,2))=12</formula>
    </cfRule>
    <cfRule type="expression" dxfId="152" priority="80">
      <formula>VALUE(MID(A50,1,2))=11</formula>
    </cfRule>
    <cfRule type="expression" dxfId="151" priority="81">
      <formula>VALUE(MID(A50,1,2))=10</formula>
    </cfRule>
    <cfRule type="expression" dxfId="150" priority="82">
      <formula>VALUE(MID(A50,1,2))=9</formula>
    </cfRule>
    <cfRule type="expression" dxfId="149" priority="83">
      <formula>VALUE(MID(A50,1,2))=8</formula>
    </cfRule>
    <cfRule type="expression" dxfId="148" priority="84">
      <formula>VALUE(MID(A50,1,2))=7</formula>
    </cfRule>
    <cfRule type="expression" dxfId="147" priority="85">
      <formula>VALUE(MID(A50,1,2))=6</formula>
    </cfRule>
    <cfRule type="expression" dxfId="146" priority="86">
      <formula>VALUE(MID(A50,1,2))=5</formula>
    </cfRule>
    <cfRule type="expression" dxfId="145" priority="87">
      <formula>VALUE(MID(A50,1,2))=4</formula>
    </cfRule>
    <cfRule type="expression" dxfId="144" priority="88">
      <formula>VALUE(MID(A50,1,2))=1</formula>
    </cfRule>
    <cfRule type="expression" dxfId="143" priority="89">
      <formula>VALUE(MID(A50,1,2))=3</formula>
    </cfRule>
    <cfRule type="expression" dxfId="142" priority="90">
      <formula>VALUE(MID(A50,1,2))=2</formula>
    </cfRule>
  </conditionalFormatting>
  <conditionalFormatting sqref="A58">
    <cfRule type="expression" dxfId="141" priority="65">
      <formula>VALUE(MID(A58,1,2))=13</formula>
    </cfRule>
    <cfRule type="expression" dxfId="140" priority="66">
      <formula>VALUE(MID(A58,1,2))=12</formula>
    </cfRule>
    <cfRule type="expression" dxfId="139" priority="67">
      <formula>VALUE(MID(A58,1,2))=11</formula>
    </cfRule>
    <cfRule type="expression" dxfId="138" priority="68">
      <formula>VALUE(MID(A58,1,2))=10</formula>
    </cfRule>
    <cfRule type="expression" dxfId="137" priority="69">
      <formula>VALUE(MID(A58,1,2))=9</formula>
    </cfRule>
    <cfRule type="expression" dxfId="136" priority="70">
      <formula>VALUE(MID(A58,1,2))=8</formula>
    </cfRule>
    <cfRule type="expression" dxfId="135" priority="71">
      <formula>VALUE(MID(A58,1,2))=7</formula>
    </cfRule>
    <cfRule type="expression" dxfId="134" priority="72">
      <formula>VALUE(MID(A58,1,2))=6</formula>
    </cfRule>
    <cfRule type="expression" dxfId="133" priority="73">
      <formula>VALUE(MID(A58,1,2))=5</formula>
    </cfRule>
    <cfRule type="expression" dxfId="132" priority="74">
      <formula>VALUE(MID(A58,1,2))=4</formula>
    </cfRule>
    <cfRule type="expression" dxfId="131" priority="75">
      <formula>VALUE(MID(A58,1,2))=1</formula>
    </cfRule>
    <cfRule type="expression" dxfId="130" priority="76">
      <formula>VALUE(MID(A58,1,2))=3</formula>
    </cfRule>
    <cfRule type="expression" dxfId="129" priority="77">
      <formula>VALUE(MID(A58,1,2))=2</formula>
    </cfRule>
  </conditionalFormatting>
  <conditionalFormatting sqref="A62 A66 A70 A74 A78 A82 A86 A90 A94 A98 A102 A106 A110 A114 A118 A122 A126 A130 A134 A138 A142 A146 A150 A154 A158">
    <cfRule type="beginsWith" dxfId="128" priority="208" operator="beginsWith" text="12">
      <formula>LEFT((A62),LEN("12"))=("12")</formula>
    </cfRule>
    <cfRule type="beginsWith" dxfId="127" priority="209" operator="beginsWith" text="11">
      <formula>LEFT((A62),LEN("11"))=("11")</formula>
    </cfRule>
    <cfRule type="beginsWith" dxfId="126" priority="210" operator="beginsWith" text="10">
      <formula>LEFT((A62),LEN("10"))=("10")</formula>
    </cfRule>
    <cfRule type="beginsWith" dxfId="125" priority="211" operator="beginsWith" text="9">
      <formula>LEFT((A62),LEN("9"))=("9")</formula>
    </cfRule>
    <cfRule type="beginsWith" dxfId="124" priority="212" operator="beginsWith" text="8">
      <formula>LEFT((A62),LEN("8"))=("8")</formula>
    </cfRule>
    <cfRule type="beginsWith" dxfId="123" priority="213" operator="beginsWith" text="7">
      <formula>LEFT((A62),LEN("7"))=("7")</formula>
    </cfRule>
    <cfRule type="beginsWith" dxfId="122" priority="214" operator="beginsWith" text="6">
      <formula>LEFT((A62),LEN("6"))=("6")</formula>
    </cfRule>
    <cfRule type="beginsWith" dxfId="121" priority="215" operator="beginsWith" text="5">
      <formula>LEFT((A62),LEN("5"))=("5")</formula>
    </cfRule>
    <cfRule type="beginsWith" dxfId="120" priority="216" operator="beginsWith" text="4">
      <formula>LEFT((A62),LEN("4"))=("4")</formula>
    </cfRule>
    <cfRule type="beginsWith" dxfId="119" priority="217" operator="beginsWith" text="2">
      <formula>LEFT((A62),LEN("2"))=("2")</formula>
    </cfRule>
    <cfRule type="beginsWith" dxfId="118" priority="218" operator="beginsWith" text="3">
      <formula>LEFT((A62),LEN("3"))=("3")</formula>
    </cfRule>
    <cfRule type="beginsWith" dxfId="117" priority="219" operator="beginsWith" text="1">
      <formula>LEFT((A62),LEN("1"))=("1")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19"/>
  <sheetViews>
    <sheetView tabSelected="1" zoomScale="70" zoomScaleNormal="70" workbookViewId="0">
      <pane xSplit="1" ySplit="1" topLeftCell="B40" activePane="bottomRight" state="frozen"/>
      <selection pane="bottomRight" activeCell="AR104" sqref="AR104"/>
      <selection pane="bottomLeft" activeCell="A2" sqref="A2"/>
      <selection pane="topRight" activeCell="B1" sqref="B1"/>
    </sheetView>
  </sheetViews>
  <sheetFormatPr defaultColWidth="11.42578125" defaultRowHeight="15" customHeight="1"/>
  <cols>
    <col min="1" max="1" width="28.85546875" style="43" customWidth="1"/>
    <col min="2" max="2" width="15.42578125" style="31" customWidth="1"/>
    <col min="3" max="3" width="18.42578125" style="31" customWidth="1"/>
    <col min="4" max="6" width="15.42578125" style="31" customWidth="1"/>
    <col min="7" max="10" width="15.85546875" style="31" customWidth="1"/>
    <col min="11" max="11" width="21.7109375" style="31" hidden="1" customWidth="1"/>
    <col min="12" max="16" width="15.85546875" style="31" hidden="1" customWidth="1"/>
    <col min="17" max="17" width="11.42578125" style="31" hidden="1" customWidth="1"/>
    <col min="18" max="41" width="15.85546875" style="31" hidden="1" customWidth="1"/>
    <col min="42" max="43" width="16.28515625" style="38" customWidth="1"/>
    <col min="44" max="45" width="16.28515625" style="54" customWidth="1"/>
    <col min="46" max="46" width="16.28515625" style="38" customWidth="1"/>
    <col min="47" max="16384" width="11.42578125" style="31"/>
  </cols>
  <sheetData>
    <row r="1" spans="1:46" ht="30">
      <c r="A1" s="28" t="s">
        <v>0</v>
      </c>
      <c r="B1" s="29" t="s">
        <v>50</v>
      </c>
      <c r="C1" s="29" t="s">
        <v>51</v>
      </c>
      <c r="D1" s="61" t="s">
        <v>52</v>
      </c>
      <c r="E1" s="29" t="s">
        <v>53</v>
      </c>
      <c r="F1" s="29" t="s">
        <v>54</v>
      </c>
      <c r="G1" s="29" t="s">
        <v>55</v>
      </c>
      <c r="H1" s="29" t="s">
        <v>56</v>
      </c>
      <c r="I1" s="72" t="s">
        <v>57</v>
      </c>
      <c r="J1" s="79" t="s">
        <v>58</v>
      </c>
      <c r="K1" s="29"/>
      <c r="L1" s="29"/>
      <c r="M1" s="61"/>
      <c r="N1" s="61"/>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6" t="s">
        <v>59</v>
      </c>
      <c r="AQ1" s="14" t="s">
        <v>60</v>
      </c>
      <c r="AR1" s="44" t="s">
        <v>61</v>
      </c>
      <c r="AS1" s="44" t="s">
        <v>62</v>
      </c>
      <c r="AT1" s="30" t="s">
        <v>63</v>
      </c>
    </row>
    <row r="2" spans="1:46">
      <c r="A2" s="63" t="s">
        <v>4</v>
      </c>
      <c r="B2" s="21">
        <v>0</v>
      </c>
      <c r="C2" s="21">
        <v>1</v>
      </c>
      <c r="D2" s="21">
        <v>1</v>
      </c>
      <c r="E2" s="71">
        <v>0</v>
      </c>
      <c r="F2" s="71">
        <v>1</v>
      </c>
      <c r="G2" s="71">
        <v>1</v>
      </c>
      <c r="H2" s="71">
        <v>1</v>
      </c>
      <c r="I2" s="73">
        <v>1</v>
      </c>
      <c r="J2" s="73">
        <v>0</v>
      </c>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6">
        <f>SUMIFS(B2:AO2,$B$106:$AO$106,"X",$B$103:$AO$103,"X")</f>
        <v>3</v>
      </c>
      <c r="AQ2" s="16">
        <f>SUMIFS(B2:AO2,$B$103:$AO$103,"X")</f>
        <v>5</v>
      </c>
      <c r="AR2" s="45">
        <v>160.917677</v>
      </c>
      <c r="AS2" s="45">
        <f t="shared" ref="AS2:AS33" si="0">IFERROR(AR2/$AR$102,0)*100</f>
        <v>0.35212552393295204</v>
      </c>
      <c r="AT2" s="7"/>
    </row>
    <row r="3" spans="1:46">
      <c r="A3" s="63" t="s">
        <v>9</v>
      </c>
      <c r="B3" s="21">
        <v>1</v>
      </c>
      <c r="C3" s="21">
        <v>1</v>
      </c>
      <c r="D3" s="21">
        <v>1</v>
      </c>
      <c r="E3" s="71">
        <v>0</v>
      </c>
      <c r="F3" s="71">
        <v>1</v>
      </c>
      <c r="G3" s="71">
        <v>1</v>
      </c>
      <c r="H3" s="71">
        <v>0</v>
      </c>
      <c r="I3" s="73">
        <v>0</v>
      </c>
      <c r="J3" s="73">
        <v>1</v>
      </c>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6">
        <f t="shared" ref="AP3:AP42" si="1">SUMIF($B$106:$U$106,"X",B3:U3)</f>
        <v>3</v>
      </c>
      <c r="AQ3" s="16">
        <f t="shared" ref="AQ3:AQ42" si="2">SUMIFS(B3:AO3,$B$103:$AO$103,"X")</f>
        <v>6</v>
      </c>
      <c r="AR3" s="45">
        <v>881.34029999999996</v>
      </c>
      <c r="AS3" s="45">
        <f t="shared" ref="AS3:AS42" si="3">IFERROR(AR3/$AR$102,0)*100</f>
        <v>1.9285787657792568</v>
      </c>
      <c r="AT3" s="32"/>
    </row>
    <row r="4" spans="1:46">
      <c r="A4" s="63" t="s">
        <v>10</v>
      </c>
      <c r="B4" s="21">
        <v>1</v>
      </c>
      <c r="C4" s="21">
        <v>1</v>
      </c>
      <c r="D4" s="21">
        <v>1</v>
      </c>
      <c r="E4" s="71">
        <v>0</v>
      </c>
      <c r="F4" s="71">
        <v>1</v>
      </c>
      <c r="G4" s="71">
        <v>1</v>
      </c>
      <c r="H4" s="71">
        <v>1</v>
      </c>
      <c r="I4" s="73">
        <v>1</v>
      </c>
      <c r="J4" s="73">
        <v>1</v>
      </c>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6">
        <f t="shared" si="1"/>
        <v>5</v>
      </c>
      <c r="AQ4" s="16">
        <f t="shared" si="2"/>
        <v>7</v>
      </c>
      <c r="AR4" s="45">
        <v>202.41497300000003</v>
      </c>
      <c r="AS4" s="45">
        <f t="shared" si="3"/>
        <v>0.44293131586469126</v>
      </c>
      <c r="AT4" s="7"/>
    </row>
    <row r="5" spans="1:46">
      <c r="A5" s="63" t="s">
        <v>11</v>
      </c>
      <c r="B5" s="21">
        <v>1</v>
      </c>
      <c r="C5" s="21">
        <v>1</v>
      </c>
      <c r="D5" s="21">
        <v>1</v>
      </c>
      <c r="E5" s="71">
        <v>0</v>
      </c>
      <c r="F5" s="71">
        <v>1</v>
      </c>
      <c r="G5" s="71">
        <v>1</v>
      </c>
      <c r="H5" s="71">
        <v>1</v>
      </c>
      <c r="I5" s="73">
        <v>1</v>
      </c>
      <c r="J5" s="73">
        <v>1</v>
      </c>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6">
        <f t="shared" si="1"/>
        <v>5</v>
      </c>
      <c r="AQ5" s="16">
        <f t="shared" si="2"/>
        <v>7</v>
      </c>
      <c r="AR5" s="45">
        <v>52.052606999999995</v>
      </c>
      <c r="AS5" s="45">
        <f t="shared" si="3"/>
        <v>0.11390328181254472</v>
      </c>
      <c r="AT5" s="32"/>
    </row>
    <row r="6" spans="1:46">
      <c r="A6" s="63" t="s">
        <v>12</v>
      </c>
      <c r="B6" s="21">
        <v>1</v>
      </c>
      <c r="C6" s="21">
        <v>1</v>
      </c>
      <c r="D6" s="21">
        <v>1</v>
      </c>
      <c r="E6" s="71">
        <v>0</v>
      </c>
      <c r="F6" s="71">
        <v>1</v>
      </c>
      <c r="G6" s="71">
        <v>1</v>
      </c>
      <c r="H6" s="71">
        <v>0</v>
      </c>
      <c r="I6" s="73">
        <v>0</v>
      </c>
      <c r="J6" s="73">
        <v>0</v>
      </c>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6">
        <f t="shared" si="1"/>
        <v>2</v>
      </c>
      <c r="AQ6" s="16">
        <f t="shared" si="2"/>
        <v>5</v>
      </c>
      <c r="AR6" s="45">
        <v>391.79877799999997</v>
      </c>
      <c r="AS6" s="45">
        <f t="shared" si="3"/>
        <v>0.8573473875063482</v>
      </c>
      <c r="AT6" s="32"/>
    </row>
    <row r="7" spans="1:46">
      <c r="A7" s="63" t="s">
        <v>13</v>
      </c>
      <c r="B7" s="21">
        <v>1</v>
      </c>
      <c r="C7" s="21">
        <v>1</v>
      </c>
      <c r="D7" s="21">
        <v>1</v>
      </c>
      <c r="E7" s="71">
        <v>0</v>
      </c>
      <c r="F7" s="71">
        <v>0</v>
      </c>
      <c r="G7" s="71">
        <v>0</v>
      </c>
      <c r="H7" s="71">
        <v>1</v>
      </c>
      <c r="I7" s="73">
        <v>1</v>
      </c>
      <c r="J7" s="73">
        <v>0</v>
      </c>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6">
        <f t="shared" si="1"/>
        <v>2</v>
      </c>
      <c r="AQ7" s="16">
        <f t="shared" si="2"/>
        <v>4</v>
      </c>
      <c r="AR7" s="45">
        <v>240.40543500000001</v>
      </c>
      <c r="AS7" s="45">
        <f t="shared" si="3"/>
        <v>0.5260633345813478</v>
      </c>
      <c r="AT7" s="32"/>
    </row>
    <row r="8" spans="1:46">
      <c r="A8" s="63" t="s">
        <v>14</v>
      </c>
      <c r="B8" s="21">
        <v>0</v>
      </c>
      <c r="C8" s="21">
        <v>0</v>
      </c>
      <c r="D8" s="21">
        <v>0</v>
      </c>
      <c r="E8" s="71">
        <v>0</v>
      </c>
      <c r="F8" s="71">
        <v>0</v>
      </c>
      <c r="G8" s="71">
        <v>0</v>
      </c>
      <c r="H8" s="71">
        <v>0</v>
      </c>
      <c r="I8" s="73">
        <v>0</v>
      </c>
      <c r="J8" s="73">
        <v>1</v>
      </c>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6">
        <f t="shared" si="1"/>
        <v>1</v>
      </c>
      <c r="AQ8" s="16">
        <f t="shared" si="2"/>
        <v>1</v>
      </c>
      <c r="AR8" s="45">
        <v>1.547428</v>
      </c>
      <c r="AS8" s="45">
        <f t="shared" si="3"/>
        <v>3.3861344844576652E-3</v>
      </c>
      <c r="AT8" s="7"/>
    </row>
    <row r="9" spans="1:46">
      <c r="A9" s="63" t="s">
        <v>15</v>
      </c>
      <c r="B9" s="21">
        <v>0</v>
      </c>
      <c r="C9" s="67">
        <v>1</v>
      </c>
      <c r="D9" s="67">
        <v>1</v>
      </c>
      <c r="E9" s="71">
        <v>0</v>
      </c>
      <c r="F9" s="71">
        <v>0</v>
      </c>
      <c r="G9" s="71">
        <v>0</v>
      </c>
      <c r="H9" s="71">
        <v>0</v>
      </c>
      <c r="I9" s="73">
        <v>1</v>
      </c>
      <c r="J9" s="73">
        <v>1</v>
      </c>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6">
        <f t="shared" si="1"/>
        <v>2</v>
      </c>
      <c r="AQ9" s="16">
        <f t="shared" si="2"/>
        <v>3</v>
      </c>
      <c r="AR9" s="45">
        <v>565.49139300000002</v>
      </c>
      <c r="AS9" s="45">
        <f t="shared" si="3"/>
        <v>1.2374274644773793</v>
      </c>
      <c r="AT9" s="7" t="s">
        <v>64</v>
      </c>
    </row>
    <row r="10" spans="1:46">
      <c r="A10" s="63" t="s">
        <v>17</v>
      </c>
      <c r="B10" s="21">
        <v>0</v>
      </c>
      <c r="C10" s="21">
        <v>0</v>
      </c>
      <c r="D10" s="21">
        <v>0</v>
      </c>
      <c r="E10" s="71">
        <v>0</v>
      </c>
      <c r="F10" s="71">
        <v>0</v>
      </c>
      <c r="G10" s="71">
        <v>0</v>
      </c>
      <c r="H10" s="71">
        <v>0</v>
      </c>
      <c r="I10" s="73">
        <v>1</v>
      </c>
      <c r="J10" s="73">
        <v>1</v>
      </c>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6">
        <f t="shared" si="1"/>
        <v>2</v>
      </c>
      <c r="AQ10" s="16">
        <f t="shared" si="2"/>
        <v>1</v>
      </c>
      <c r="AR10" s="45">
        <v>256.57072399999998</v>
      </c>
      <c r="AS10" s="45">
        <f t="shared" si="3"/>
        <v>0.56143676877933568</v>
      </c>
      <c r="AT10" s="32"/>
    </row>
    <row r="11" spans="1:46">
      <c r="A11" s="63" t="s">
        <v>18</v>
      </c>
      <c r="B11" s="21">
        <v>1</v>
      </c>
      <c r="C11" s="21">
        <v>1</v>
      </c>
      <c r="D11" s="21">
        <v>1</v>
      </c>
      <c r="E11" s="71">
        <v>0</v>
      </c>
      <c r="F11" s="71">
        <v>0</v>
      </c>
      <c r="G11" s="71">
        <v>0</v>
      </c>
      <c r="H11" s="71">
        <v>0</v>
      </c>
      <c r="I11" s="73">
        <v>1</v>
      </c>
      <c r="J11" s="73">
        <v>1</v>
      </c>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6">
        <f t="shared" si="1"/>
        <v>2</v>
      </c>
      <c r="AQ11" s="16">
        <f t="shared" si="2"/>
        <v>4</v>
      </c>
      <c r="AR11" s="45">
        <v>561.53357300000005</v>
      </c>
      <c r="AS11" s="45">
        <f t="shared" si="3"/>
        <v>1.2287668283862165</v>
      </c>
      <c r="AT11" s="32"/>
    </row>
    <row r="12" spans="1:46">
      <c r="A12" s="63" t="s">
        <v>19</v>
      </c>
      <c r="B12" s="21">
        <v>1</v>
      </c>
      <c r="C12" s="21">
        <v>1</v>
      </c>
      <c r="D12" s="21">
        <v>1</v>
      </c>
      <c r="E12" s="71">
        <v>0</v>
      </c>
      <c r="F12" s="71">
        <v>1</v>
      </c>
      <c r="G12" s="71">
        <v>1</v>
      </c>
      <c r="H12" s="71">
        <v>1</v>
      </c>
      <c r="I12" s="73">
        <v>1</v>
      </c>
      <c r="J12" s="73">
        <v>1</v>
      </c>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6">
        <f t="shared" si="1"/>
        <v>5</v>
      </c>
      <c r="AQ12" s="16">
        <f t="shared" si="2"/>
        <v>7</v>
      </c>
      <c r="AR12" s="45">
        <v>798.95304499999997</v>
      </c>
      <c r="AS12" s="45">
        <f t="shared" si="3"/>
        <v>1.7482961773581434</v>
      </c>
      <c r="AT12" s="7"/>
    </row>
    <row r="13" spans="1:46">
      <c r="A13" s="63" t="s">
        <v>20</v>
      </c>
      <c r="B13" s="21">
        <v>0</v>
      </c>
      <c r="C13" s="21">
        <v>0</v>
      </c>
      <c r="D13" s="21">
        <v>0</v>
      </c>
      <c r="E13" s="71">
        <v>0</v>
      </c>
      <c r="F13" s="71">
        <v>0</v>
      </c>
      <c r="G13" s="71">
        <v>0</v>
      </c>
      <c r="H13" s="71">
        <v>0</v>
      </c>
      <c r="I13" s="73">
        <v>0</v>
      </c>
      <c r="J13" s="73">
        <v>1</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6">
        <f t="shared" si="1"/>
        <v>1</v>
      </c>
      <c r="AQ13" s="16">
        <f t="shared" si="2"/>
        <v>1</v>
      </c>
      <c r="AR13" s="45">
        <v>18.605274999999999</v>
      </c>
      <c r="AS13" s="45">
        <f t="shared" si="3"/>
        <v>4.0712694400203489E-2</v>
      </c>
      <c r="AT13" s="32"/>
    </row>
    <row r="14" spans="1:46">
      <c r="A14" s="63" t="s">
        <v>21</v>
      </c>
      <c r="B14" s="21">
        <v>0</v>
      </c>
      <c r="C14" s="21">
        <v>0</v>
      </c>
      <c r="D14" s="21">
        <v>0</v>
      </c>
      <c r="E14" s="71">
        <v>0</v>
      </c>
      <c r="F14" s="71">
        <v>0</v>
      </c>
      <c r="G14" s="71">
        <v>0</v>
      </c>
      <c r="H14" s="71">
        <v>0</v>
      </c>
      <c r="I14" s="73">
        <v>1</v>
      </c>
      <c r="J14" s="73">
        <v>1</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6">
        <f t="shared" si="1"/>
        <v>2</v>
      </c>
      <c r="AQ14" s="16">
        <f t="shared" si="2"/>
        <v>1</v>
      </c>
      <c r="AR14" s="45">
        <v>24.278476000000001</v>
      </c>
      <c r="AS14" s="45">
        <f t="shared" si="3"/>
        <v>5.3126985432393498E-2</v>
      </c>
      <c r="AT14" s="32"/>
    </row>
    <row r="15" spans="1:46">
      <c r="A15" s="63" t="s">
        <v>22</v>
      </c>
      <c r="B15" s="21">
        <v>1</v>
      </c>
      <c r="C15" s="21">
        <v>1</v>
      </c>
      <c r="D15" s="21">
        <v>1</v>
      </c>
      <c r="E15" s="71">
        <v>0</v>
      </c>
      <c r="F15" s="71">
        <v>1</v>
      </c>
      <c r="G15" s="71">
        <v>1</v>
      </c>
      <c r="H15" s="71">
        <v>1</v>
      </c>
      <c r="I15" s="73">
        <v>1</v>
      </c>
      <c r="J15" s="73">
        <v>1</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6">
        <f t="shared" si="1"/>
        <v>5</v>
      </c>
      <c r="AQ15" s="16">
        <f t="shared" si="2"/>
        <v>7</v>
      </c>
      <c r="AR15" s="45">
        <v>147.837065</v>
      </c>
      <c r="AS15" s="45">
        <f t="shared" si="3"/>
        <v>0.32350208467050445</v>
      </c>
      <c r="AT15" s="32"/>
    </row>
    <row r="16" spans="1:46">
      <c r="A16" s="63" t="s">
        <v>23</v>
      </c>
      <c r="B16" s="21">
        <v>1</v>
      </c>
      <c r="C16" s="21">
        <v>1</v>
      </c>
      <c r="D16" s="21">
        <v>1</v>
      </c>
      <c r="E16" s="71">
        <v>0</v>
      </c>
      <c r="F16" s="71">
        <v>1</v>
      </c>
      <c r="G16" s="71">
        <v>1</v>
      </c>
      <c r="H16" s="71">
        <v>1</v>
      </c>
      <c r="I16" s="73">
        <v>1</v>
      </c>
      <c r="J16" s="73">
        <v>0</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6">
        <f t="shared" si="1"/>
        <v>4</v>
      </c>
      <c r="AQ16" s="16">
        <f t="shared" si="2"/>
        <v>6</v>
      </c>
      <c r="AR16" s="45">
        <v>275.20746399999996</v>
      </c>
      <c r="AS16" s="45">
        <f t="shared" si="3"/>
        <v>0.60221831596076936</v>
      </c>
      <c r="AT16" s="32"/>
    </row>
    <row r="17" spans="1:46">
      <c r="A17" s="63" t="s">
        <v>24</v>
      </c>
      <c r="B17" s="21">
        <v>0</v>
      </c>
      <c r="C17" s="21">
        <v>0</v>
      </c>
      <c r="D17" s="21">
        <v>0</v>
      </c>
      <c r="E17" s="71">
        <v>0</v>
      </c>
      <c r="F17" s="71">
        <v>0</v>
      </c>
      <c r="G17" s="71">
        <v>0</v>
      </c>
      <c r="H17" s="71">
        <v>0</v>
      </c>
      <c r="I17" s="73">
        <v>0</v>
      </c>
      <c r="J17" s="73">
        <v>0</v>
      </c>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6">
        <f t="shared" si="1"/>
        <v>0</v>
      </c>
      <c r="AQ17" s="16">
        <f t="shared" si="2"/>
        <v>0</v>
      </c>
      <c r="AR17" s="45">
        <v>179.65403599999996</v>
      </c>
      <c r="AS17" s="45">
        <f t="shared" si="3"/>
        <v>0.39312506079222992</v>
      </c>
      <c r="AT17" s="32"/>
    </row>
    <row r="18" spans="1:46">
      <c r="A18" s="63" t="s">
        <v>25</v>
      </c>
      <c r="B18" s="21">
        <v>0</v>
      </c>
      <c r="C18" s="21">
        <v>1</v>
      </c>
      <c r="D18" s="21">
        <v>1</v>
      </c>
      <c r="E18" s="71">
        <v>1</v>
      </c>
      <c r="F18" s="71">
        <v>1</v>
      </c>
      <c r="G18" s="71">
        <v>1</v>
      </c>
      <c r="H18" s="71">
        <v>0</v>
      </c>
      <c r="I18" s="67">
        <v>1</v>
      </c>
      <c r="J18" s="67">
        <v>1</v>
      </c>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6">
        <f t="shared" si="1"/>
        <v>5</v>
      </c>
      <c r="AQ18" s="16">
        <f t="shared" si="2"/>
        <v>6</v>
      </c>
      <c r="AR18" s="45">
        <v>81.724345999999997</v>
      </c>
      <c r="AS18" s="45">
        <f t="shared" si="3"/>
        <v>0.17883198844169154</v>
      </c>
      <c r="AT18" s="32" t="s">
        <v>64</v>
      </c>
    </row>
    <row r="19" spans="1:46">
      <c r="A19" s="63" t="s">
        <v>26</v>
      </c>
      <c r="B19" s="21">
        <v>0</v>
      </c>
      <c r="C19" s="21">
        <v>1</v>
      </c>
      <c r="D19" s="21">
        <v>1</v>
      </c>
      <c r="E19" s="71">
        <v>1</v>
      </c>
      <c r="F19" s="71">
        <v>1</v>
      </c>
      <c r="G19" s="71">
        <v>1</v>
      </c>
      <c r="H19" s="71">
        <v>0</v>
      </c>
      <c r="I19" s="73">
        <v>0</v>
      </c>
      <c r="J19" s="67">
        <v>1</v>
      </c>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6">
        <f t="shared" si="1"/>
        <v>4</v>
      </c>
      <c r="AQ19" s="16">
        <f t="shared" si="2"/>
        <v>6</v>
      </c>
      <c r="AR19" s="45">
        <v>835.07146699999998</v>
      </c>
      <c r="AS19" s="45">
        <f t="shared" si="3"/>
        <v>1.8273317345914326</v>
      </c>
      <c r="AT19" s="32" t="s">
        <v>64</v>
      </c>
    </row>
    <row r="20" spans="1:46">
      <c r="A20" s="63" t="s">
        <v>27</v>
      </c>
      <c r="B20" s="21">
        <v>0</v>
      </c>
      <c r="C20" s="21">
        <v>0</v>
      </c>
      <c r="D20" s="21">
        <v>0</v>
      </c>
      <c r="E20" s="71">
        <v>0</v>
      </c>
      <c r="F20" s="71">
        <v>0</v>
      </c>
      <c r="G20" s="71">
        <v>0</v>
      </c>
      <c r="H20" s="71">
        <v>0</v>
      </c>
      <c r="I20" s="73">
        <v>0</v>
      </c>
      <c r="J20" s="73">
        <v>0</v>
      </c>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6">
        <f t="shared" si="1"/>
        <v>0</v>
      </c>
      <c r="AQ20" s="16">
        <f t="shared" si="2"/>
        <v>0</v>
      </c>
      <c r="AR20" s="45">
        <v>123.84495800000001</v>
      </c>
      <c r="AS20" s="45">
        <f t="shared" si="3"/>
        <v>0.27100174160607876</v>
      </c>
      <c r="AT20" s="32"/>
    </row>
    <row r="21" spans="1:46">
      <c r="A21" s="63" t="s">
        <v>28</v>
      </c>
      <c r="B21" s="21">
        <v>0</v>
      </c>
      <c r="C21" s="21">
        <v>1</v>
      </c>
      <c r="D21" s="21">
        <v>1</v>
      </c>
      <c r="E21" s="71">
        <v>1</v>
      </c>
      <c r="F21" s="71">
        <v>1</v>
      </c>
      <c r="G21" s="71">
        <v>1</v>
      </c>
      <c r="H21" s="71">
        <v>0</v>
      </c>
      <c r="I21" s="73">
        <v>0</v>
      </c>
      <c r="J21" s="73">
        <v>0</v>
      </c>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6">
        <f t="shared" si="1"/>
        <v>3</v>
      </c>
      <c r="AQ21" s="16">
        <f t="shared" si="2"/>
        <v>5</v>
      </c>
      <c r="AR21" s="45">
        <v>111.091143</v>
      </c>
      <c r="AS21" s="45">
        <f t="shared" si="3"/>
        <v>0.24309341063372111</v>
      </c>
      <c r="AT21" s="32"/>
    </row>
    <row r="22" spans="1:46">
      <c r="A22" s="63" t="s">
        <v>29</v>
      </c>
      <c r="B22" s="21">
        <v>0</v>
      </c>
      <c r="C22" s="21">
        <v>1</v>
      </c>
      <c r="D22" s="21">
        <v>1</v>
      </c>
      <c r="E22" s="71">
        <v>0</v>
      </c>
      <c r="F22" s="71">
        <v>1</v>
      </c>
      <c r="G22" s="71">
        <v>1</v>
      </c>
      <c r="H22" s="71">
        <v>1</v>
      </c>
      <c r="I22" s="73">
        <v>1</v>
      </c>
      <c r="J22" s="73">
        <v>1</v>
      </c>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6">
        <f t="shared" si="1"/>
        <v>5</v>
      </c>
      <c r="AQ22" s="16">
        <f t="shared" si="2"/>
        <v>6</v>
      </c>
      <c r="AR22" s="45">
        <v>887.64951900000005</v>
      </c>
      <c r="AS22" s="45">
        <f t="shared" si="3"/>
        <v>1.9423848129917254</v>
      </c>
      <c r="AT22" s="32"/>
    </row>
    <row r="23" spans="1:46">
      <c r="A23" s="63" t="s">
        <v>30</v>
      </c>
      <c r="B23" s="21">
        <v>0</v>
      </c>
      <c r="C23" s="21">
        <v>1</v>
      </c>
      <c r="D23" s="21">
        <v>1</v>
      </c>
      <c r="E23" s="71">
        <v>0</v>
      </c>
      <c r="F23" s="71">
        <v>1</v>
      </c>
      <c r="G23" s="71">
        <v>1</v>
      </c>
      <c r="H23" s="71">
        <v>0</v>
      </c>
      <c r="I23" s="67">
        <v>1</v>
      </c>
      <c r="J23" s="67">
        <v>1</v>
      </c>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6">
        <f t="shared" si="1"/>
        <v>4</v>
      </c>
      <c r="AQ23" s="16">
        <f t="shared" si="2"/>
        <v>5</v>
      </c>
      <c r="AR23" s="45">
        <v>107.08352600000001</v>
      </c>
      <c r="AS23" s="45">
        <f t="shared" si="3"/>
        <v>0.23432380705656033</v>
      </c>
      <c r="AT23" s="32" t="s">
        <v>64</v>
      </c>
    </row>
    <row r="24" spans="1:46">
      <c r="A24" s="63" t="s">
        <v>31</v>
      </c>
      <c r="B24" s="21">
        <v>0</v>
      </c>
      <c r="C24" s="21">
        <v>1</v>
      </c>
      <c r="D24" s="21">
        <v>1</v>
      </c>
      <c r="E24" s="71">
        <v>0</v>
      </c>
      <c r="F24" s="71">
        <v>1</v>
      </c>
      <c r="G24" s="71">
        <v>1</v>
      </c>
      <c r="H24" s="71">
        <v>1</v>
      </c>
      <c r="I24" s="67">
        <v>1</v>
      </c>
      <c r="J24" s="67">
        <v>1</v>
      </c>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6">
        <f t="shared" si="1"/>
        <v>5</v>
      </c>
      <c r="AQ24" s="16">
        <f t="shared" si="2"/>
        <v>6</v>
      </c>
      <c r="AR24" s="45">
        <v>1550.7936560000001</v>
      </c>
      <c r="AS24" s="45">
        <f t="shared" si="3"/>
        <v>3.3934993271801841</v>
      </c>
      <c r="AT24" s="32" t="s">
        <v>64</v>
      </c>
    </row>
    <row r="25" spans="1:46">
      <c r="A25" s="63" t="s">
        <v>32</v>
      </c>
      <c r="B25" s="21">
        <v>0</v>
      </c>
      <c r="C25" s="21">
        <v>1</v>
      </c>
      <c r="D25" s="21">
        <v>1</v>
      </c>
      <c r="E25" s="71">
        <v>0</v>
      </c>
      <c r="F25" s="71">
        <v>1</v>
      </c>
      <c r="G25" s="71">
        <v>1</v>
      </c>
      <c r="H25" s="71">
        <v>0</v>
      </c>
      <c r="I25" s="67">
        <v>1</v>
      </c>
      <c r="J25" s="67">
        <v>1</v>
      </c>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6">
        <f t="shared" si="1"/>
        <v>4</v>
      </c>
      <c r="AQ25" s="16">
        <f t="shared" si="2"/>
        <v>5</v>
      </c>
      <c r="AR25" s="45">
        <v>21.795621999999998</v>
      </c>
      <c r="AS25" s="45">
        <f t="shared" si="3"/>
        <v>4.7693920017218339E-2</v>
      </c>
      <c r="AT25" s="32" t="s">
        <v>64</v>
      </c>
    </row>
    <row r="26" spans="1:46">
      <c r="A26" s="63" t="s">
        <v>33</v>
      </c>
      <c r="B26" s="21">
        <v>0</v>
      </c>
      <c r="C26" s="21">
        <v>1</v>
      </c>
      <c r="D26" s="21">
        <v>1</v>
      </c>
      <c r="E26" s="71">
        <v>1</v>
      </c>
      <c r="F26" s="71">
        <v>1</v>
      </c>
      <c r="G26" s="71">
        <v>1</v>
      </c>
      <c r="H26" s="71">
        <v>1</v>
      </c>
      <c r="I26" s="67">
        <v>1</v>
      </c>
      <c r="J26" s="67">
        <v>1</v>
      </c>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6">
        <f t="shared" si="1"/>
        <v>6</v>
      </c>
      <c r="AQ26" s="16">
        <f t="shared" si="2"/>
        <v>7</v>
      </c>
      <c r="AR26" s="45">
        <v>8473.1001039999992</v>
      </c>
      <c r="AS26" s="45">
        <f t="shared" si="3"/>
        <v>18.54112530755307</v>
      </c>
      <c r="AT26" s="32" t="s">
        <v>64</v>
      </c>
    </row>
    <row r="27" spans="1:46">
      <c r="A27" s="63" t="s">
        <v>34</v>
      </c>
      <c r="B27" s="21">
        <v>0</v>
      </c>
      <c r="C27" s="21">
        <v>1</v>
      </c>
      <c r="D27" s="21">
        <v>1</v>
      </c>
      <c r="E27" s="71">
        <v>1</v>
      </c>
      <c r="F27" s="71">
        <v>1</v>
      </c>
      <c r="G27" s="71">
        <v>1</v>
      </c>
      <c r="H27" s="71">
        <v>1</v>
      </c>
      <c r="I27" s="67">
        <v>1</v>
      </c>
      <c r="J27" s="67">
        <v>1</v>
      </c>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6">
        <f t="shared" si="1"/>
        <v>6</v>
      </c>
      <c r="AQ27" s="16">
        <f t="shared" si="2"/>
        <v>7</v>
      </c>
      <c r="AR27" s="45">
        <v>34.715699999999998</v>
      </c>
      <c r="AS27" s="45">
        <f t="shared" si="3"/>
        <v>7.5966073330770129E-2</v>
      </c>
      <c r="AT27" s="32" t="s">
        <v>64</v>
      </c>
    </row>
    <row r="28" spans="1:46">
      <c r="A28" s="63" t="s">
        <v>35</v>
      </c>
      <c r="B28" s="21">
        <v>0</v>
      </c>
      <c r="C28" s="21">
        <v>1</v>
      </c>
      <c r="D28" s="21">
        <v>1</v>
      </c>
      <c r="E28" s="71">
        <v>0</v>
      </c>
      <c r="F28" s="71">
        <v>1</v>
      </c>
      <c r="G28" s="71">
        <v>1</v>
      </c>
      <c r="H28" s="71">
        <v>0</v>
      </c>
      <c r="I28" s="73">
        <v>0</v>
      </c>
      <c r="J28" s="73">
        <v>0</v>
      </c>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6">
        <f t="shared" si="1"/>
        <v>2</v>
      </c>
      <c r="AQ28" s="16">
        <f t="shared" si="2"/>
        <v>4</v>
      </c>
      <c r="AR28" s="45">
        <v>125.030585</v>
      </c>
      <c r="AS28" s="45">
        <f t="shared" si="3"/>
        <v>0.27359617085926796</v>
      </c>
      <c r="AT28" s="32"/>
    </row>
    <row r="29" spans="1:46">
      <c r="A29" s="63" t="s">
        <v>36</v>
      </c>
      <c r="B29" s="21">
        <v>0</v>
      </c>
      <c r="C29" s="21">
        <v>1</v>
      </c>
      <c r="D29" s="21">
        <v>1</v>
      </c>
      <c r="E29" s="71">
        <v>0</v>
      </c>
      <c r="F29" s="71">
        <v>1</v>
      </c>
      <c r="G29" s="71">
        <v>1</v>
      </c>
      <c r="H29" s="71">
        <v>1</v>
      </c>
      <c r="I29" s="73">
        <v>0</v>
      </c>
      <c r="J29" s="73">
        <v>0</v>
      </c>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6">
        <f t="shared" si="1"/>
        <v>3</v>
      </c>
      <c r="AQ29" s="16">
        <f t="shared" si="2"/>
        <v>5</v>
      </c>
      <c r="AR29" s="45">
        <v>5728.1528540000008</v>
      </c>
      <c r="AS29" s="45">
        <f t="shared" si="3"/>
        <v>12.534538544716781</v>
      </c>
      <c r="AT29" s="32"/>
    </row>
    <row r="30" spans="1:46">
      <c r="A30" s="63" t="s">
        <v>37</v>
      </c>
      <c r="B30" s="21">
        <v>0</v>
      </c>
      <c r="C30" s="21">
        <v>1</v>
      </c>
      <c r="D30" s="21">
        <v>1</v>
      </c>
      <c r="E30" s="71">
        <v>0</v>
      </c>
      <c r="F30" s="71">
        <v>1</v>
      </c>
      <c r="G30" s="71">
        <v>1</v>
      </c>
      <c r="H30" s="71">
        <v>1</v>
      </c>
      <c r="I30" s="73">
        <v>0</v>
      </c>
      <c r="J30" s="73">
        <v>0</v>
      </c>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6">
        <f t="shared" si="1"/>
        <v>3</v>
      </c>
      <c r="AQ30" s="16">
        <f t="shared" si="2"/>
        <v>5</v>
      </c>
      <c r="AR30" s="45">
        <v>3268.5305710000002</v>
      </c>
      <c r="AS30" s="45">
        <f t="shared" si="3"/>
        <v>7.1523095613929719</v>
      </c>
      <c r="AT30" s="32"/>
    </row>
    <row r="31" spans="1:46">
      <c r="A31" s="63" t="s">
        <v>38</v>
      </c>
      <c r="B31" s="21">
        <v>0</v>
      </c>
      <c r="C31" s="21">
        <v>1</v>
      </c>
      <c r="D31" s="21">
        <v>1</v>
      </c>
      <c r="E31" s="71">
        <v>0</v>
      </c>
      <c r="F31" s="71">
        <v>0</v>
      </c>
      <c r="G31" s="71">
        <v>0</v>
      </c>
      <c r="H31" s="71">
        <v>1</v>
      </c>
      <c r="I31" s="73">
        <v>1</v>
      </c>
      <c r="J31" s="73">
        <v>0</v>
      </c>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6">
        <f t="shared" si="1"/>
        <v>2</v>
      </c>
      <c r="AQ31" s="16">
        <f t="shared" si="2"/>
        <v>3</v>
      </c>
      <c r="AR31" s="45">
        <v>1750.4315260000001</v>
      </c>
      <c r="AS31" s="45">
        <f t="shared" si="3"/>
        <v>3.8303536919782082</v>
      </c>
      <c r="AT31" s="32"/>
    </row>
    <row r="32" spans="1:46">
      <c r="A32" s="63" t="s">
        <v>39</v>
      </c>
      <c r="B32" s="21">
        <v>0</v>
      </c>
      <c r="C32" s="21">
        <v>1</v>
      </c>
      <c r="D32" s="21">
        <v>1</v>
      </c>
      <c r="E32" s="71">
        <v>0</v>
      </c>
      <c r="F32" s="71">
        <v>1</v>
      </c>
      <c r="G32" s="71">
        <v>1</v>
      </c>
      <c r="H32" s="71">
        <v>0</v>
      </c>
      <c r="I32" s="67">
        <v>1</v>
      </c>
      <c r="J32" s="73">
        <v>0</v>
      </c>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6">
        <f t="shared" si="1"/>
        <v>3</v>
      </c>
      <c r="AQ32" s="16">
        <f t="shared" si="2"/>
        <v>4</v>
      </c>
      <c r="AR32" s="45">
        <v>967.511977</v>
      </c>
      <c r="AS32" s="45">
        <f t="shared" si="3"/>
        <v>2.117142554901108</v>
      </c>
      <c r="AT32" s="32" t="s">
        <v>64</v>
      </c>
    </row>
    <row r="33" spans="1:46">
      <c r="A33" s="63" t="s">
        <v>40</v>
      </c>
      <c r="B33" s="21">
        <v>0</v>
      </c>
      <c r="C33" s="21">
        <v>1</v>
      </c>
      <c r="D33" s="21">
        <v>1</v>
      </c>
      <c r="E33" s="71">
        <v>0</v>
      </c>
      <c r="F33" s="71">
        <v>1</v>
      </c>
      <c r="G33" s="71">
        <v>1</v>
      </c>
      <c r="H33" s="71">
        <v>0</v>
      </c>
      <c r="I33" s="73">
        <v>0</v>
      </c>
      <c r="J33" s="73">
        <v>0</v>
      </c>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6">
        <f t="shared" si="1"/>
        <v>2</v>
      </c>
      <c r="AQ33" s="16">
        <f t="shared" si="2"/>
        <v>4</v>
      </c>
      <c r="AR33" s="45">
        <v>451.21596199999999</v>
      </c>
      <c r="AS33" s="45">
        <f t="shared" si="3"/>
        <v>0.98736608673614512</v>
      </c>
      <c r="AT33" s="32"/>
    </row>
    <row r="34" spans="1:46">
      <c r="A34" s="63" t="s">
        <v>41</v>
      </c>
      <c r="B34" s="21">
        <v>0</v>
      </c>
      <c r="C34" s="21">
        <v>0</v>
      </c>
      <c r="D34" s="21">
        <v>0</v>
      </c>
      <c r="E34" s="71">
        <v>0</v>
      </c>
      <c r="F34" s="71">
        <v>0</v>
      </c>
      <c r="G34" s="71">
        <v>0</v>
      </c>
      <c r="H34" s="71">
        <v>0</v>
      </c>
      <c r="I34" s="73">
        <v>0</v>
      </c>
      <c r="J34" s="73">
        <v>0</v>
      </c>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6">
        <f t="shared" si="1"/>
        <v>0</v>
      </c>
      <c r="AQ34" s="16">
        <f t="shared" si="2"/>
        <v>0</v>
      </c>
      <c r="AR34" s="45">
        <v>570.52192100000002</v>
      </c>
      <c r="AS34" s="45">
        <f t="shared" si="3"/>
        <v>1.2484354366323551</v>
      </c>
      <c r="AT34" s="32"/>
    </row>
    <row r="35" spans="1:46">
      <c r="A35" s="63" t="s">
        <v>42</v>
      </c>
      <c r="B35" s="21">
        <v>0</v>
      </c>
      <c r="C35" s="21">
        <v>1</v>
      </c>
      <c r="D35" s="21">
        <v>1</v>
      </c>
      <c r="E35" s="71">
        <v>0</v>
      </c>
      <c r="F35" s="67">
        <v>1</v>
      </c>
      <c r="G35" s="71">
        <v>0</v>
      </c>
      <c r="H35" s="71">
        <v>0</v>
      </c>
      <c r="I35" s="73">
        <v>0</v>
      </c>
      <c r="J35" s="73">
        <v>0</v>
      </c>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6">
        <f t="shared" si="1"/>
        <v>1</v>
      </c>
      <c r="AQ35" s="16">
        <f t="shared" si="2"/>
        <v>3</v>
      </c>
      <c r="AR35" s="45">
        <v>7754.7226470000005</v>
      </c>
      <c r="AS35" s="45">
        <f t="shared" si="3"/>
        <v>16.969147367380923</v>
      </c>
      <c r="AT35" s="32" t="s">
        <v>64</v>
      </c>
    </row>
    <row r="36" spans="1:46">
      <c r="A36" s="63" t="s">
        <v>44</v>
      </c>
      <c r="B36" s="21">
        <v>0</v>
      </c>
      <c r="C36" s="21">
        <v>1</v>
      </c>
      <c r="D36" s="21">
        <v>1</v>
      </c>
      <c r="E36" s="71">
        <v>1</v>
      </c>
      <c r="F36" s="71">
        <v>1</v>
      </c>
      <c r="G36" s="71">
        <v>1</v>
      </c>
      <c r="H36" s="71">
        <v>0</v>
      </c>
      <c r="I36" s="73">
        <v>0</v>
      </c>
      <c r="J36" s="73">
        <v>0</v>
      </c>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6">
        <f t="shared" si="1"/>
        <v>3</v>
      </c>
      <c r="AQ36" s="16">
        <f t="shared" si="2"/>
        <v>5</v>
      </c>
      <c r="AR36" s="45">
        <v>7320.4816860000001</v>
      </c>
      <c r="AS36" s="45">
        <f t="shared" si="3"/>
        <v>16.018926554130719</v>
      </c>
      <c r="AT36" s="32"/>
    </row>
    <row r="37" spans="1:46">
      <c r="A37" s="63" t="s">
        <v>45</v>
      </c>
      <c r="B37" s="21">
        <v>0</v>
      </c>
      <c r="C37" s="21">
        <v>1</v>
      </c>
      <c r="D37" s="21">
        <v>1</v>
      </c>
      <c r="E37" s="71">
        <v>1</v>
      </c>
      <c r="F37" s="71">
        <v>1</v>
      </c>
      <c r="G37" s="71">
        <v>1</v>
      </c>
      <c r="H37" s="71">
        <v>0</v>
      </c>
      <c r="I37" s="73">
        <v>0</v>
      </c>
      <c r="J37" s="73">
        <v>0</v>
      </c>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6">
        <f t="shared" si="1"/>
        <v>3</v>
      </c>
      <c r="AQ37" s="16">
        <f t="shared" si="2"/>
        <v>5</v>
      </c>
      <c r="AR37" s="45">
        <v>70.565884999999994</v>
      </c>
      <c r="AS37" s="45">
        <f t="shared" si="3"/>
        <v>0.15441466525406927</v>
      </c>
      <c r="AT37" s="32"/>
    </row>
    <row r="38" spans="1:46">
      <c r="A38" s="63" t="s">
        <v>46</v>
      </c>
      <c r="B38" s="21">
        <v>0</v>
      </c>
      <c r="C38" s="21">
        <v>1</v>
      </c>
      <c r="D38" s="21">
        <v>1</v>
      </c>
      <c r="E38" s="71">
        <v>0</v>
      </c>
      <c r="F38" s="71">
        <v>1</v>
      </c>
      <c r="G38" s="71">
        <v>1</v>
      </c>
      <c r="H38" s="71">
        <v>0</v>
      </c>
      <c r="I38" s="73">
        <v>0</v>
      </c>
      <c r="J38" s="73">
        <v>0</v>
      </c>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6">
        <f t="shared" si="1"/>
        <v>2</v>
      </c>
      <c r="AQ38" s="16">
        <f t="shared" si="2"/>
        <v>4</v>
      </c>
      <c r="AR38" s="45">
        <v>351.73702799999995</v>
      </c>
      <c r="AS38" s="45">
        <f t="shared" si="3"/>
        <v>0.76968290606829615</v>
      </c>
      <c r="AT38" s="32"/>
    </row>
    <row r="39" spans="1:46">
      <c r="A39" s="63" t="s">
        <v>47</v>
      </c>
      <c r="B39" s="21">
        <v>0</v>
      </c>
      <c r="C39" s="21">
        <v>1</v>
      </c>
      <c r="D39" s="21">
        <v>1</v>
      </c>
      <c r="E39" s="71">
        <v>0</v>
      </c>
      <c r="F39" s="71">
        <v>1</v>
      </c>
      <c r="G39" s="71">
        <v>1</v>
      </c>
      <c r="H39" s="71">
        <v>1</v>
      </c>
      <c r="I39" s="73">
        <v>0</v>
      </c>
      <c r="J39" s="73">
        <v>0</v>
      </c>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6">
        <f t="shared" si="1"/>
        <v>3</v>
      </c>
      <c r="AQ39" s="16">
        <f t="shared" si="2"/>
        <v>5</v>
      </c>
      <c r="AR39" s="45">
        <v>98.706626999999997</v>
      </c>
      <c r="AS39" s="45">
        <f t="shared" si="3"/>
        <v>0.21599319227078745</v>
      </c>
      <c r="AT39" s="32"/>
    </row>
    <row r="40" spans="1:46">
      <c r="A40" s="63" t="s">
        <v>48</v>
      </c>
      <c r="B40" s="21">
        <v>0</v>
      </c>
      <c r="C40" s="21">
        <v>1</v>
      </c>
      <c r="D40" s="21">
        <v>1</v>
      </c>
      <c r="E40" s="71">
        <v>0</v>
      </c>
      <c r="F40" s="71">
        <v>1</v>
      </c>
      <c r="G40" s="71">
        <v>1</v>
      </c>
      <c r="H40" s="71">
        <v>0</v>
      </c>
      <c r="I40" s="73">
        <v>0</v>
      </c>
      <c r="J40" s="73">
        <v>0</v>
      </c>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6">
        <f t="shared" si="1"/>
        <v>2</v>
      </c>
      <c r="AQ40" s="16">
        <f t="shared" si="2"/>
        <v>4</v>
      </c>
      <c r="AR40" s="45">
        <v>111.85198200000001</v>
      </c>
      <c r="AS40" s="45">
        <f t="shared" si="3"/>
        <v>0.24475830436384641</v>
      </c>
      <c r="AT40" s="32"/>
    </row>
    <row r="41" spans="1:46">
      <c r="A41" s="66" t="s">
        <v>49</v>
      </c>
      <c r="B41" s="21">
        <v>0</v>
      </c>
      <c r="C41" s="21">
        <v>1</v>
      </c>
      <c r="D41" s="21">
        <v>1</v>
      </c>
      <c r="E41" s="71">
        <v>1</v>
      </c>
      <c r="F41" s="71">
        <v>1</v>
      </c>
      <c r="G41" s="71">
        <v>1</v>
      </c>
      <c r="H41" s="71">
        <v>0</v>
      </c>
      <c r="I41" s="73">
        <v>0</v>
      </c>
      <c r="J41" s="73">
        <v>0</v>
      </c>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6">
        <f t="shared" si="1"/>
        <v>3</v>
      </c>
      <c r="AQ41" s="16">
        <f t="shared" si="2"/>
        <v>5</v>
      </c>
      <c r="AR41" s="45">
        <v>144.01326499999999</v>
      </c>
      <c r="AS41" s="45">
        <f t="shared" si="3"/>
        <v>0.31513471569329243</v>
      </c>
      <c r="AT41" s="32"/>
    </row>
    <row r="42" spans="1:46" hidden="1">
      <c r="A42" s="66"/>
      <c r="B42" s="21"/>
      <c r="C42" s="21"/>
      <c r="D42" s="21"/>
      <c r="E42" s="71"/>
      <c r="F42" s="71"/>
      <c r="G42" s="71"/>
      <c r="H42" s="71"/>
      <c r="I42" s="73"/>
      <c r="J42" s="73"/>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6"/>
      <c r="AQ42" s="16"/>
      <c r="AR42" s="65"/>
      <c r="AS42" s="64"/>
      <c r="AT42" s="32"/>
    </row>
    <row r="43" spans="1:46" hidden="1">
      <c r="A43" s="66"/>
      <c r="B43" s="21"/>
      <c r="C43" s="21"/>
      <c r="D43" s="21"/>
      <c r="E43" s="71"/>
      <c r="F43" s="71"/>
      <c r="G43" s="71"/>
      <c r="H43" s="71"/>
      <c r="I43" s="73"/>
      <c r="J43" s="73"/>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6"/>
      <c r="AQ43" s="16"/>
      <c r="AR43" s="65"/>
      <c r="AS43" s="64"/>
      <c r="AT43" s="32"/>
    </row>
    <row r="44" spans="1:46" hidden="1">
      <c r="A44" s="66"/>
      <c r="B44" s="21"/>
      <c r="C44" s="21"/>
      <c r="D44" s="21"/>
      <c r="E44" s="71"/>
      <c r="F44" s="71"/>
      <c r="G44" s="71"/>
      <c r="H44" s="71"/>
      <c r="I44" s="73"/>
      <c r="J44" s="73"/>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6"/>
      <c r="AQ44" s="16"/>
      <c r="AR44" s="65"/>
      <c r="AS44" s="64"/>
      <c r="AT44" s="32"/>
    </row>
    <row r="45" spans="1:46" hidden="1">
      <c r="A45" s="66"/>
      <c r="B45" s="21"/>
      <c r="C45" s="21"/>
      <c r="D45" s="21"/>
      <c r="E45" s="71"/>
      <c r="F45" s="71"/>
      <c r="G45" s="71"/>
      <c r="H45" s="71"/>
      <c r="I45" s="73"/>
      <c r="J45" s="73"/>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6"/>
      <c r="AQ45" s="16"/>
      <c r="AR45" s="65"/>
      <c r="AS45" s="64"/>
      <c r="AT45" s="32"/>
    </row>
    <row r="46" spans="1:46" ht="14.1" hidden="1" customHeight="1">
      <c r="A46" s="17"/>
      <c r="B46" s="18"/>
      <c r="C46" s="18"/>
      <c r="D46" s="18"/>
      <c r="E46" s="18"/>
      <c r="F46" s="20"/>
      <c r="G46" s="20"/>
      <c r="H46" s="20"/>
      <c r="I46" s="74"/>
      <c r="J46" s="75"/>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ref="AP4:AP67" si="4">SUMIF($B$106:$U$106,"X",B46:U46)</f>
        <v>0</v>
      </c>
      <c r="AQ46" s="16">
        <f t="shared" ref="AQ3:AQ66" si="5">SUMIFS(B46:AO46,$B$103:$AO$103,"X")</f>
        <v>0</v>
      </c>
      <c r="AR46" s="45"/>
      <c r="AS46" s="45">
        <f t="shared" ref="AS34:AS65" si="6">IFERROR(AR46/$AR$102,0)*100</f>
        <v>0</v>
      </c>
      <c r="AT46" s="32"/>
    </row>
    <row r="47" spans="1:46" ht="14.45" hidden="1" customHeight="1">
      <c r="A47" s="17"/>
      <c r="B47" s="18"/>
      <c r="C47" s="18"/>
      <c r="D47" s="18"/>
      <c r="E47" s="18"/>
      <c r="F47" s="20"/>
      <c r="G47" s="20"/>
      <c r="H47" s="20"/>
      <c r="I47" s="74"/>
      <c r="J47" s="75"/>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4"/>
        <v>0</v>
      </c>
      <c r="AQ47" s="16">
        <f t="shared" si="5"/>
        <v>0</v>
      </c>
      <c r="AR47" s="45"/>
      <c r="AS47" s="45">
        <f t="shared" si="6"/>
        <v>0</v>
      </c>
      <c r="AT47" s="32"/>
    </row>
    <row r="48" spans="1:46" hidden="1">
      <c r="A48" s="17"/>
      <c r="B48" s="18"/>
      <c r="C48" s="18"/>
      <c r="D48" s="18"/>
      <c r="E48" s="18"/>
      <c r="F48" s="20"/>
      <c r="G48" s="20"/>
      <c r="H48" s="20"/>
      <c r="I48" s="74"/>
      <c r="J48" s="75"/>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4"/>
        <v>0</v>
      </c>
      <c r="AQ48" s="16">
        <f t="shared" si="5"/>
        <v>0</v>
      </c>
      <c r="AR48" s="45"/>
      <c r="AS48" s="45">
        <f t="shared" si="6"/>
        <v>0</v>
      </c>
      <c r="AT48" s="32"/>
    </row>
    <row r="49" spans="1:46" hidden="1">
      <c r="A49" s="17"/>
      <c r="B49" s="18"/>
      <c r="C49" s="18"/>
      <c r="D49" s="18"/>
      <c r="E49" s="18"/>
      <c r="F49" s="20"/>
      <c r="G49" s="20"/>
      <c r="H49" s="20"/>
      <c r="I49" s="74"/>
      <c r="J49" s="75"/>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4"/>
        <v>0</v>
      </c>
      <c r="AQ49" s="16">
        <f t="shared" si="5"/>
        <v>0</v>
      </c>
      <c r="AR49" s="45"/>
      <c r="AS49" s="45">
        <f t="shared" si="6"/>
        <v>0</v>
      </c>
      <c r="AT49" s="32"/>
    </row>
    <row r="50" spans="1:46" hidden="1">
      <c r="A50" s="17"/>
      <c r="B50" s="18"/>
      <c r="C50" s="18"/>
      <c r="D50" s="18"/>
      <c r="E50" s="18"/>
      <c r="F50" s="20"/>
      <c r="G50" s="20"/>
      <c r="H50" s="20"/>
      <c r="I50" s="74"/>
      <c r="J50" s="75"/>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4"/>
        <v>0</v>
      </c>
      <c r="AQ50" s="16">
        <f t="shared" si="5"/>
        <v>0</v>
      </c>
      <c r="AR50" s="45"/>
      <c r="AS50" s="45">
        <f t="shared" si="6"/>
        <v>0</v>
      </c>
      <c r="AT50" s="32"/>
    </row>
    <row r="51" spans="1:46" hidden="1">
      <c r="A51" s="17"/>
      <c r="B51" s="18"/>
      <c r="C51" s="18"/>
      <c r="D51" s="18"/>
      <c r="E51" s="18"/>
      <c r="F51" s="20"/>
      <c r="G51" s="20"/>
      <c r="H51" s="20"/>
      <c r="I51" s="74"/>
      <c r="J51" s="75"/>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4"/>
        <v>0</v>
      </c>
      <c r="AQ51" s="16">
        <f t="shared" si="5"/>
        <v>0</v>
      </c>
      <c r="AR51" s="45"/>
      <c r="AS51" s="45">
        <f t="shared" si="6"/>
        <v>0</v>
      </c>
      <c r="AT51" s="32"/>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4"/>
        <v>0</v>
      </c>
      <c r="AQ52" s="16">
        <f t="shared" si="5"/>
        <v>0</v>
      </c>
      <c r="AR52" s="45"/>
      <c r="AS52" s="45">
        <f t="shared" si="6"/>
        <v>0</v>
      </c>
      <c r="AT52" s="32"/>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4"/>
        <v>0</v>
      </c>
      <c r="AQ53" s="16">
        <f t="shared" si="5"/>
        <v>0</v>
      </c>
      <c r="AR53" s="45"/>
      <c r="AS53" s="45">
        <f t="shared" si="6"/>
        <v>0</v>
      </c>
      <c r="AT53" s="32"/>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4"/>
        <v>0</v>
      </c>
      <c r="AQ54" s="16">
        <f t="shared" si="5"/>
        <v>0</v>
      </c>
      <c r="AR54" s="45"/>
      <c r="AS54" s="45">
        <f t="shared" si="6"/>
        <v>0</v>
      </c>
      <c r="AT54" s="32"/>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4"/>
        <v>0</v>
      </c>
      <c r="AQ55" s="16">
        <f t="shared" si="5"/>
        <v>0</v>
      </c>
      <c r="AR55" s="45"/>
      <c r="AS55" s="45">
        <f t="shared" si="6"/>
        <v>0</v>
      </c>
      <c r="AT55" s="32"/>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4"/>
        <v>0</v>
      </c>
      <c r="AQ56" s="16">
        <f t="shared" si="5"/>
        <v>0</v>
      </c>
      <c r="AR56" s="45"/>
      <c r="AS56" s="45">
        <f t="shared" si="6"/>
        <v>0</v>
      </c>
      <c r="AT56" s="32"/>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4"/>
        <v>0</v>
      </c>
      <c r="AQ57" s="16">
        <f t="shared" si="5"/>
        <v>0</v>
      </c>
      <c r="AR57" s="45"/>
      <c r="AS57" s="45">
        <f t="shared" si="6"/>
        <v>0</v>
      </c>
      <c r="AT57" s="32"/>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4"/>
        <v>0</v>
      </c>
      <c r="AQ58" s="16">
        <f t="shared" si="5"/>
        <v>0</v>
      </c>
      <c r="AR58" s="45"/>
      <c r="AS58" s="45">
        <f t="shared" si="6"/>
        <v>0</v>
      </c>
      <c r="AT58" s="32"/>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4"/>
        <v>0</v>
      </c>
      <c r="AQ59" s="16">
        <f t="shared" si="5"/>
        <v>0</v>
      </c>
      <c r="AR59" s="45"/>
      <c r="AS59" s="45">
        <f t="shared" si="6"/>
        <v>0</v>
      </c>
      <c r="AT59" s="32"/>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4"/>
        <v>0</v>
      </c>
      <c r="AQ60" s="16">
        <f t="shared" si="5"/>
        <v>0</v>
      </c>
      <c r="AR60" s="45"/>
      <c r="AS60" s="45">
        <f t="shared" si="6"/>
        <v>0</v>
      </c>
      <c r="AT60" s="32"/>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4"/>
        <v>0</v>
      </c>
      <c r="AQ61" s="16">
        <f t="shared" si="5"/>
        <v>0</v>
      </c>
      <c r="AR61" s="45"/>
      <c r="AS61" s="45">
        <f t="shared" si="6"/>
        <v>0</v>
      </c>
      <c r="AT61" s="32"/>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4"/>
        <v>0</v>
      </c>
      <c r="AQ62" s="16">
        <f t="shared" si="5"/>
        <v>0</v>
      </c>
      <c r="AR62" s="45"/>
      <c r="AS62" s="45">
        <f t="shared" si="6"/>
        <v>0</v>
      </c>
      <c r="AT62" s="32"/>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4"/>
        <v>0</v>
      </c>
      <c r="AQ63" s="16">
        <f t="shared" si="5"/>
        <v>0</v>
      </c>
      <c r="AR63" s="45"/>
      <c r="AS63" s="45">
        <f t="shared" si="6"/>
        <v>0</v>
      </c>
      <c r="AT63" s="32"/>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4"/>
        <v>0</v>
      </c>
      <c r="AQ64" s="16">
        <f t="shared" si="5"/>
        <v>0</v>
      </c>
      <c r="AR64" s="45"/>
      <c r="AS64" s="45">
        <f t="shared" si="6"/>
        <v>0</v>
      </c>
      <c r="AT64" s="32"/>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4"/>
        <v>0</v>
      </c>
      <c r="AQ65" s="16">
        <f t="shared" si="5"/>
        <v>0</v>
      </c>
      <c r="AR65" s="45"/>
      <c r="AS65" s="45">
        <f t="shared" si="6"/>
        <v>0</v>
      </c>
      <c r="AT65" s="32"/>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4"/>
        <v>0</v>
      </c>
      <c r="AQ66" s="16">
        <f t="shared" si="5"/>
        <v>0</v>
      </c>
      <c r="AR66" s="45"/>
      <c r="AS66" s="45">
        <f t="shared" ref="AS66:AS97" si="7">IFERROR(AR66/$AR$102,0)*100</f>
        <v>0</v>
      </c>
      <c r="AT66" s="32"/>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4"/>
        <v>0</v>
      </c>
      <c r="AQ67" s="16">
        <f t="shared" ref="AQ67:AQ102" si="8">SUMIFS(B67:AO67,$B$103:$AO$103,"X")</f>
        <v>0</v>
      </c>
      <c r="AR67" s="45"/>
      <c r="AS67" s="45">
        <f t="shared" si="7"/>
        <v>0</v>
      </c>
      <c r="AT67" s="32"/>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1" si="9">SUMIF($B$106:$U$106,"X",B68:U68)</f>
        <v>0</v>
      </c>
      <c r="AQ68" s="16">
        <f t="shared" si="8"/>
        <v>0</v>
      </c>
      <c r="AR68" s="45"/>
      <c r="AS68" s="45">
        <f t="shared" si="7"/>
        <v>0</v>
      </c>
      <c r="AT68" s="32"/>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9"/>
        <v>0</v>
      </c>
      <c r="AQ69" s="16">
        <f t="shared" si="8"/>
        <v>0</v>
      </c>
      <c r="AR69" s="45"/>
      <c r="AS69" s="45">
        <f t="shared" si="7"/>
        <v>0</v>
      </c>
      <c r="AT69" s="32"/>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9"/>
        <v>0</v>
      </c>
      <c r="AQ70" s="16">
        <f t="shared" si="8"/>
        <v>0</v>
      </c>
      <c r="AR70" s="45"/>
      <c r="AS70" s="45">
        <f t="shared" si="7"/>
        <v>0</v>
      </c>
      <c r="AT70" s="32"/>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9"/>
        <v>0</v>
      </c>
      <c r="AQ71" s="16">
        <f t="shared" si="8"/>
        <v>0</v>
      </c>
      <c r="AR71" s="45"/>
      <c r="AS71" s="45">
        <f t="shared" si="7"/>
        <v>0</v>
      </c>
      <c r="AT71" s="32"/>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9"/>
        <v>0</v>
      </c>
      <c r="AQ72" s="16">
        <f t="shared" si="8"/>
        <v>0</v>
      </c>
      <c r="AR72" s="45"/>
      <c r="AS72" s="45">
        <f t="shared" si="7"/>
        <v>0</v>
      </c>
      <c r="AT72" s="32"/>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9"/>
        <v>0</v>
      </c>
      <c r="AQ73" s="16">
        <f t="shared" si="8"/>
        <v>0</v>
      </c>
      <c r="AR73" s="45"/>
      <c r="AS73" s="45">
        <f t="shared" si="7"/>
        <v>0</v>
      </c>
      <c r="AT73" s="32"/>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9"/>
        <v>0</v>
      </c>
      <c r="AQ74" s="16">
        <f t="shared" si="8"/>
        <v>0</v>
      </c>
      <c r="AR74" s="45"/>
      <c r="AS74" s="45">
        <f t="shared" si="7"/>
        <v>0</v>
      </c>
      <c r="AT74" s="32"/>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9"/>
        <v>0</v>
      </c>
      <c r="AQ75" s="16">
        <f t="shared" si="8"/>
        <v>0</v>
      </c>
      <c r="AR75" s="45"/>
      <c r="AS75" s="45">
        <f t="shared" si="7"/>
        <v>0</v>
      </c>
      <c r="AT75" s="32"/>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9"/>
        <v>0</v>
      </c>
      <c r="AQ76" s="16">
        <f t="shared" si="8"/>
        <v>0</v>
      </c>
      <c r="AR76" s="45"/>
      <c r="AS76" s="45">
        <f t="shared" si="7"/>
        <v>0</v>
      </c>
      <c r="AT76" s="32"/>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9"/>
        <v>0</v>
      </c>
      <c r="AQ77" s="16">
        <f t="shared" si="8"/>
        <v>0</v>
      </c>
      <c r="AR77" s="45"/>
      <c r="AS77" s="45">
        <f t="shared" si="7"/>
        <v>0</v>
      </c>
      <c r="AT77" s="32"/>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9"/>
        <v>0</v>
      </c>
      <c r="AQ78" s="16">
        <f t="shared" si="8"/>
        <v>0</v>
      </c>
      <c r="AR78" s="45"/>
      <c r="AS78" s="45">
        <f t="shared" si="7"/>
        <v>0</v>
      </c>
      <c r="AT78" s="32"/>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9"/>
        <v>0</v>
      </c>
      <c r="AQ79" s="16">
        <f t="shared" si="8"/>
        <v>0</v>
      </c>
      <c r="AR79" s="45"/>
      <c r="AS79" s="45">
        <f t="shared" si="7"/>
        <v>0</v>
      </c>
      <c r="AT79" s="32"/>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9"/>
        <v>0</v>
      </c>
      <c r="AQ80" s="16">
        <f t="shared" si="8"/>
        <v>0</v>
      </c>
      <c r="AR80" s="45"/>
      <c r="AS80" s="45">
        <f t="shared" si="7"/>
        <v>0</v>
      </c>
      <c r="AT80" s="32"/>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9"/>
        <v>0</v>
      </c>
      <c r="AQ81" s="16">
        <f t="shared" si="8"/>
        <v>0</v>
      </c>
      <c r="AR81" s="45"/>
      <c r="AS81" s="45">
        <f t="shared" si="7"/>
        <v>0</v>
      </c>
      <c r="AT81" s="32"/>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9"/>
        <v>0</v>
      </c>
      <c r="AQ82" s="16">
        <f t="shared" si="8"/>
        <v>0</v>
      </c>
      <c r="AR82" s="45"/>
      <c r="AS82" s="45">
        <f t="shared" si="7"/>
        <v>0</v>
      </c>
      <c r="AT82" s="32"/>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9"/>
        <v>0</v>
      </c>
      <c r="AQ83" s="16">
        <f t="shared" si="8"/>
        <v>0</v>
      </c>
      <c r="AR83" s="45"/>
      <c r="AS83" s="45">
        <f t="shared" si="7"/>
        <v>0</v>
      </c>
      <c r="AT83" s="32"/>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9"/>
        <v>0</v>
      </c>
      <c r="AQ84" s="16">
        <f t="shared" si="8"/>
        <v>0</v>
      </c>
      <c r="AR84" s="45"/>
      <c r="AS84" s="45">
        <f t="shared" si="7"/>
        <v>0</v>
      </c>
      <c r="AT84" s="32"/>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9"/>
        <v>0</v>
      </c>
      <c r="AQ85" s="16">
        <f t="shared" si="8"/>
        <v>0</v>
      </c>
      <c r="AR85" s="45"/>
      <c r="AS85" s="45">
        <f t="shared" si="7"/>
        <v>0</v>
      </c>
      <c r="AT85" s="32"/>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9"/>
        <v>0</v>
      </c>
      <c r="AQ86" s="16">
        <f t="shared" si="8"/>
        <v>0</v>
      </c>
      <c r="AR86" s="45"/>
      <c r="AS86" s="45">
        <f t="shared" si="7"/>
        <v>0</v>
      </c>
      <c r="AT86" s="32"/>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9"/>
        <v>0</v>
      </c>
      <c r="AQ87" s="16">
        <f t="shared" si="8"/>
        <v>0</v>
      </c>
      <c r="AR87" s="45"/>
      <c r="AS87" s="45">
        <f t="shared" si="7"/>
        <v>0</v>
      </c>
      <c r="AT87" s="32"/>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9"/>
        <v>0</v>
      </c>
      <c r="AQ88" s="16">
        <f t="shared" si="8"/>
        <v>0</v>
      </c>
      <c r="AR88" s="45"/>
      <c r="AS88" s="45">
        <f t="shared" si="7"/>
        <v>0</v>
      </c>
      <c r="AT88" s="32"/>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9"/>
        <v>0</v>
      </c>
      <c r="AQ89" s="16">
        <f t="shared" si="8"/>
        <v>0</v>
      </c>
      <c r="AR89" s="45"/>
      <c r="AS89" s="45">
        <f t="shared" si="7"/>
        <v>0</v>
      </c>
      <c r="AT89" s="32"/>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9"/>
        <v>0</v>
      </c>
      <c r="AQ90" s="16">
        <f t="shared" si="8"/>
        <v>0</v>
      </c>
      <c r="AR90" s="45"/>
      <c r="AS90" s="45">
        <f t="shared" si="7"/>
        <v>0</v>
      </c>
      <c r="AT90" s="32"/>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9"/>
        <v>0</v>
      </c>
      <c r="AQ91" s="16">
        <f t="shared" si="8"/>
        <v>0</v>
      </c>
      <c r="AR91" s="45"/>
      <c r="AS91" s="45">
        <f t="shared" si="7"/>
        <v>0</v>
      </c>
      <c r="AT91" s="32"/>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9"/>
        <v>0</v>
      </c>
      <c r="AQ92" s="16">
        <f t="shared" si="8"/>
        <v>0</v>
      </c>
      <c r="AR92" s="45"/>
      <c r="AS92" s="45">
        <f t="shared" si="7"/>
        <v>0</v>
      </c>
      <c r="AT92" s="32"/>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9"/>
        <v>0</v>
      </c>
      <c r="AQ93" s="16">
        <f t="shared" si="8"/>
        <v>0</v>
      </c>
      <c r="AR93" s="45"/>
      <c r="AS93" s="45">
        <f t="shared" si="7"/>
        <v>0</v>
      </c>
      <c r="AT93" s="32"/>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9"/>
        <v>0</v>
      </c>
      <c r="AQ94" s="16">
        <f t="shared" si="8"/>
        <v>0</v>
      </c>
      <c r="AR94" s="45"/>
      <c r="AS94" s="45">
        <f t="shared" si="7"/>
        <v>0</v>
      </c>
      <c r="AT94" s="32"/>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9"/>
        <v>0</v>
      </c>
      <c r="AQ95" s="16">
        <f t="shared" si="8"/>
        <v>0</v>
      </c>
      <c r="AR95" s="45"/>
      <c r="AS95" s="45">
        <f t="shared" si="7"/>
        <v>0</v>
      </c>
      <c r="AT95" s="32"/>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9"/>
        <v>0</v>
      </c>
      <c r="AQ96" s="16">
        <f t="shared" si="8"/>
        <v>0</v>
      </c>
      <c r="AR96" s="45"/>
      <c r="AS96" s="45">
        <f t="shared" si="7"/>
        <v>0</v>
      </c>
      <c r="AT96" s="32"/>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9"/>
        <v>0</v>
      </c>
      <c r="AQ97" s="16">
        <f t="shared" si="8"/>
        <v>0</v>
      </c>
      <c r="AR97" s="45"/>
      <c r="AS97" s="45">
        <f t="shared" si="7"/>
        <v>0</v>
      </c>
      <c r="AT97" s="32"/>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9"/>
        <v>0</v>
      </c>
      <c r="AQ98" s="16">
        <f t="shared" si="8"/>
        <v>0</v>
      </c>
      <c r="AR98" s="45"/>
      <c r="AS98" s="45">
        <f t="shared" ref="AS98:AS101" si="10">IFERROR(AR98/$AR$102,0)*100</f>
        <v>0</v>
      </c>
      <c r="AT98" s="32"/>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9"/>
        <v>0</v>
      </c>
      <c r="AQ99" s="16">
        <f t="shared" si="8"/>
        <v>0</v>
      </c>
      <c r="AR99" s="45"/>
      <c r="AS99" s="45">
        <f t="shared" si="10"/>
        <v>0</v>
      </c>
      <c r="AT99" s="32"/>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9"/>
        <v>0</v>
      </c>
      <c r="AQ100" s="16">
        <f t="shared" si="8"/>
        <v>0</v>
      </c>
      <c r="AR100" s="45"/>
      <c r="AS100" s="45">
        <f t="shared" si="10"/>
        <v>0</v>
      </c>
      <c r="AT100" s="32"/>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9"/>
        <v>0</v>
      </c>
      <c r="AQ101" s="16">
        <f t="shared" si="8"/>
        <v>0</v>
      </c>
      <c r="AR101" s="45"/>
      <c r="AS101" s="45">
        <f t="shared" si="10"/>
        <v>0</v>
      </c>
      <c r="AT101" s="32"/>
    </row>
    <row r="102" spans="1:47">
      <c r="A102" s="15" t="s">
        <v>65</v>
      </c>
      <c r="B102" s="19">
        <f>SUM(B2:B101)</f>
        <v>9</v>
      </c>
      <c r="C102" s="19">
        <f t="shared" ref="C102:AO102" si="11">SUM(C2:C101)</f>
        <v>33</v>
      </c>
      <c r="D102" s="19">
        <f t="shared" si="11"/>
        <v>33</v>
      </c>
      <c r="E102" s="19">
        <f t="shared" si="11"/>
        <v>8</v>
      </c>
      <c r="F102" s="19">
        <f t="shared" si="11"/>
        <v>29</v>
      </c>
      <c r="G102" s="19">
        <f t="shared" si="11"/>
        <v>28</v>
      </c>
      <c r="H102" s="19">
        <f t="shared" si="11"/>
        <v>15</v>
      </c>
      <c r="I102" s="19">
        <f>SUM(I2:I101)</f>
        <v>20</v>
      </c>
      <c r="J102" s="19">
        <f>SUM(J2:J101)</f>
        <v>19</v>
      </c>
      <c r="K102" s="19">
        <f t="shared" si="11"/>
        <v>0</v>
      </c>
      <c r="L102" s="19">
        <f t="shared" si="11"/>
        <v>0</v>
      </c>
      <c r="M102" s="19">
        <f t="shared" si="11"/>
        <v>0</v>
      </c>
      <c r="N102" s="19">
        <f t="shared" si="11"/>
        <v>0</v>
      </c>
      <c r="O102" s="19">
        <f t="shared" si="11"/>
        <v>0</v>
      </c>
      <c r="P102" s="19">
        <f t="shared" si="11"/>
        <v>0</v>
      </c>
      <c r="Q102" s="19">
        <f t="shared" si="11"/>
        <v>0</v>
      </c>
      <c r="R102" s="19">
        <f t="shared" si="11"/>
        <v>0</v>
      </c>
      <c r="S102" s="19">
        <f t="shared" si="11"/>
        <v>0</v>
      </c>
      <c r="T102" s="19">
        <f t="shared" si="11"/>
        <v>0</v>
      </c>
      <c r="U102" s="19">
        <f t="shared" si="11"/>
        <v>0</v>
      </c>
      <c r="V102" s="19">
        <f t="shared" si="11"/>
        <v>0</v>
      </c>
      <c r="W102" s="19">
        <f t="shared" si="11"/>
        <v>0</v>
      </c>
      <c r="X102" s="19">
        <f t="shared" si="11"/>
        <v>0</v>
      </c>
      <c r="Y102" s="19">
        <f t="shared" si="11"/>
        <v>0</v>
      </c>
      <c r="Z102" s="19">
        <f t="shared" si="11"/>
        <v>0</v>
      </c>
      <c r="AA102" s="19">
        <f t="shared" si="11"/>
        <v>0</v>
      </c>
      <c r="AB102" s="19">
        <f t="shared" si="11"/>
        <v>0</v>
      </c>
      <c r="AC102" s="19">
        <f t="shared" si="11"/>
        <v>0</v>
      </c>
      <c r="AD102" s="19">
        <f t="shared" si="11"/>
        <v>0</v>
      </c>
      <c r="AE102" s="19">
        <f t="shared" si="11"/>
        <v>0</v>
      </c>
      <c r="AF102" s="19">
        <f t="shared" si="11"/>
        <v>0</v>
      </c>
      <c r="AG102" s="19">
        <f t="shared" si="11"/>
        <v>0</v>
      </c>
      <c r="AH102" s="19">
        <f t="shared" si="11"/>
        <v>0</v>
      </c>
      <c r="AI102" s="19">
        <f t="shared" si="11"/>
        <v>0</v>
      </c>
      <c r="AJ102" s="19">
        <f t="shared" si="11"/>
        <v>0</v>
      </c>
      <c r="AK102" s="19">
        <f t="shared" si="11"/>
        <v>0</v>
      </c>
      <c r="AL102" s="19">
        <f t="shared" si="11"/>
        <v>0</v>
      </c>
      <c r="AM102" s="19">
        <f t="shared" si="11"/>
        <v>0</v>
      </c>
      <c r="AN102" s="19">
        <f t="shared" si="11"/>
        <v>0</v>
      </c>
      <c r="AO102" s="19">
        <f t="shared" si="11"/>
        <v>0</v>
      </c>
      <c r="AP102" s="16">
        <f>SUMIF($B$106:$U$106,"X",B102:U102)</f>
        <v>119</v>
      </c>
      <c r="AQ102" s="16">
        <f t="shared" si="8"/>
        <v>174</v>
      </c>
      <c r="AR102" s="46">
        <f>SUM(AR2:AR101)</f>
        <v>45698.952806000001</v>
      </c>
      <c r="AS102" s="46">
        <f>SUM(AS2:AS101)</f>
        <v>99.999999999999972</v>
      </c>
      <c r="AT102" s="32"/>
    </row>
    <row r="103" spans="1:47">
      <c r="A103" s="55" t="s">
        <v>66</v>
      </c>
      <c r="B103" s="55" t="s">
        <v>64</v>
      </c>
      <c r="C103" s="55" t="s">
        <v>64</v>
      </c>
      <c r="D103" s="55" t="s">
        <v>64</v>
      </c>
      <c r="E103" s="55" t="s">
        <v>64</v>
      </c>
      <c r="F103" s="55" t="s">
        <v>64</v>
      </c>
      <c r="G103" s="55" t="s">
        <v>64</v>
      </c>
      <c r="H103" s="55" t="s">
        <v>64</v>
      </c>
      <c r="I103" s="55"/>
      <c r="J103" s="55" t="s">
        <v>64</v>
      </c>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0"/>
      <c r="AQ103" s="10"/>
      <c r="AR103" s="47"/>
      <c r="AS103" s="47"/>
      <c r="AT103" s="33"/>
      <c r="AU103" s="33"/>
    </row>
    <row r="104" spans="1:47">
      <c r="A104" s="7" t="s">
        <v>67</v>
      </c>
      <c r="B104" s="7"/>
      <c r="C104" s="7"/>
      <c r="D104" s="7"/>
      <c r="E104" s="7"/>
      <c r="F104" s="7"/>
      <c r="G104" s="7"/>
      <c r="H104" s="7" t="s">
        <v>64</v>
      </c>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7"/>
      <c r="AS104" s="47"/>
      <c r="AT104" s="33"/>
      <c r="AU104" s="33"/>
    </row>
    <row r="105" spans="1:47" ht="14.25" customHeight="1">
      <c r="A105" s="7" t="s">
        <v>68</v>
      </c>
      <c r="B105" s="7" t="s">
        <v>64</v>
      </c>
      <c r="C105" s="7" t="s">
        <v>64</v>
      </c>
      <c r="D105" s="7" t="s">
        <v>64</v>
      </c>
      <c r="E105" s="7" t="s">
        <v>64</v>
      </c>
      <c r="F105" s="7" t="s">
        <v>64</v>
      </c>
      <c r="G105" s="56" t="s">
        <v>64</v>
      </c>
      <c r="H105" s="56" t="s">
        <v>64</v>
      </c>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0"/>
      <c r="AQ105" s="10"/>
      <c r="AR105" s="48"/>
      <c r="AS105" s="48"/>
      <c r="AT105" s="33"/>
      <c r="AU105" s="33"/>
    </row>
    <row r="106" spans="1:47">
      <c r="A106" s="7" t="s">
        <v>69</v>
      </c>
      <c r="B106" s="7"/>
      <c r="C106" s="7"/>
      <c r="D106" s="7"/>
      <c r="E106" s="7" t="s">
        <v>64</v>
      </c>
      <c r="F106" s="7" t="s">
        <v>64</v>
      </c>
      <c r="G106" s="56" t="s">
        <v>64</v>
      </c>
      <c r="H106" s="56" t="s">
        <v>64</v>
      </c>
      <c r="I106" s="56" t="s">
        <v>64</v>
      </c>
      <c r="J106" s="56" t="s">
        <v>64</v>
      </c>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0"/>
      <c r="AQ106" s="10"/>
      <c r="AR106" s="48"/>
      <c r="AS106" s="48"/>
      <c r="AT106" s="33"/>
      <c r="AU106" s="33"/>
    </row>
    <row r="107" spans="1:47">
      <c r="A107" s="7" t="s">
        <v>70</v>
      </c>
      <c r="B107" s="7"/>
      <c r="C107" s="7" t="s">
        <v>64</v>
      </c>
      <c r="D107" s="7" t="s">
        <v>64</v>
      </c>
      <c r="E107" s="7" t="s">
        <v>64</v>
      </c>
      <c r="F107" s="7" t="s">
        <v>64</v>
      </c>
      <c r="G107" s="56"/>
      <c r="H107" s="56"/>
      <c r="I107" s="56" t="s">
        <v>64</v>
      </c>
      <c r="J107" s="56" t="s">
        <v>64</v>
      </c>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0"/>
      <c r="AQ107" s="10"/>
      <c r="AR107" s="48"/>
      <c r="AS107" s="48"/>
      <c r="AT107" s="33"/>
      <c r="AU107" s="33"/>
    </row>
    <row r="108" spans="1:47">
      <c r="A108" s="7" t="s">
        <v>71</v>
      </c>
      <c r="B108" s="62"/>
      <c r="C108" s="7" t="s">
        <v>64</v>
      </c>
      <c r="D108" s="7" t="s">
        <v>64</v>
      </c>
      <c r="E108" s="7"/>
      <c r="F108" s="7"/>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0"/>
      <c r="AQ108" s="10"/>
      <c r="AR108" s="48"/>
      <c r="AS108" s="48"/>
      <c r="AT108" s="33"/>
      <c r="AU108" s="33"/>
    </row>
    <row r="109" spans="1:47">
      <c r="A109" s="57" t="s">
        <v>72</v>
      </c>
      <c r="B109" s="58"/>
      <c r="C109" s="58"/>
      <c r="D109" s="58"/>
      <c r="E109" s="58"/>
      <c r="F109" s="58"/>
      <c r="G109" s="59" t="s">
        <v>64</v>
      </c>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0"/>
      <c r="AQ109" s="11"/>
      <c r="AR109" s="48"/>
      <c r="AS109" s="48"/>
      <c r="AT109" s="33"/>
      <c r="AU109" s="33"/>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8"/>
      <c r="AS110" s="48"/>
      <c r="AT110" s="33"/>
      <c r="AU110" s="33"/>
    </row>
    <row r="111" spans="1:47">
      <c r="A111" s="34" t="s">
        <v>73</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2"/>
      <c r="AQ111" s="37"/>
      <c r="AR111" s="49"/>
      <c r="AS111" s="49"/>
    </row>
    <row r="112" spans="1:47">
      <c r="A112" s="27" t="s">
        <v>74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9"/>
      <c r="AR112" s="50"/>
      <c r="AS112" s="50"/>
    </row>
    <row r="113" spans="1:45">
      <c r="A113" s="5" t="s">
        <v>75</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39"/>
      <c r="AR113" s="51"/>
      <c r="AS113" s="51"/>
    </row>
    <row r="114" spans="1:45" ht="30.75" customHeight="1">
      <c r="A114" s="6" t="s">
        <v>76</v>
      </c>
      <c r="B114" s="104" t="s">
        <v>77</v>
      </c>
      <c r="C114" s="105"/>
      <c r="D114" s="105"/>
      <c r="E114" s="105"/>
      <c r="F114" s="105"/>
      <c r="G114" s="105"/>
      <c r="H114" s="105"/>
      <c r="I114" s="105"/>
      <c r="J114" s="105"/>
      <c r="K114" s="105"/>
      <c r="L114" s="105"/>
      <c r="M114" s="105"/>
      <c r="N114" s="105"/>
      <c r="O114" s="105"/>
      <c r="P114" s="105"/>
      <c r="Q114" s="105"/>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2"/>
      <c r="AQ114" s="11"/>
      <c r="AR114" s="52"/>
      <c r="AS114" s="52"/>
    </row>
    <row r="115" spans="1:45" ht="15.75" customHeight="1">
      <c r="A115" s="4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3"/>
      <c r="AS115" s="53"/>
    </row>
    <row r="116" spans="1:45" ht="75" customHeight="1">
      <c r="A116" s="43" t="s">
        <v>78</v>
      </c>
    </row>
    <row r="117" spans="1:45" ht="15" customHeight="1">
      <c r="A117" s="43" t="s">
        <v>79</v>
      </c>
    </row>
    <row r="219" spans="12:12" ht="15" customHeight="1">
      <c r="L219" s="31" t="s">
        <v>80</v>
      </c>
    </row>
  </sheetData>
  <autoFilter ref="A1:J45" xr:uid="{00000000-0001-0000-0100-000000000000}"/>
  <mergeCells count="1">
    <mergeCell ref="B114:Q114"/>
  </mergeCells>
  <phoneticPr fontId="6" type="noConversion"/>
  <conditionalFormatting sqref="A1 A46:A110 A111:F111 B112:F112 A113:F113 B114 A115:F1048576">
    <cfRule type="beginsWith" dxfId="116" priority="270" operator="beginsWith" text="13">
      <formula>LEFT(A1,LEN("13"))="13"</formula>
    </cfRule>
    <cfRule type="beginsWith" dxfId="115" priority="271" operator="beginsWith" text="12">
      <formula>LEFT(A1,LEN("12"))="12"</formula>
    </cfRule>
    <cfRule type="beginsWith" dxfId="114" priority="272" operator="beginsWith" text="11">
      <formula>LEFT(A1,LEN("11"))="11"</formula>
    </cfRule>
    <cfRule type="beginsWith" dxfId="113" priority="273" operator="beginsWith" text="10">
      <formula>LEFT(A1,LEN("10"))="10"</formula>
    </cfRule>
    <cfRule type="beginsWith" dxfId="112" priority="274" operator="beginsWith" text="09">
      <formula>LEFT(A1,LEN("09"))="09"</formula>
    </cfRule>
    <cfRule type="beginsWith" dxfId="111" priority="275" operator="beginsWith" text="08">
      <formula>LEFT(A1,LEN("08"))="08"</formula>
    </cfRule>
    <cfRule type="beginsWith" dxfId="110" priority="276" operator="beginsWith" text="07">
      <formula>LEFT(A1,LEN("07"))="07"</formula>
    </cfRule>
    <cfRule type="beginsWith" dxfId="109" priority="277" operator="beginsWith" text="06">
      <formula>LEFT(A1,LEN("06"))="06"</formula>
    </cfRule>
    <cfRule type="beginsWith" dxfId="108" priority="278" operator="beginsWith" text="05">
      <formula>LEFT(A1,LEN("05"))="05"</formula>
    </cfRule>
    <cfRule type="beginsWith" dxfId="107" priority="279" operator="beginsWith" text="04">
      <formula>LEFT(A1,LEN("04"))="04"</formula>
    </cfRule>
    <cfRule type="beginsWith" dxfId="106" priority="280" operator="beginsWith" text="03">
      <formula>LEFT(A1,LEN("03"))="03"</formula>
    </cfRule>
    <cfRule type="beginsWith" dxfId="105" priority="281" operator="beginsWith" text="02">
      <formula>LEFT(A1,LEN("02"))="02"</formula>
    </cfRule>
    <cfRule type="beginsWith" dxfId="104" priority="282" operator="beginsWith" text="01">
      <formula>LEFT(A1,LEN("01"))="01"</formula>
    </cfRule>
  </conditionalFormatting>
  <conditionalFormatting sqref="A2:A43">
    <cfRule type="expression" dxfId="103" priority="95">
      <formula>VALUE(MID(A2,1,2))=13</formula>
    </cfRule>
    <cfRule type="expression" dxfId="102" priority="96">
      <formula>VALUE(MID(A2,1,2))=12</formula>
    </cfRule>
    <cfRule type="expression" dxfId="101" priority="97">
      <formula>VALUE(MID(A2,1,2))=11</formula>
    </cfRule>
    <cfRule type="expression" dxfId="100" priority="98">
      <formula>VALUE(MID(A2,1,2))=10</formula>
    </cfRule>
    <cfRule type="expression" dxfId="99" priority="99">
      <formula>VALUE(MID(A2,1,2))=9</formula>
    </cfRule>
    <cfRule type="expression" dxfId="98" priority="100">
      <formula>VALUE(MID(A2,1,2))=8</formula>
    </cfRule>
    <cfRule type="expression" dxfId="97" priority="101">
      <formula>VALUE(MID(A2,1,2))=7</formula>
    </cfRule>
    <cfRule type="expression" dxfId="96" priority="102">
      <formula>VALUE(MID(A2,1,2))=6</formula>
    </cfRule>
    <cfRule type="expression" dxfId="95" priority="103">
      <formula>VALUE(MID(A2,1,2))=5</formula>
    </cfRule>
    <cfRule type="expression" dxfId="94" priority="104">
      <formula>VALUE(MID(A2,1,2))=4</formula>
    </cfRule>
    <cfRule type="expression" dxfId="93" priority="105">
      <formula>VALUE(MID(A2,1,2))=1</formula>
    </cfRule>
    <cfRule type="expression" dxfId="92" priority="106">
      <formula>VALUE(MID(A2,1,2))=3</formula>
    </cfRule>
    <cfRule type="expression" dxfId="91" priority="107">
      <formula>VALUE(MID(A2,1,2))=2</formula>
    </cfRule>
  </conditionalFormatting>
  <conditionalFormatting sqref="AT1 F46:H101 R2:AO12 K12:AO101">
    <cfRule type="beginsWith" dxfId="90" priority="192" operator="beginsWith" text="13">
      <formula>LEFT(F1,LEN("13"))="13"</formula>
    </cfRule>
    <cfRule type="beginsWith" dxfId="89" priority="193" operator="beginsWith" text="12">
      <formula>LEFT(F1,LEN("12"))="12"</formula>
    </cfRule>
    <cfRule type="beginsWith" dxfId="88" priority="194" operator="beginsWith" text="11">
      <formula>LEFT(F1,LEN("11"))="11"</formula>
    </cfRule>
    <cfRule type="beginsWith" dxfId="87" priority="195" operator="beginsWith" text="10">
      <formula>LEFT(F1,LEN("10"))="10"</formula>
    </cfRule>
    <cfRule type="beginsWith" dxfId="86" priority="196" operator="beginsWith" text="09">
      <formula>LEFT(F1,LEN("09"))="09"</formula>
    </cfRule>
    <cfRule type="beginsWith" dxfId="85" priority="197" operator="beginsWith" text="08">
      <formula>LEFT(F1,LEN("08"))="08"</formula>
    </cfRule>
    <cfRule type="beginsWith" dxfId="84" priority="198" operator="beginsWith" text="07">
      <formula>LEFT(F1,LEN("07"))="07"</formula>
    </cfRule>
    <cfRule type="beginsWith" dxfId="83" priority="199" operator="beginsWith" text="06">
      <formula>LEFT(F1,LEN("06"))="06"</formula>
    </cfRule>
    <cfRule type="beginsWith" dxfId="82" priority="200" operator="beginsWith" text="05">
      <formula>LEFT(F1,LEN("05"))="05"</formula>
    </cfRule>
    <cfRule type="beginsWith" dxfId="81" priority="201" operator="beginsWith" text="04">
      <formula>LEFT(F1,LEN("04"))="04"</formula>
    </cfRule>
    <cfRule type="beginsWith" dxfId="80" priority="202" operator="beginsWith" text="03">
      <formula>LEFT(F1,LEN("03"))="03"</formula>
    </cfRule>
    <cfRule type="beginsWith" dxfId="79" priority="203" operator="beginsWith" text="02">
      <formula>LEFT(F1,LEN("02"))="02"</formula>
    </cfRule>
    <cfRule type="beginsWith" dxfId="78" priority="204" operator="beginsWith" text="01">
      <formula>LEFT(F1,LEN("01"))="01"</formula>
    </cfRule>
  </conditionalFormatting>
  <conditionalFormatting sqref="F40:H45">
    <cfRule type="beginsWith" dxfId="77" priority="79" operator="beginsWith" text="13">
      <formula>LEFT(F40,LEN("13"))="13"</formula>
    </cfRule>
    <cfRule type="beginsWith" dxfId="76" priority="80" operator="beginsWith" text="12">
      <formula>LEFT(F40,LEN("12"))="12"</formula>
    </cfRule>
    <cfRule type="beginsWith" dxfId="75" priority="81" operator="beginsWith" text="11">
      <formula>LEFT(F40,LEN("11"))="11"</formula>
    </cfRule>
    <cfRule type="beginsWith" dxfId="74" priority="82" operator="beginsWith" text="10">
      <formula>LEFT(F40,LEN("10"))="10"</formula>
    </cfRule>
    <cfRule type="beginsWith" dxfId="73" priority="83" operator="beginsWith" text="09">
      <formula>LEFT(F40,LEN("09"))="09"</formula>
    </cfRule>
    <cfRule type="beginsWith" dxfId="72" priority="84" operator="beginsWith" text="08">
      <formula>LEFT(F40,LEN("08"))="08"</formula>
    </cfRule>
    <cfRule type="beginsWith" dxfId="71" priority="85" operator="beginsWith" text="07">
      <formula>LEFT(F40,LEN("07"))="07"</formula>
    </cfRule>
    <cfRule type="beginsWith" dxfId="70" priority="86" operator="beginsWith" text="06">
      <formula>LEFT(F40,LEN("06"))="06"</formula>
    </cfRule>
    <cfRule type="beginsWith" dxfId="69" priority="87" operator="beginsWith" text="05">
      <formula>LEFT(F40,LEN("05"))="05"</formula>
    </cfRule>
    <cfRule type="beginsWith" dxfId="68" priority="88" operator="beginsWith" text="04">
      <formula>LEFT(F40,LEN("04"))="04"</formula>
    </cfRule>
    <cfRule type="beginsWith" dxfId="67" priority="89" operator="beginsWith" text="03">
      <formula>LEFT(F40,LEN("03"))="03"</formula>
    </cfRule>
    <cfRule type="beginsWith" dxfId="66" priority="90" operator="beginsWith" text="02">
      <formula>LEFT(F40,LEN("02"))="02"</formula>
    </cfRule>
    <cfRule type="beginsWith" dxfId="65" priority="91" operator="beginsWith" text="01">
      <formula>LEFT(F40,LEN("01"))="01"</formula>
    </cfRule>
  </conditionalFormatting>
  <conditionalFormatting sqref="H27:H31">
    <cfRule type="beginsWith" dxfId="64" priority="66" operator="beginsWith" text="13">
      <formula>LEFT(H27,LEN("13"))="13"</formula>
    </cfRule>
    <cfRule type="beginsWith" dxfId="63" priority="67" operator="beginsWith" text="12">
      <formula>LEFT(H27,LEN("12"))="12"</formula>
    </cfRule>
    <cfRule type="beginsWith" dxfId="62" priority="68" operator="beginsWith" text="11">
      <formula>LEFT(H27,LEN("11"))="11"</formula>
    </cfRule>
    <cfRule type="beginsWith" dxfId="61" priority="69" operator="beginsWith" text="10">
      <formula>LEFT(H27,LEN("10"))="10"</formula>
    </cfRule>
    <cfRule type="beginsWith" dxfId="60" priority="70" operator="beginsWith" text="09">
      <formula>LEFT(H27,LEN("09"))="09"</formula>
    </cfRule>
    <cfRule type="beginsWith" dxfId="59" priority="71" operator="beginsWith" text="08">
      <formula>LEFT(H27,LEN("08"))="08"</formula>
    </cfRule>
    <cfRule type="beginsWith" dxfId="58" priority="72" operator="beginsWith" text="07">
      <formula>LEFT(H27,LEN("07"))="07"</formula>
    </cfRule>
    <cfRule type="beginsWith" dxfId="57" priority="73" operator="beginsWith" text="06">
      <formula>LEFT(H27,LEN("06"))="06"</formula>
    </cfRule>
    <cfRule type="beginsWith" dxfId="56" priority="74" operator="beginsWith" text="05">
      <formula>LEFT(H27,LEN("05"))="05"</formula>
    </cfRule>
    <cfRule type="beginsWith" dxfId="55" priority="75" operator="beginsWith" text="04">
      <formula>LEFT(H27,LEN("04"))="04"</formula>
    </cfRule>
    <cfRule type="beginsWith" dxfId="54" priority="76" operator="beginsWith" text="03">
      <formula>LEFT(H27,LEN("03"))="03"</formula>
    </cfRule>
    <cfRule type="beginsWith" dxfId="53" priority="77" operator="beginsWith" text="02">
      <formula>LEFT(H27,LEN("02"))="02"</formula>
    </cfRule>
    <cfRule type="beginsWith" dxfId="52" priority="78" operator="beginsWith" text="01">
      <formula>LEFT(H27,LEN("01"))="01"</formula>
    </cfRule>
  </conditionalFormatting>
  <conditionalFormatting sqref="AT2 AT4:AT5 AT8:AT10 AT12:AT13 AT15:AT16">
    <cfRule type="beginsWith" dxfId="51" priority="53" operator="beginsWith" text="13">
      <formula>LEFT(AT2,LEN("13"))="13"</formula>
    </cfRule>
    <cfRule type="beginsWith" dxfId="50" priority="54" operator="beginsWith" text="12">
      <formula>LEFT(AT2,LEN("12"))="12"</formula>
    </cfRule>
    <cfRule type="beginsWith" dxfId="49" priority="55" operator="beginsWith" text="11">
      <formula>LEFT(AT2,LEN("11"))="11"</formula>
    </cfRule>
    <cfRule type="beginsWith" dxfId="48" priority="56" operator="beginsWith" text="10">
      <formula>LEFT(AT2,LEN("10"))="10"</formula>
    </cfRule>
    <cfRule type="beginsWith" dxfId="47" priority="57" operator="beginsWith" text="09">
      <formula>LEFT(AT2,LEN("09"))="09"</formula>
    </cfRule>
    <cfRule type="beginsWith" dxfId="46" priority="58" operator="beginsWith" text="08">
      <formula>LEFT(AT2,LEN("08"))="08"</formula>
    </cfRule>
    <cfRule type="beginsWith" dxfId="45" priority="59" operator="beginsWith" text="07">
      <formula>LEFT(AT2,LEN("07"))="07"</formula>
    </cfRule>
    <cfRule type="beginsWith" dxfId="44" priority="60" operator="beginsWith" text="06">
      <formula>LEFT(AT2,LEN("06"))="06"</formula>
    </cfRule>
    <cfRule type="beginsWith" dxfId="43" priority="61" operator="beginsWith" text="05">
      <formula>LEFT(AT2,LEN("05"))="05"</formula>
    </cfRule>
    <cfRule type="beginsWith" dxfId="42" priority="62" operator="beginsWith" text="04">
      <formula>LEFT(AT2,LEN("04"))="04"</formula>
    </cfRule>
    <cfRule type="beginsWith" dxfId="41" priority="63" operator="beginsWith" text="03">
      <formula>LEFT(AT2,LEN("03"))="03"</formula>
    </cfRule>
    <cfRule type="beginsWith" dxfId="40" priority="64" operator="beginsWith" text="02">
      <formula>LEFT(AT2,LEN("02"))="02"</formula>
    </cfRule>
    <cfRule type="beginsWith" dxfId="39" priority="65" operator="beginsWith" text="01">
      <formula>LEFT(AT2,LEN("01"))="01"</formula>
    </cfRule>
  </conditionalFormatting>
  <conditionalFormatting sqref="I46:J51">
    <cfRule type="beginsWith" dxfId="38" priority="27" operator="beginsWith" text="13">
      <formula>LEFT(I46,LEN("13"))="13"</formula>
    </cfRule>
    <cfRule type="beginsWith" dxfId="37" priority="28" operator="beginsWith" text="12">
      <formula>LEFT(I46,LEN("12"))="12"</formula>
    </cfRule>
    <cfRule type="beginsWith" dxfId="36" priority="29" operator="beginsWith" text="11">
      <formula>LEFT(I46,LEN("11"))="11"</formula>
    </cfRule>
    <cfRule type="beginsWith" dxfId="35" priority="30" operator="beginsWith" text="10">
      <formula>LEFT(I46,LEN("10"))="10"</formula>
    </cfRule>
    <cfRule type="beginsWith" dxfId="34" priority="31" operator="beginsWith" text="09">
      <formula>LEFT(I46,LEN("09"))="09"</formula>
    </cfRule>
    <cfRule type="beginsWith" dxfId="33" priority="32" operator="beginsWith" text="08">
      <formula>LEFT(I46,LEN("08"))="08"</formula>
    </cfRule>
    <cfRule type="beginsWith" dxfId="32" priority="33" operator="beginsWith" text="07">
      <formula>LEFT(I46,LEN("07"))="07"</formula>
    </cfRule>
    <cfRule type="beginsWith" dxfId="31" priority="34" operator="beginsWith" text="06">
      <formula>LEFT(I46,LEN("06"))="06"</formula>
    </cfRule>
    <cfRule type="beginsWith" dxfId="30" priority="35" operator="beginsWith" text="05">
      <formula>LEFT(I46,LEN("05"))="05"</formula>
    </cfRule>
    <cfRule type="beginsWith" dxfId="29" priority="36" operator="beginsWith" text="04">
      <formula>LEFT(I46,LEN("04"))="04"</formula>
    </cfRule>
    <cfRule type="beginsWith" dxfId="28" priority="37" operator="beginsWith" text="03">
      <formula>LEFT(I46,LEN("03"))="03"</formula>
    </cfRule>
    <cfRule type="beginsWith" dxfId="27" priority="38" operator="beginsWith" text="02">
      <formula>LEFT(I46,LEN("02"))="02"</formula>
    </cfRule>
    <cfRule type="beginsWith" dxfId="26" priority="39" operator="beginsWith" text="01">
      <formula>LEFT(I46,LEN("01"))="01"</formula>
    </cfRule>
  </conditionalFormatting>
  <conditionalFormatting sqref="I40:J45">
    <cfRule type="beginsWith" dxfId="25" priority="14" operator="beginsWith" text="13">
      <formula>LEFT(I40,LEN("13"))="13"</formula>
    </cfRule>
    <cfRule type="beginsWith" dxfId="24" priority="15" operator="beginsWith" text="12">
      <formula>LEFT(I40,LEN("12"))="12"</formula>
    </cfRule>
    <cfRule type="beginsWith" dxfId="23" priority="16" operator="beginsWith" text="11">
      <formula>LEFT(I40,LEN("11"))="11"</formula>
    </cfRule>
    <cfRule type="beginsWith" dxfId="22" priority="17" operator="beginsWith" text="10">
      <formula>LEFT(I40,LEN("10"))="10"</formula>
    </cfRule>
    <cfRule type="beginsWith" dxfId="21" priority="18" operator="beginsWith" text="09">
      <formula>LEFT(I40,LEN("09"))="09"</formula>
    </cfRule>
    <cfRule type="beginsWith" dxfId="20" priority="19" operator="beginsWith" text="08">
      <formula>LEFT(I40,LEN("08"))="08"</formula>
    </cfRule>
    <cfRule type="beginsWith" dxfId="19" priority="20" operator="beginsWith" text="07">
      <formula>LEFT(I40,LEN("07"))="07"</formula>
    </cfRule>
    <cfRule type="beginsWith" dxfId="18" priority="21" operator="beginsWith" text="06">
      <formula>LEFT(I40,LEN("06"))="06"</formula>
    </cfRule>
    <cfRule type="beginsWith" dxfId="17" priority="22" operator="beginsWith" text="05">
      <formula>LEFT(I40,LEN("05"))="05"</formula>
    </cfRule>
    <cfRule type="beginsWith" dxfId="16" priority="23" operator="beginsWith" text="04">
      <formula>LEFT(I40,LEN("04"))="04"</formula>
    </cfRule>
    <cfRule type="beginsWith" dxfId="15" priority="24" operator="beginsWith" text="03">
      <formula>LEFT(I40,LEN("03"))="03"</formula>
    </cfRule>
    <cfRule type="beginsWith" dxfId="14" priority="25" operator="beginsWith" text="02">
      <formula>LEFT(I40,LEN("02"))="02"</formula>
    </cfRule>
    <cfRule type="beginsWith" dxfId="13" priority="26" operator="beginsWith" text="01">
      <formula>LEFT(I40,LEN("01"))="01"</formula>
    </cfRule>
  </conditionalFormatting>
  <conditionalFormatting sqref="I52:J101">
    <cfRule type="beginsWith" dxfId="12" priority="40" operator="beginsWith" text="13">
      <formula>LEFT(I52,LEN("13"))="13"</formula>
    </cfRule>
    <cfRule type="beginsWith" dxfId="11" priority="41" operator="beginsWith" text="12">
      <formula>LEFT(I52,LEN("12"))="12"</formula>
    </cfRule>
    <cfRule type="beginsWith" dxfId="10" priority="42" operator="beginsWith" text="11">
      <formula>LEFT(I52,LEN("11"))="11"</formula>
    </cfRule>
    <cfRule type="beginsWith" dxfId="9" priority="43" operator="beginsWith" text="10">
      <formula>LEFT(I52,LEN("10"))="10"</formula>
    </cfRule>
    <cfRule type="beginsWith" dxfId="8" priority="44" operator="beginsWith" text="09">
      <formula>LEFT(I52,LEN("09"))="09"</formula>
    </cfRule>
    <cfRule type="beginsWith" dxfId="7" priority="45" operator="beginsWith" text="08">
      <formula>LEFT(I52,LEN("08"))="08"</formula>
    </cfRule>
    <cfRule type="beginsWith" dxfId="6" priority="46" operator="beginsWith" text="07">
      <formula>LEFT(I52,LEN("07"))="07"</formula>
    </cfRule>
    <cfRule type="beginsWith" dxfId="5" priority="47" operator="beginsWith" text="06">
      <formula>LEFT(I52,LEN("06"))="06"</formula>
    </cfRule>
    <cfRule type="beginsWith" dxfId="4" priority="48" operator="beginsWith" text="05">
      <formula>LEFT(I52,LEN("05"))="05"</formula>
    </cfRule>
    <cfRule type="beginsWith" dxfId="3" priority="49" operator="beginsWith" text="04">
      <formula>LEFT(I52,LEN("04"))="04"</formula>
    </cfRule>
    <cfRule type="beginsWith" dxfId="2" priority="50" operator="beginsWith" text="03">
      <formula>LEFT(I52,LEN("03"))="03"</formula>
    </cfRule>
    <cfRule type="beginsWith" dxfId="1" priority="51" operator="beginsWith" text="02">
      <formula>LEFT(I52,LEN("02"))="02"</formula>
    </cfRule>
    <cfRule type="beginsWith" dxfId="0" priority="52" operator="beginsWith" text="01">
      <formula>LEFT(I52,LEN("01"))="01"</formula>
    </cfRule>
  </conditionalFormatting>
  <dataValidations count="1">
    <dataValidation type="list" allowBlank="1" showInputMessage="1" showErrorMessage="1" sqref="B103:AO109 AT2:AT102" xr:uid="{00000000-0002-0000-0100-000000000000}">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'Diccionario Sharepoint'!$B:$B</xm:f>
          </x14:formula1>
          <xm:sqref>B1:D1 K1:AO1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
  <sheetViews>
    <sheetView workbookViewId="0">
      <selection activeCell="C6" sqref="C6"/>
    </sheetView>
  </sheetViews>
  <sheetFormatPr defaultColWidth="11.42578125" defaultRowHeight="15"/>
  <cols>
    <col min="1" max="3" width="28.42578125" style="26" customWidth="1"/>
  </cols>
  <sheetData>
    <row r="1" spans="1:3">
      <c r="A1" s="60" t="s">
        <v>81</v>
      </c>
      <c r="B1" s="60" t="s">
        <v>82</v>
      </c>
      <c r="C1" s="60" t="s">
        <v>83</v>
      </c>
    </row>
    <row r="2" spans="1:3">
      <c r="A2" s="25">
        <v>1</v>
      </c>
      <c r="B2" s="25" t="str">
        <f>+'Aptitud final'!B1</f>
        <v>ganaderia_ceba</v>
      </c>
      <c r="C2" s="25" t="s">
        <v>9</v>
      </c>
    </row>
    <row r="3" spans="1:3">
      <c r="A3" s="25">
        <f>+A2+1</f>
        <v>2</v>
      </c>
      <c r="B3" s="25" t="str">
        <f>+'Aptitud final'!C1</f>
        <v>avicultura_postura</v>
      </c>
      <c r="C3" s="25" t="s">
        <v>9</v>
      </c>
    </row>
    <row r="4" spans="1:3">
      <c r="A4" s="25">
        <f t="shared" ref="A4:A8" si="0">+A3+1</f>
        <v>3</v>
      </c>
      <c r="B4" s="25" t="str">
        <f>+'Aptitud final'!D1</f>
        <v>porcicultura_cria</v>
      </c>
      <c r="C4" s="25" t="s">
        <v>9</v>
      </c>
    </row>
    <row r="5" spans="1:3">
      <c r="A5" s="25">
        <f t="shared" si="0"/>
        <v>4</v>
      </c>
      <c r="B5" s="76" t="s">
        <v>53</v>
      </c>
      <c r="C5" s="25" t="s">
        <v>26</v>
      </c>
    </row>
    <row r="6" spans="1:3">
      <c r="A6" s="25">
        <f t="shared" si="0"/>
        <v>5</v>
      </c>
      <c r="B6" s="77" t="s">
        <v>54</v>
      </c>
      <c r="C6" s="25" t="s">
        <v>33</v>
      </c>
    </row>
    <row r="7" spans="1:3">
      <c r="A7" s="25">
        <f t="shared" si="0"/>
        <v>6</v>
      </c>
      <c r="B7" s="78" t="s">
        <v>55</v>
      </c>
      <c r="C7" s="25" t="s">
        <v>10</v>
      </c>
    </row>
    <row r="8" spans="1:3">
      <c r="A8" s="25">
        <f t="shared" si="0"/>
        <v>7</v>
      </c>
      <c r="B8" s="78" t="s">
        <v>56</v>
      </c>
      <c r="C8" s="25" t="s">
        <v>33</v>
      </c>
    </row>
    <row r="9" spans="1:3">
      <c r="A9" s="25">
        <v>8</v>
      </c>
      <c r="B9" s="77" t="s">
        <v>58</v>
      </c>
      <c r="C9" s="25" t="s">
        <v>9</v>
      </c>
    </row>
    <row r="10" spans="1:3">
      <c r="A10" s="25"/>
      <c r="B10" s="22"/>
      <c r="C10" s="22"/>
    </row>
    <row r="11" spans="1:3">
      <c r="A11" s="25"/>
      <c r="B11" s="25"/>
      <c r="C11" s="25"/>
    </row>
    <row r="12" spans="1:3">
      <c r="A12" s="25"/>
      <c r="B12" s="25"/>
      <c r="C12" s="25"/>
    </row>
    <row r="13" spans="1:3">
      <c r="A13" s="25" t="str">
        <f t="shared" ref="A13:A67" si="1">IF(B13="","",A12+1)</f>
        <v/>
      </c>
      <c r="B13" s="25"/>
      <c r="C13" s="25"/>
    </row>
    <row r="14" spans="1:3">
      <c r="A14" s="25" t="str">
        <f t="shared" si="1"/>
        <v/>
      </c>
      <c r="B14" s="25"/>
      <c r="C14" s="25"/>
    </row>
    <row r="15" spans="1:3">
      <c r="A15" s="25" t="str">
        <f t="shared" si="1"/>
        <v/>
      </c>
      <c r="B15" s="25"/>
      <c r="C15" s="25"/>
    </row>
    <row r="16" spans="1:3">
      <c r="A16" s="25" t="str">
        <f t="shared" si="1"/>
        <v/>
      </c>
      <c r="B16" s="25"/>
      <c r="C16" s="25"/>
    </row>
    <row r="17" spans="1:3">
      <c r="A17" s="25" t="str">
        <f t="shared" si="1"/>
        <v/>
      </c>
      <c r="B17" s="25"/>
      <c r="C17" s="25"/>
    </row>
    <row r="18" spans="1:3">
      <c r="A18" s="25" t="str">
        <f>IF(B18="","",A17+1)</f>
        <v/>
      </c>
      <c r="B18" s="25"/>
      <c r="C18" s="25"/>
    </row>
    <row r="19" spans="1:3">
      <c r="A19" s="25" t="str">
        <f>IF(B19="","",A18+1)</f>
        <v/>
      </c>
      <c r="B19" s="25"/>
      <c r="C19" s="25"/>
    </row>
    <row r="20" spans="1:3">
      <c r="A20" s="25" t="str">
        <f>IF(B20="","",A19+1)</f>
        <v/>
      </c>
      <c r="B20" s="25"/>
      <c r="C20" s="25"/>
    </row>
    <row r="21" spans="1:3">
      <c r="A21" s="25" t="str">
        <f>IF(B21="","",A20+1)</f>
        <v/>
      </c>
      <c r="B21" s="25"/>
      <c r="C21" s="25"/>
    </row>
    <row r="22" spans="1:3">
      <c r="A22" s="26" t="str">
        <f t="shared" si="1"/>
        <v/>
      </c>
    </row>
    <row r="23" spans="1:3">
      <c r="A23" s="26" t="str">
        <f t="shared" si="1"/>
        <v/>
      </c>
    </row>
    <row r="24" spans="1:3">
      <c r="A24" s="26" t="str">
        <f t="shared" si="1"/>
        <v/>
      </c>
    </row>
    <row r="25" spans="1:3">
      <c r="A25" s="26" t="str">
        <f t="shared" si="1"/>
        <v/>
      </c>
    </row>
    <row r="26" spans="1:3">
      <c r="A26" s="26" t="str">
        <f t="shared" si="1"/>
        <v/>
      </c>
    </row>
    <row r="27" spans="1:3">
      <c r="A27" s="26" t="str">
        <f t="shared" si="1"/>
        <v/>
      </c>
    </row>
    <row r="28" spans="1:3">
      <c r="A28" s="26" t="str">
        <f t="shared" si="1"/>
        <v/>
      </c>
    </row>
    <row r="29" spans="1:3">
      <c r="A29" s="26" t="str">
        <f t="shared" si="1"/>
        <v/>
      </c>
    </row>
    <row r="30" spans="1:3">
      <c r="A30" s="26" t="str">
        <f t="shared" si="1"/>
        <v/>
      </c>
    </row>
    <row r="31" spans="1:3">
      <c r="A31" s="26" t="str">
        <f t="shared" si="1"/>
        <v/>
      </c>
    </row>
    <row r="32" spans="1:3">
      <c r="A32" s="26" t="str">
        <f t="shared" si="1"/>
        <v/>
      </c>
    </row>
    <row r="33" spans="1:1">
      <c r="A33" s="26" t="str">
        <f t="shared" si="1"/>
        <v/>
      </c>
    </row>
    <row r="34" spans="1:1">
      <c r="A34" s="26" t="str">
        <f t="shared" si="1"/>
        <v/>
      </c>
    </row>
    <row r="35" spans="1:1">
      <c r="A35" s="26" t="str">
        <f t="shared" si="1"/>
        <v/>
      </c>
    </row>
    <row r="36" spans="1:1">
      <c r="A36" s="26" t="str">
        <f t="shared" si="1"/>
        <v/>
      </c>
    </row>
    <row r="37" spans="1:1">
      <c r="A37" s="26" t="str">
        <f t="shared" si="1"/>
        <v/>
      </c>
    </row>
    <row r="38" spans="1:1">
      <c r="A38" s="26" t="str">
        <f t="shared" si="1"/>
        <v/>
      </c>
    </row>
    <row r="39" spans="1:1">
      <c r="A39" s="26" t="str">
        <f t="shared" si="1"/>
        <v/>
      </c>
    </row>
    <row r="40" spans="1:1">
      <c r="A40" s="26" t="str">
        <f t="shared" si="1"/>
        <v/>
      </c>
    </row>
    <row r="41" spans="1:1">
      <c r="A41" s="26" t="str">
        <f t="shared" si="1"/>
        <v/>
      </c>
    </row>
    <row r="42" spans="1:1">
      <c r="A42" s="26" t="str">
        <f t="shared" si="1"/>
        <v/>
      </c>
    </row>
    <row r="43" spans="1:1">
      <c r="A43" s="26" t="str">
        <f t="shared" si="1"/>
        <v/>
      </c>
    </row>
    <row r="44" spans="1:1">
      <c r="A44" s="26" t="str">
        <f t="shared" si="1"/>
        <v/>
      </c>
    </row>
    <row r="45" spans="1:1">
      <c r="A45" s="26" t="str">
        <f t="shared" si="1"/>
        <v/>
      </c>
    </row>
    <row r="46" spans="1:1">
      <c r="A46" s="26" t="str">
        <f t="shared" si="1"/>
        <v/>
      </c>
    </row>
    <row r="47" spans="1:1">
      <c r="A47" s="26" t="str">
        <f t="shared" si="1"/>
        <v/>
      </c>
    </row>
    <row r="48" spans="1:1">
      <c r="A48" s="26" t="str">
        <f t="shared" si="1"/>
        <v/>
      </c>
    </row>
    <row r="49" spans="1:1">
      <c r="A49" s="26" t="str">
        <f t="shared" si="1"/>
        <v/>
      </c>
    </row>
    <row r="50" spans="1:1">
      <c r="A50" s="26" t="str">
        <f t="shared" si="1"/>
        <v/>
      </c>
    </row>
    <row r="51" spans="1:1">
      <c r="A51" s="26" t="str">
        <f t="shared" si="1"/>
        <v/>
      </c>
    </row>
    <row r="52" spans="1:1">
      <c r="A52" s="26" t="str">
        <f t="shared" si="1"/>
        <v/>
      </c>
    </row>
    <row r="53" spans="1:1">
      <c r="A53" s="26" t="str">
        <f t="shared" si="1"/>
        <v/>
      </c>
    </row>
    <row r="54" spans="1:1">
      <c r="A54" s="26" t="str">
        <f t="shared" si="1"/>
        <v/>
      </c>
    </row>
    <row r="55" spans="1:1">
      <c r="A55" s="26" t="str">
        <f t="shared" si="1"/>
        <v/>
      </c>
    </row>
    <row r="56" spans="1:1">
      <c r="A56" s="26" t="str">
        <f t="shared" si="1"/>
        <v/>
      </c>
    </row>
    <row r="57" spans="1:1">
      <c r="A57" s="26" t="str">
        <f t="shared" si="1"/>
        <v/>
      </c>
    </row>
    <row r="58" spans="1:1">
      <c r="A58" s="26" t="str">
        <f t="shared" si="1"/>
        <v/>
      </c>
    </row>
    <row r="59" spans="1:1">
      <c r="A59" s="26" t="str">
        <f t="shared" si="1"/>
        <v/>
      </c>
    </row>
    <row r="60" spans="1:1">
      <c r="A60" s="26" t="str">
        <f t="shared" si="1"/>
        <v/>
      </c>
    </row>
    <row r="61" spans="1:1">
      <c r="A61" s="26" t="str">
        <f t="shared" si="1"/>
        <v/>
      </c>
    </row>
    <row r="62" spans="1:1">
      <c r="A62" s="26" t="str">
        <f t="shared" si="1"/>
        <v/>
      </c>
    </row>
    <row r="63" spans="1:1">
      <c r="A63" s="26" t="str">
        <f t="shared" si="1"/>
        <v/>
      </c>
    </row>
    <row r="64" spans="1:1">
      <c r="A64" s="26" t="str">
        <f t="shared" si="1"/>
        <v/>
      </c>
    </row>
    <row r="65" spans="1:1">
      <c r="A65" s="26" t="str">
        <f t="shared" si="1"/>
        <v/>
      </c>
    </row>
    <row r="66" spans="1:1">
      <c r="A66" s="26" t="str">
        <f t="shared" si="1"/>
        <v/>
      </c>
    </row>
    <row r="67" spans="1:1">
      <c r="A67" s="26" t="str">
        <f t="shared" si="1"/>
        <v/>
      </c>
    </row>
    <row r="68" spans="1:1">
      <c r="A68" s="26" t="str">
        <f t="shared" ref="A68:A100" si="2">IF(B68="","",A67+1)</f>
        <v/>
      </c>
    </row>
    <row r="69" spans="1:1">
      <c r="A69" s="26" t="str">
        <f t="shared" si="2"/>
        <v/>
      </c>
    </row>
    <row r="70" spans="1:1">
      <c r="A70" s="26" t="str">
        <f t="shared" si="2"/>
        <v/>
      </c>
    </row>
    <row r="71" spans="1:1">
      <c r="A71" s="26" t="str">
        <f t="shared" si="2"/>
        <v/>
      </c>
    </row>
    <row r="72" spans="1:1">
      <c r="A72" s="26" t="str">
        <f t="shared" si="2"/>
        <v/>
      </c>
    </row>
    <row r="73" spans="1:1">
      <c r="A73" s="26" t="str">
        <f t="shared" si="2"/>
        <v/>
      </c>
    </row>
    <row r="74" spans="1:1">
      <c r="A74" s="26" t="str">
        <f t="shared" si="2"/>
        <v/>
      </c>
    </row>
    <row r="75" spans="1:1">
      <c r="A75" s="26" t="str">
        <f t="shared" si="2"/>
        <v/>
      </c>
    </row>
    <row r="76" spans="1:1">
      <c r="A76" s="26" t="str">
        <f t="shared" si="2"/>
        <v/>
      </c>
    </row>
    <row r="77" spans="1:1">
      <c r="A77" s="26" t="str">
        <f t="shared" si="2"/>
        <v/>
      </c>
    </row>
    <row r="78" spans="1:1">
      <c r="A78" s="26" t="str">
        <f t="shared" si="2"/>
        <v/>
      </c>
    </row>
    <row r="79" spans="1:1">
      <c r="A79" s="26" t="str">
        <f t="shared" si="2"/>
        <v/>
      </c>
    </row>
    <row r="80" spans="1:1">
      <c r="A80" s="26" t="str">
        <f t="shared" si="2"/>
        <v/>
      </c>
    </row>
    <row r="81" spans="1:1">
      <c r="A81" s="26" t="str">
        <f t="shared" si="2"/>
        <v/>
      </c>
    </row>
    <row r="82" spans="1:1">
      <c r="A82" s="26" t="str">
        <f t="shared" si="2"/>
        <v/>
      </c>
    </row>
    <row r="83" spans="1:1">
      <c r="A83" s="26" t="str">
        <f t="shared" si="2"/>
        <v/>
      </c>
    </row>
    <row r="84" spans="1:1">
      <c r="A84" s="26" t="str">
        <f t="shared" si="2"/>
        <v/>
      </c>
    </row>
    <row r="85" spans="1:1">
      <c r="A85" s="26" t="str">
        <f t="shared" si="2"/>
        <v/>
      </c>
    </row>
    <row r="86" spans="1:1">
      <c r="A86" s="26" t="str">
        <f t="shared" si="2"/>
        <v/>
      </c>
    </row>
    <row r="87" spans="1:1">
      <c r="A87" s="26" t="str">
        <f t="shared" si="2"/>
        <v/>
      </c>
    </row>
    <row r="88" spans="1:1">
      <c r="A88" s="26" t="str">
        <f t="shared" si="2"/>
        <v/>
      </c>
    </row>
    <row r="89" spans="1:1">
      <c r="A89" s="26" t="str">
        <f t="shared" si="2"/>
        <v/>
      </c>
    </row>
    <row r="90" spans="1:1">
      <c r="A90" s="26" t="str">
        <f t="shared" si="2"/>
        <v/>
      </c>
    </row>
    <row r="91" spans="1:1">
      <c r="A91" s="26" t="str">
        <f t="shared" si="2"/>
        <v/>
      </c>
    </row>
    <row r="92" spans="1:1">
      <c r="A92" s="26" t="str">
        <f t="shared" si="2"/>
        <v/>
      </c>
    </row>
    <row r="93" spans="1:1">
      <c r="A93" s="26" t="str">
        <f t="shared" si="2"/>
        <v/>
      </c>
    </row>
    <row r="94" spans="1:1">
      <c r="A94" s="26" t="str">
        <f t="shared" si="2"/>
        <v/>
      </c>
    </row>
    <row r="95" spans="1:1">
      <c r="A95" s="26" t="str">
        <f t="shared" si="2"/>
        <v/>
      </c>
    </row>
    <row r="96" spans="1:1">
      <c r="A96" s="26" t="str">
        <f t="shared" si="2"/>
        <v/>
      </c>
    </row>
    <row r="97" spans="1:1">
      <c r="A97" s="26" t="str">
        <f t="shared" si="2"/>
        <v/>
      </c>
    </row>
    <row r="98" spans="1:1">
      <c r="A98" s="26" t="str">
        <f t="shared" si="2"/>
        <v/>
      </c>
    </row>
    <row r="99" spans="1:1">
      <c r="A99" s="26" t="str">
        <f t="shared" si="2"/>
        <v/>
      </c>
    </row>
    <row r="100" spans="1:1">
      <c r="A100" s="26" t="str">
        <f t="shared" si="2"/>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00"/>
  <sheetViews>
    <sheetView topLeftCell="A103"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8AE310FE-EC3E-4D4C-B153-C6A68D07A91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Daisy Zamira Delgado Mendez</cp:lastModifiedBy>
  <cp:revision/>
  <dcterms:created xsi:type="dcterms:W3CDTF">2023-06-01T14:44:35Z</dcterms:created>
  <dcterms:modified xsi:type="dcterms:W3CDTF">2025-11-29T00:22:10Z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