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USUARIO\Documents\AGENCIA NACIONAL DE TIERRAS\"/>
    </mc:Choice>
  </mc:AlternateContent>
  <xr:revisionPtr revIDLastSave="4" documentId="13_ncr:1_{1EFD7706-5332-4622-B025-E2BBA78AA296}" xr6:coauthVersionLast="47" xr6:coauthVersionMax="47" xr10:uidLastSave="{AE3AF189-067C-4258-A2EA-88E4C81D34FA}"/>
  <bookViews>
    <workbookView xWindow="28680" yWindow="-120" windowWidth="29040" windowHeight="15720" activeTab="1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PRODUCTO'!$B$21:$C$31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7" l="1"/>
  <c r="J12" i="7"/>
  <c r="K12" i="7"/>
  <c r="L12" i="7"/>
  <c r="J13" i="7"/>
  <c r="K13" i="7"/>
  <c r="L13" i="7"/>
  <c r="J14" i="7"/>
  <c r="K14" i="7"/>
  <c r="L14" i="7"/>
  <c r="J15" i="7"/>
  <c r="K15" i="7"/>
  <c r="L15" i="7"/>
  <c r="J10" i="7"/>
  <c r="K10" i="7"/>
  <c r="L10" i="7"/>
  <c r="J11" i="7"/>
  <c r="M11" i="7" s="1"/>
  <c r="K11" i="7"/>
  <c r="L11" i="7"/>
  <c r="K9" i="7"/>
  <c r="L9" i="7"/>
  <c r="J9" i="7"/>
  <c r="L8" i="7"/>
  <c r="K8" i="7"/>
  <c r="J8" i="7"/>
  <c r="I5" i="6"/>
  <c r="M8" i="7"/>
  <c r="M9" i="7"/>
  <c r="M10" i="7"/>
  <c r="M12" i="7"/>
  <c r="M13" i="7"/>
  <c r="M14" i="7"/>
  <c r="M15" i="7"/>
  <c r="I7" i="6"/>
  <c r="I8" i="6"/>
  <c r="I9" i="6"/>
  <c r="I12" i="6"/>
  <c r="I13" i="6"/>
  <c r="I14" i="6"/>
  <c r="I15" i="6"/>
  <c r="I16" i="6"/>
  <c r="I17" i="6"/>
  <c r="F20" i="9"/>
  <c r="F21" i="9"/>
  <c r="F22" i="9"/>
  <c r="F23" i="9"/>
  <c r="F24" i="9"/>
  <c r="F25" i="9"/>
  <c r="F26" i="9"/>
  <c r="F27" i="9"/>
  <c r="F28" i="9"/>
  <c r="F29" i="9"/>
  <c r="E20" i="9"/>
  <c r="E21" i="9"/>
  <c r="E22" i="9"/>
  <c r="E23" i="9"/>
  <c r="E24" i="9"/>
  <c r="E25" i="9"/>
  <c r="E26" i="9"/>
  <c r="E27" i="9"/>
  <c r="E28" i="9"/>
  <c r="E29" i="9"/>
  <c r="D20" i="9"/>
  <c r="D21" i="9"/>
  <c r="D22" i="9"/>
  <c r="D23" i="9"/>
  <c r="D24" i="9"/>
  <c r="D25" i="9"/>
  <c r="D26" i="9"/>
  <c r="D27" i="9"/>
  <c r="D28" i="9"/>
  <c r="D29" i="9"/>
  <c r="D19" i="9"/>
  <c r="E19" i="9"/>
  <c r="F19" i="9"/>
  <c r="C20" i="9"/>
  <c r="C21" i="9"/>
  <c r="C22" i="9"/>
  <c r="C23" i="9"/>
  <c r="C24" i="9"/>
  <c r="C25" i="9"/>
  <c r="C26" i="9"/>
  <c r="C27" i="9"/>
  <c r="C28" i="9"/>
  <c r="C29" i="9"/>
  <c r="C19" i="9"/>
  <c r="G29" i="9" a="1"/>
  <c r="G29" i="9" s="1"/>
  <c r="G28" i="9" a="1"/>
  <c r="G28" i="9" s="1"/>
  <c r="H4" i="8"/>
  <c r="H5" i="8"/>
  <c r="H6" i="8"/>
  <c r="H7" i="8"/>
  <c r="H8" i="8"/>
  <c r="H9" i="8"/>
  <c r="H10" i="8"/>
  <c r="H11" i="8"/>
  <c r="H12" i="8"/>
  <c r="H13" i="8"/>
  <c r="H3" i="8"/>
  <c r="M7" i="7"/>
  <c r="M5" i="7"/>
  <c r="G27" i="9" l="1" a="1"/>
  <c r="G27" i="9" s="1"/>
  <c r="G20" i="9" a="1"/>
  <c r="G20" i="9" s="1"/>
  <c r="G21" i="9" a="1"/>
  <c r="G21" i="9" s="1"/>
  <c r="G22" i="9" a="1"/>
  <c r="G22" i="9" s="1"/>
  <c r="G23" i="9" a="1"/>
  <c r="G23" i="9" s="1"/>
  <c r="G24" i="9" a="1"/>
  <c r="G24" i="9" s="1"/>
  <c r="G25" i="9" a="1"/>
  <c r="G25" i="9" s="1"/>
  <c r="G26" i="9" a="1"/>
  <c r="G26" i="9" s="1"/>
  <c r="G19" i="9" a="1"/>
  <c r="G19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<sst xmlns="http://schemas.openxmlformats.org/spreadsheetml/2006/main" count="408" uniqueCount="168">
  <si>
    <t>Tabla 1. Organizaciones de la Agricultura Familiar (OAF) participantes de los encuentros territoriales en el municipio de Candelaria</t>
  </si>
  <si>
    <t>Nombre y sigla asociación</t>
  </si>
  <si>
    <t>Principales productos comercializados</t>
  </si>
  <si>
    <t>No. de familias asociadas</t>
  </si>
  <si>
    <t>Servicios que presta la OAF</t>
  </si>
  <si>
    <t>Asociacion de porcicultores de candelaria - ASOPORCAN</t>
  </si>
  <si>
    <t>Cerdo en pie</t>
  </si>
  <si>
    <t>19</t>
  </si>
  <si>
    <t>Comercializacion colectiva</t>
  </si>
  <si>
    <t>Asproaafroc - PROCESO</t>
  </si>
  <si>
    <t>Lechones</t>
  </si>
  <si>
    <t>34</t>
  </si>
  <si>
    <t>Solicitud de proyectos productivos</t>
  </si>
  <si>
    <t>Asociacion unida de campesinos agropeciarios candelaria - AUCAC</t>
  </si>
  <si>
    <t>Plátano</t>
  </si>
  <si>
    <t>36</t>
  </si>
  <si>
    <t>Postulacion proyectos productivos, tieera para trabajo</t>
  </si>
  <si>
    <t>Huevo</t>
  </si>
  <si>
    <t>Maíz</t>
  </si>
  <si>
    <t>45</t>
  </si>
  <si>
    <t>Busca de proyectos, asistencia, y formacion</t>
  </si>
  <si>
    <t>Asacuica - ASACUICA</t>
  </si>
  <si>
    <t>Psicultura</t>
  </si>
  <si>
    <t>22</t>
  </si>
  <si>
    <t>Cria y engorde de peces tilapia nilotica</t>
  </si>
  <si>
    <t>Asociacion de campesinos agropecuarios de candelaria - ASODECAD</t>
  </si>
  <si>
    <t>25</t>
  </si>
  <si>
    <t>Asociacion de productores del cabuyal - ASOPROGROCA</t>
  </si>
  <si>
    <t>Maracuya</t>
  </si>
  <si>
    <t>27</t>
  </si>
  <si>
    <t>Ganado en pie</t>
  </si>
  <si>
    <t>Aguacate</t>
  </si>
  <si>
    <t>Limón Tahití</t>
  </si>
  <si>
    <t>Postulacion proyectos productivos, tierra para trabajo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</si>
  <si>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Candelaria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</si>
  <si>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</si>
  <si>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</si>
  <si>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</si>
  <si>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</si>
  <si>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</si>
  <si>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</si>
  <si>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</si>
  <si>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Cerdo en píe</t>
  </si>
  <si>
    <t>kg en píe</t>
  </si>
  <si>
    <t>Intermediarios</t>
  </si>
  <si>
    <t>Contado</t>
  </si>
  <si>
    <t>Finca 100%</t>
  </si>
  <si>
    <t>Minorista</t>
  </si>
  <si>
    <t>Racimo X 20kg</t>
  </si>
  <si>
    <t>Consumidor Final</t>
  </si>
  <si>
    <t>Vecinos vereda 30%</t>
  </si>
  <si>
    <t>Mercados campesinos</t>
  </si>
  <si>
    <t>Cabecera municipal 70%</t>
  </si>
  <si>
    <t>Cubeta X 30 huevos</t>
  </si>
  <si>
    <t>Vecinos vereda 80%</t>
  </si>
  <si>
    <t>Cabecera municipal 20%</t>
  </si>
  <si>
    <t>Bulto X 50 kg</t>
  </si>
  <si>
    <t>Vecinos vereda 100%</t>
  </si>
  <si>
    <t>Cabecera municipal 100%</t>
  </si>
  <si>
    <t>Mayorista</t>
  </si>
  <si>
    <t>Cabecera municipal Cali 100%</t>
  </si>
  <si>
    <t>Kilogramo</t>
  </si>
  <si>
    <t>Cabecera Municipal Covasa 100%</t>
  </si>
  <si>
    <t>Ganado en píe</t>
  </si>
  <si>
    <t>Limon Tahití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</si>
  <si>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</si>
  <si>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Candelaria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</si>
  <si>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</si>
  <si>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</si>
  <si>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</si>
  <si>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</si>
  <si>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</si>
  <si>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Comercializadora Renacer</t>
  </si>
  <si>
    <t>Maíz amarillo</t>
  </si>
  <si>
    <t>Cabecera municipal</t>
  </si>
  <si>
    <t>Productores municipio Tuluá 100%</t>
  </si>
  <si>
    <t>Expendio canes - Carniceria Anderson</t>
  </si>
  <si>
    <t>Carne de res</t>
  </si>
  <si>
    <t>Productores municipio Cali 100%</t>
  </si>
  <si>
    <t>Fama llanera</t>
  </si>
  <si>
    <t>Carne de cerdo</t>
  </si>
  <si>
    <t>Fruver y vivero la mia</t>
  </si>
  <si>
    <t>Productores municipio Tuluá 40%</t>
  </si>
  <si>
    <t>Productores Unión Valle 60%</t>
  </si>
  <si>
    <t>Grupo gerodxas</t>
  </si>
  <si>
    <t>Productores municipio Pradera 100%</t>
  </si>
  <si>
    <t xml:space="preserve">Quesera la 7 </t>
  </si>
  <si>
    <t>Maiz blanco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</si>
  <si>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XXXX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</si>
  <si>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</si>
  <si>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</si>
  <si>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</si>
  <si>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</si>
  <si>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</si>
  <si>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</si>
  <si>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Mensual</t>
  </si>
  <si>
    <t>Créditto</t>
  </si>
  <si>
    <t>Centro de acopio</t>
  </si>
  <si>
    <t>Carne canal kg</t>
  </si>
  <si>
    <t>Semanal</t>
  </si>
  <si>
    <t>Planta</t>
  </si>
  <si>
    <t>Diario</t>
  </si>
  <si>
    <t>Canastilla 2 kg</t>
  </si>
  <si>
    <t>Cubeta  X  30 huevos</t>
  </si>
  <si>
    <t>Bulto X 50kg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</si>
  <si>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</si>
  <si>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</si>
  <si>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</si>
  <si>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</si>
  <si>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</si>
  <si>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</si>
  <si>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</si>
  <si>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</si>
  <si>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</si>
  <si>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</si>
  <si>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</si>
  <si>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</si>
  <si>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03Wa-73</t>
  </si>
  <si>
    <t>Aguacate papelillo</t>
  </si>
  <si>
    <t>Avicultura engorde</t>
  </si>
  <si>
    <t>kg en pie</t>
  </si>
  <si>
    <t>SIN INFORMACIÓN</t>
  </si>
  <si>
    <t>Ganadería dp (carne bovina)</t>
  </si>
  <si>
    <t>Consumidor final</t>
  </si>
  <si>
    <t>Ganadería dp (leche)</t>
  </si>
  <si>
    <t>Litro</t>
  </si>
  <si>
    <t>Almacén de cadena</t>
  </si>
  <si>
    <t>Piscicultura tilapia</t>
  </si>
  <si>
    <t>07Wa-49</t>
  </si>
  <si>
    <t>Avicultura postura</t>
  </si>
  <si>
    <t>Cubeta X 30 unidades</t>
  </si>
  <si>
    <t>Racimo X 18 kg</t>
  </si>
  <si>
    <t>Porcicultura ciclo completo</t>
  </si>
  <si>
    <t>07Wai-49</t>
  </si>
  <si>
    <t>Maíz tecnificado</t>
  </si>
  <si>
    <t>Maracuyá</t>
  </si>
  <si>
    <t>Cali CAVASA 100%</t>
  </si>
  <si>
    <t>Linea productiva</t>
  </si>
  <si>
    <t>UFH REFERENCIA</t>
  </si>
  <si>
    <t>aguacate_papelillo</t>
  </si>
  <si>
    <t>avicultura_engorde</t>
  </si>
  <si>
    <t>avicultura_postura</t>
  </si>
  <si>
    <t>ganaderia_dp</t>
  </si>
  <si>
    <t>limon_tahiti</t>
  </si>
  <si>
    <t>maiz_tecnificado</t>
  </si>
  <si>
    <t>maracuya</t>
  </si>
  <si>
    <t>piscicultura_tilapia</t>
  </si>
  <si>
    <t>platano</t>
  </si>
  <si>
    <t>porcicultura_ciclo_completo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</si>
  <si>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</si>
  <si>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</si>
  <si>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</si>
  <si>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</si>
  <si>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Racimo X 18 </t>
  </si>
  <si>
    <t xml:space="preserve">Línea productiva </t>
  </si>
  <si>
    <t>Promedio</t>
  </si>
  <si>
    <t>Verificar</t>
  </si>
  <si>
    <t>Ganadería dp (carne bovina)*</t>
  </si>
  <si>
    <t>Avicultura postura (huevo)**</t>
  </si>
  <si>
    <t>Avicultura engorde (pollo kg en pie)**</t>
  </si>
  <si>
    <t>Porcicultura (ciclo completo)***</t>
  </si>
  <si>
    <t>Precio a escala municipal</t>
  </si>
  <si>
    <t>Precio a escala departamental</t>
  </si>
  <si>
    <t>Precios a escala nacional</t>
  </si>
  <si>
    <t>Precios gremios (Fedegan*, Fenavi**,Porkolombia***)</t>
  </si>
  <si>
    <t>Avicultura engorde (pollo kg en pie)</t>
  </si>
  <si>
    <t>Porcicultura (ciclo completo)</t>
  </si>
  <si>
    <t>Avicultura postura (huevo)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</si>
</sst>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  <numFmt numFmtId="171" formatCode="0.000"/>
  </numFmts>
  <fonts count="3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family val="2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0000"/>
      <name val="Calibri"/>
      <family val="2"/>
    </font>
    <font>
      <sz val="11"/>
      <color rgb="FF9C6500"/>
      <name val="Aptos Narrow"/>
      <family val="2"/>
      <scheme val="minor"/>
    </font>
    <font>
      <sz val="10"/>
      <color theme="1"/>
      <name val="Arial "/>
    </font>
  </fonts>
  <fills count="4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1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12" borderId="0" applyNumberFormat="0" applyBorder="0" applyAlignment="0" applyProtection="0"/>
    <xf numFmtId="0" fontId="23" fillId="13" borderId="0" applyNumberFormat="0" applyBorder="0" applyAlignment="0" applyProtection="0"/>
    <xf numFmtId="0" fontId="24" fillId="15" borderId="16" applyNumberFormat="0" applyAlignment="0" applyProtection="0"/>
    <xf numFmtId="0" fontId="25" fillId="16" borderId="17" applyNumberFormat="0" applyAlignment="0" applyProtection="0"/>
    <xf numFmtId="0" fontId="26" fillId="16" borderId="16" applyNumberFormat="0" applyAlignment="0" applyProtection="0"/>
    <xf numFmtId="0" fontId="27" fillId="0" borderId="18" applyNumberFormat="0" applyFill="0" applyAlignment="0" applyProtection="0"/>
    <xf numFmtId="0" fontId="28" fillId="17" borderId="19" applyNumberFormat="0" applyAlignment="0" applyProtection="0"/>
    <xf numFmtId="0" fontId="29" fillId="0" borderId="0" applyNumberFormat="0" applyFill="0" applyBorder="0" applyAlignment="0" applyProtection="0"/>
    <xf numFmtId="0" fontId="1" fillId="18" borderId="20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21" applyNumberFormat="0" applyFill="0" applyAlignment="0" applyProtection="0"/>
    <xf numFmtId="0" fontId="3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2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2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34" fillId="14" borderId="0" applyNumberFormat="0" applyBorder="0" applyAlignment="0" applyProtection="0"/>
    <xf numFmtId="0" fontId="32" fillId="22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42" borderId="0" applyNumberFormat="0" applyBorder="0" applyAlignment="0" applyProtection="0"/>
    <xf numFmtId="43" fontId="1" fillId="0" borderId="0" applyFont="0" applyFill="0" applyBorder="0" applyAlignment="0" applyProtection="0"/>
  </cellStyleXfs>
  <cellXfs count="115">
    <xf numFmtId="0" fontId="0" fillId="0" borderId="0" xfId="0"/>
    <xf numFmtId="166" fontId="3" fillId="0" borderId="1" xfId="6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6" fontId="11" fillId="0" borderId="0" xfId="1" applyNumberFormat="1" applyFont="1" applyBorder="1"/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/>
    </xf>
    <xf numFmtId="166" fontId="3" fillId="5" borderId="1" xfId="1" applyNumberFormat="1" applyFont="1" applyFill="1" applyBorder="1" applyAlignment="1">
      <alignment horizontal="center" vertical="center" wrapText="1"/>
    </xf>
    <xf numFmtId="166" fontId="0" fillId="0" borderId="0" xfId="0" applyNumberFormat="1"/>
    <xf numFmtId="170" fontId="4" fillId="5" borderId="3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left"/>
    </xf>
    <xf numFmtId="0" fontId="13" fillId="11" borderId="1" xfId="0" applyFont="1" applyFill="1" applyBorder="1" applyAlignment="1">
      <alignment horizontal="center" vertical="center" wrapText="1"/>
    </xf>
    <xf numFmtId="0" fontId="13" fillId="11" borderId="9" xfId="0" applyFont="1" applyFill="1" applyBorder="1" applyAlignment="1">
      <alignment horizontal="center" vertical="center" wrapText="1"/>
    </xf>
    <xf numFmtId="0" fontId="13" fillId="11" borderId="10" xfId="0" applyFont="1" applyFill="1" applyBorder="1" applyAlignment="1">
      <alignment horizontal="center" vertical="center" wrapText="1"/>
    </xf>
    <xf numFmtId="0" fontId="0" fillId="0" borderId="1" xfId="0" applyBorder="1"/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33" fillId="0" borderId="1" xfId="0" applyFont="1" applyBorder="1"/>
    <xf numFmtId="9" fontId="3" fillId="5" borderId="1" xfId="0" applyNumberFormat="1" applyFont="1" applyFill="1" applyBorder="1" applyAlignment="1">
      <alignment horizontal="center" vertical="center" wrapText="1"/>
    </xf>
    <xf numFmtId="10" fontId="0" fillId="0" borderId="1" xfId="8" applyNumberFormat="1" applyFont="1" applyBorder="1" applyAlignment="1">
      <alignment horizontal="center"/>
    </xf>
    <xf numFmtId="0" fontId="9" fillId="10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0" fontId="9" fillId="6" borderId="1" xfId="0" applyFont="1" applyFill="1" applyBorder="1" applyAlignment="1">
      <alignment horizontal="left"/>
    </xf>
    <xf numFmtId="0" fontId="9" fillId="8" borderId="5" xfId="0" applyFont="1" applyFill="1" applyBorder="1" applyAlignment="1">
      <alignment horizontal="center"/>
    </xf>
    <xf numFmtId="0" fontId="9" fillId="43" borderId="1" xfId="0" applyFont="1" applyFill="1" applyBorder="1" applyAlignment="1">
      <alignment horizontal="left"/>
    </xf>
    <xf numFmtId="0" fontId="9" fillId="44" borderId="1" xfId="0" applyFont="1" applyFill="1" applyBorder="1" applyAlignment="1">
      <alignment horizontal="left"/>
    </xf>
    <xf numFmtId="170" fontId="4" fillId="6" borderId="3" xfId="0" applyNumberFormat="1" applyFont="1" applyFill="1" applyBorder="1" applyAlignment="1">
      <alignment horizontal="center" vertical="center"/>
    </xf>
    <xf numFmtId="170" fontId="4" fillId="10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5" fillId="0" borderId="1" xfId="0" applyFont="1" applyBorder="1"/>
    <xf numFmtId="0" fontId="35" fillId="0" borderId="1" xfId="0" applyFont="1" applyBorder="1" applyAlignment="1">
      <alignment horizontal="left"/>
    </xf>
    <xf numFmtId="0" fontId="35" fillId="0" borderId="1" xfId="0" applyFont="1" applyBorder="1" applyAlignment="1">
      <alignment horizontal="center" vertical="center"/>
    </xf>
    <xf numFmtId="9" fontId="35" fillId="0" borderId="1" xfId="4" applyFont="1" applyBorder="1" applyAlignment="1">
      <alignment horizontal="center"/>
    </xf>
    <xf numFmtId="0" fontId="35" fillId="0" borderId="1" xfId="0" applyFont="1" applyBorder="1" applyAlignment="1">
      <alignment horizontal="left" vertical="center"/>
    </xf>
    <xf numFmtId="0" fontId="35" fillId="0" borderId="0" xfId="0" applyFont="1" applyAlignment="1">
      <alignment horizontal="left"/>
    </xf>
    <xf numFmtId="0" fontId="35" fillId="0" borderId="3" xfId="0" applyFont="1" applyBorder="1" applyAlignment="1">
      <alignment horizontal="center" vertical="center"/>
    </xf>
    <xf numFmtId="9" fontId="35" fillId="0" borderId="3" xfId="4" applyFont="1" applyBorder="1" applyAlignment="1">
      <alignment horizontal="center"/>
    </xf>
    <xf numFmtId="0" fontId="35" fillId="0" borderId="23" xfId="0" applyFont="1" applyBorder="1"/>
    <xf numFmtId="0" fontId="35" fillId="0" borderId="22" xfId="0" applyFont="1" applyBorder="1" applyAlignment="1">
      <alignment horizontal="center" vertical="center"/>
    </xf>
    <xf numFmtId="9" fontId="35" fillId="0" borderId="22" xfId="4" applyFont="1" applyBorder="1" applyAlignment="1">
      <alignment horizontal="center"/>
    </xf>
    <xf numFmtId="0" fontId="35" fillId="0" borderId="22" xfId="0" applyFont="1" applyBorder="1" applyAlignment="1">
      <alignment horizontal="left"/>
    </xf>
    <xf numFmtId="0" fontId="35" fillId="0" borderId="23" xfId="0" applyFont="1" applyBorder="1" applyAlignment="1">
      <alignment horizontal="center" vertical="center"/>
    </xf>
    <xf numFmtId="9" fontId="35" fillId="0" borderId="23" xfId="4" applyFont="1" applyBorder="1" applyAlignment="1">
      <alignment horizontal="center"/>
    </xf>
    <xf numFmtId="0" fontId="35" fillId="0" borderId="23" xfId="0" applyFont="1" applyBorder="1" applyAlignment="1">
      <alignment horizontal="left"/>
    </xf>
    <xf numFmtId="0" fontId="15" fillId="0" borderId="1" xfId="0" applyFont="1" applyBorder="1"/>
    <xf numFmtId="0" fontId="14" fillId="5" borderId="1" xfId="0" applyFont="1" applyFill="1" applyBorder="1" applyAlignment="1">
      <alignment horizontal="left" vertical="center" wrapText="1"/>
    </xf>
    <xf numFmtId="0" fontId="14" fillId="5" borderId="22" xfId="0" applyFont="1" applyFill="1" applyBorder="1" applyAlignment="1">
      <alignment horizontal="left" vertical="center" wrapText="1"/>
    </xf>
    <xf numFmtId="0" fontId="15" fillId="0" borderId="23" xfId="0" applyFont="1" applyBorder="1" applyAlignment="1">
      <alignment horizontal="left"/>
    </xf>
    <xf numFmtId="0" fontId="14" fillId="5" borderId="23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/>
    </xf>
    <xf numFmtId="0" fontId="14" fillId="4" borderId="1" xfId="0" applyFont="1" applyFill="1" applyBorder="1" applyAlignment="1">
      <alignment horizontal="left" vertical="center" wrapText="1"/>
    </xf>
    <xf numFmtId="0" fontId="15" fillId="0" borderId="11" xfId="0" applyFont="1" applyBorder="1" applyAlignment="1">
      <alignment horizontal="left"/>
    </xf>
    <xf numFmtId="0" fontId="14" fillId="4" borderId="22" xfId="0" applyFont="1" applyFill="1" applyBorder="1" applyAlignment="1">
      <alignment horizontal="left" vertical="center" wrapText="1"/>
    </xf>
    <xf numFmtId="0" fontId="15" fillId="0" borderId="27" xfId="0" applyFont="1" applyBorder="1" applyAlignment="1">
      <alignment horizontal="left"/>
    </xf>
    <xf numFmtId="0" fontId="3" fillId="5" borderId="22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wrapText="1"/>
    </xf>
    <xf numFmtId="9" fontId="3" fillId="5" borderId="22" xfId="0" applyNumberFormat="1" applyFont="1" applyFill="1" applyBorder="1" applyAlignment="1">
      <alignment horizontal="center" vertical="center" wrapText="1"/>
    </xf>
    <xf numFmtId="9" fontId="3" fillId="5" borderId="23" xfId="0" applyNumberFormat="1" applyFont="1" applyFill="1" applyBorder="1" applyAlignment="1">
      <alignment horizontal="center" vertical="center" wrapText="1"/>
    </xf>
    <xf numFmtId="166" fontId="3" fillId="5" borderId="22" xfId="1" applyNumberFormat="1" applyFont="1" applyFill="1" applyBorder="1" applyAlignment="1">
      <alignment horizontal="center" vertical="center" wrapText="1"/>
    </xf>
    <xf numFmtId="166" fontId="3" fillId="5" borderId="23" xfId="1" applyNumberFormat="1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0" fontId="0" fillId="0" borderId="22" xfId="8" applyNumberFormat="1" applyFont="1" applyBorder="1" applyAlignment="1">
      <alignment horizontal="center"/>
    </xf>
    <xf numFmtId="10" fontId="0" fillId="0" borderId="23" xfId="8" applyNumberFormat="1" applyFont="1" applyBorder="1" applyAlignment="1">
      <alignment horizontal="center"/>
    </xf>
    <xf numFmtId="9" fontId="3" fillId="5" borderId="3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1" fontId="3" fillId="5" borderId="23" xfId="8" applyNumberFormat="1" applyFont="1" applyFill="1" applyBorder="1" applyAlignment="1">
      <alignment vertical="center"/>
    </xf>
    <xf numFmtId="171" fontId="3" fillId="5" borderId="1" xfId="8" applyNumberFormat="1" applyFont="1" applyFill="1" applyBorder="1" applyAlignment="1">
      <alignment vertical="center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left" vertical="center"/>
    </xf>
    <xf numFmtId="0" fontId="35" fillId="0" borderId="24" xfId="0" applyFont="1" applyBorder="1" applyAlignment="1">
      <alignment horizontal="left" vertical="center"/>
    </xf>
    <xf numFmtId="0" fontId="35" fillId="0" borderId="25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5" borderId="22" xfId="0" applyFont="1" applyFill="1" applyBorder="1" applyAlignment="1">
      <alignment horizontal="center" vertical="center" wrapText="1"/>
    </xf>
    <xf numFmtId="0" fontId="14" fillId="5" borderId="23" xfId="0" applyFont="1" applyFill="1" applyBorder="1" applyAlignment="1">
      <alignment horizontal="center" vertical="center" wrapText="1"/>
    </xf>
    <xf numFmtId="0" fontId="14" fillId="5" borderId="24" xfId="0" applyFont="1" applyFill="1" applyBorder="1" applyAlignment="1">
      <alignment horizontal="center" vertical="center" wrapText="1"/>
    </xf>
    <xf numFmtId="0" fontId="14" fillId="5" borderId="25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10" fontId="0" fillId="0" borderId="22" xfId="8" applyNumberFormat="1" applyFont="1" applyBorder="1" applyAlignment="1">
      <alignment horizontal="center" vertical="center" wrapText="1"/>
    </xf>
    <xf numFmtId="10" fontId="0" fillId="0" borderId="3" xfId="8" applyNumberFormat="1" applyFont="1" applyBorder="1" applyAlignment="1">
      <alignment horizontal="center" vertical="center" wrapText="1"/>
    </xf>
    <xf numFmtId="10" fontId="0" fillId="0" borderId="23" xfId="8" applyNumberFormat="1" applyFont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3" fillId="5" borderId="26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166" fontId="3" fillId="5" borderId="22" xfId="1" applyNumberFormat="1" applyFont="1" applyFill="1" applyBorder="1" applyAlignment="1">
      <alignment horizontal="center" vertical="center" wrapText="1"/>
    </xf>
    <xf numFmtId="166" fontId="3" fillId="5" borderId="3" xfId="1" applyNumberFormat="1" applyFont="1" applyFill="1" applyBorder="1" applyAlignment="1">
      <alignment horizontal="center" vertical="center" wrapText="1"/>
    </xf>
    <xf numFmtId="166" fontId="3" fillId="5" borderId="23" xfId="1" applyNumberFormat="1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3" fillId="11" borderId="7" xfId="0" applyFont="1" applyFill="1" applyBorder="1" applyAlignment="1">
      <alignment horizontal="center" vertical="center" wrapText="1"/>
    </xf>
    <xf numFmtId="0" fontId="13" fillId="11" borderId="8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51">
    <cellStyle name="20% - Énfasis1" xfId="26" builtinId="30" customBuiltin="1"/>
    <cellStyle name="20% - Énfasis2" xfId="29" builtinId="34" customBuiltin="1"/>
    <cellStyle name="20% - Énfasis3" xfId="32" builtinId="38" customBuiltin="1"/>
    <cellStyle name="20% - Énfasis4" xfId="35" builtinId="42" customBuiltin="1"/>
    <cellStyle name="20% - Énfasis5" xfId="38" builtinId="46" customBuiltin="1"/>
    <cellStyle name="20% - Énfasis6" xfId="41" builtinId="50" customBuiltin="1"/>
    <cellStyle name="40% - Énfasis1" xfId="27" builtinId="31" customBuiltin="1"/>
    <cellStyle name="40% - Énfasis2" xfId="30" builtinId="35" customBuiltin="1"/>
    <cellStyle name="40% - Énfasis3" xfId="33" builtinId="39" customBuiltin="1"/>
    <cellStyle name="40% - Énfasis4" xfId="36" builtinId="43" customBuiltin="1"/>
    <cellStyle name="40% - Énfasis5" xfId="39" builtinId="47" customBuiltin="1"/>
    <cellStyle name="40% - Énfasis6" xfId="42" builtinId="51" customBuiltin="1"/>
    <cellStyle name="60% - Énfasis1 2" xfId="44" xr:uid="{8BCF2A31-781A-4460-923B-E2D9FF6EBB7E}"/>
    <cellStyle name="60% - Énfasis2 2" xfId="45" xr:uid="{8880F3D8-11CC-4E34-A184-59FACF83CC97}"/>
    <cellStyle name="60% - Énfasis3 2" xfId="46" xr:uid="{3C20FC07-3AA1-49E2-8348-500FD7969AF1}"/>
    <cellStyle name="60% - Énfasis4 2" xfId="47" xr:uid="{45D244AF-8F01-4C4F-9D87-99842DEA612F}"/>
    <cellStyle name="60% - Énfasis5 2" xfId="48" xr:uid="{0B4B8396-0878-4572-B909-CC0305ED2A68}"/>
    <cellStyle name="60% - Énfasis6 2" xfId="49" xr:uid="{5863D319-345D-44A7-B4AA-01A211798FEE}"/>
    <cellStyle name="Bueno" xfId="14" builtinId="26" customBuiltin="1"/>
    <cellStyle name="Cálculo" xfId="18" builtinId="22" customBuiltin="1"/>
    <cellStyle name="Celda de comprobación" xfId="20" builtinId="23" customBuiltin="1"/>
    <cellStyle name="Celda vinculada" xfId="19" builtinId="24" customBuiltin="1"/>
    <cellStyle name="Encabezado 1" xfId="10" builtinId="16" customBuiltin="1"/>
    <cellStyle name="Encabezado 4" xfId="13" builtinId="19" customBuiltin="1"/>
    <cellStyle name="Énfasis1" xfId="25" builtinId="29" customBuiltin="1"/>
    <cellStyle name="Énfasis2" xfId="28" builtinId="33" customBuiltin="1"/>
    <cellStyle name="Énfasis3" xfId="31" builtinId="37" customBuiltin="1"/>
    <cellStyle name="Énfasis4" xfId="34" builtinId="41" customBuiltin="1"/>
    <cellStyle name="Énfasis5" xfId="37" builtinId="45" customBuiltin="1"/>
    <cellStyle name="Énfasis6" xfId="40" builtinId="49" customBuiltin="1"/>
    <cellStyle name="Entrada" xfId="16" builtinId="20" customBuiltin="1"/>
    <cellStyle name="Incorrecto" xfId="15" builtinId="27" customBuiltin="1"/>
    <cellStyle name="Millares 2" xfId="50" xr:uid="{9896D18E-D6A3-4E56-B9BD-50E524FD51FD}"/>
    <cellStyle name="Moneda" xfId="1" builtinId="4"/>
    <cellStyle name="Moneda 2" xfId="6" xr:uid="{00000000-0005-0000-0000-000001000000}"/>
    <cellStyle name="Moneda 2 2" xfId="7" xr:uid="{00000000-0005-0000-0000-000002000000}"/>
    <cellStyle name="Neutral 2" xfId="43" xr:uid="{59AA8549-746E-4FC6-BE2A-DBDE768CF39F}"/>
    <cellStyle name="Normal" xfId="0" builtinId="0"/>
    <cellStyle name="Normal 2" xfId="2" xr:uid="{00000000-0005-0000-0000-000004000000}"/>
    <cellStyle name="Normal 2 2" xfId="3" xr:uid="{00000000-0005-0000-0000-000005000000}"/>
    <cellStyle name="Notas" xfId="22" builtinId="10" customBuiltin="1"/>
    <cellStyle name="Porcentaje" xfId="8" builtinId="5"/>
    <cellStyle name="Porcentaje 2 2" xfId="5" xr:uid="{00000000-0005-0000-0000-000007000000}"/>
    <cellStyle name="Porcentaje 2 2 2" xfId="4" xr:uid="{00000000-0005-0000-0000-000008000000}"/>
    <cellStyle name="Salida" xfId="17" builtinId="21" customBuiltin="1"/>
    <cellStyle name="Texto de advertencia" xfId="21" builtinId="11" customBuiltin="1"/>
    <cellStyle name="Texto explicativo" xfId="23" builtinId="53" customBuiltin="1"/>
    <cellStyle name="Título" xfId="9" builtinId="15" customBuiltin="1"/>
    <cellStyle name="Título 2" xfId="11" builtinId="17" customBuiltin="1"/>
    <cellStyle name="Título 3" xfId="12" builtinId="18" customBuiltin="1"/>
    <cellStyle name="Total" xfId="24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SIPSA'!$B$28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SIPSA'!$A$29:$A$39</c:f>
              <c:strCache>
                <c:ptCount val="11"/>
                <c:pt idx="0">
                  <c:v>Plátano</c:v>
                </c:pt>
                <c:pt idx="1">
                  <c:v>Maíz</c:v>
                </c:pt>
                <c:pt idx="2">
                  <c:v>Limón Tahití</c:v>
                </c:pt>
                <c:pt idx="3">
                  <c:v>Maracuyá</c:v>
                </c:pt>
                <c:pt idx="4">
                  <c:v>Aguacate papelillo</c:v>
                </c:pt>
                <c:pt idx="5">
                  <c:v>Piscicultura tilapia</c:v>
                </c:pt>
                <c:pt idx="6">
                  <c:v>Avicultura engorde (pollo kg en pie)</c:v>
                </c:pt>
                <c:pt idx="7">
                  <c:v>Porcicultura (ciclo completo)</c:v>
                </c:pt>
                <c:pt idx="8">
                  <c:v>Ganadería dp (carne bovina)</c:v>
                </c:pt>
                <c:pt idx="9">
                  <c:v>Ganadería dp (leche)</c:v>
                </c:pt>
                <c:pt idx="10">
                  <c:v>Avicultura postura (huevo)</c:v>
                </c:pt>
              </c:strCache>
            </c:strRef>
          </c:cat>
          <c:val>
            <c:numRef>
              <c:f>'4.3.3. PRECIOS PROMEDIO SIPSA'!$B$29:$B$39</c:f>
              <c:numCache>
                <c:formatCode>_-"$"\ * #,##0_-;\-"$"\ * #,##0_-;_-"$"\ * "-"??_-;_-@_-</c:formatCode>
                <c:ptCount val="11"/>
                <c:pt idx="0">
                  <c:v>1665</c:v>
                </c:pt>
                <c:pt idx="1">
                  <c:v>1673</c:v>
                </c:pt>
                <c:pt idx="2">
                  <c:v>1983</c:v>
                </c:pt>
                <c:pt idx="3">
                  <c:v>2991</c:v>
                </c:pt>
                <c:pt idx="4">
                  <c:v>5028</c:v>
                </c:pt>
                <c:pt idx="5">
                  <c:v>10675</c:v>
                </c:pt>
                <c:pt idx="6">
                  <c:v>8464</c:v>
                </c:pt>
                <c:pt idx="7">
                  <c:v>7303</c:v>
                </c:pt>
                <c:pt idx="8">
                  <c:v>6277</c:v>
                </c:pt>
                <c:pt idx="9">
                  <c:v>1408</c:v>
                </c:pt>
                <c:pt idx="10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F-4D50-82B4-2D03CE218C0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54030560"/>
        <c:axId val="1354025568"/>
      </c:barChart>
      <c:catAx>
        <c:axId val="1354030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54025568"/>
        <c:crosses val="autoZero"/>
        <c:auto val="1"/>
        <c:lblAlgn val="ctr"/>
        <c:lblOffset val="100"/>
        <c:noMultiLvlLbl val="0"/>
      </c:catAx>
      <c:valAx>
        <c:axId val="1354025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5403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Candelaria</a:t>
            </a:r>
            <a:endParaRPr lang="es-CO" sz="9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9886701662292212E-2"/>
          <c:y val="0.13608692068392789"/>
          <c:w val="0.88955774278215227"/>
          <c:h val="0.53698771838208248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MAYOR'!$B$19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-8.3456425406203749</c:v>
                </c:pt>
                <c:pt idx="1">
                  <c:v>-7.4133763094278748</c:v>
                </c:pt>
                <c:pt idx="2">
                  <c:v>72.932985204525664</c:v>
                </c:pt>
                <c:pt idx="3">
                  <c:v>30.649219929542028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AD-4A3A-A1ED-38D1BD557417}"/>
            </c:ext>
          </c:extLst>
        </c:ser>
        <c:ser>
          <c:idx val="1"/>
          <c:order val="1"/>
          <c:tx>
            <c:strRef>
              <c:f>'4.3.4. VARIACION $ PLAZAS MAYOR'!$B$20</c:f>
              <c:strCache>
                <c:ptCount val="1"/>
                <c:pt idx="0">
                  <c:v>Aguacate papelillo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4.2458973691065438</c:v>
                </c:pt>
                <c:pt idx="1">
                  <c:v>12.618690654672676</c:v>
                </c:pt>
                <c:pt idx="2">
                  <c:v>28.333703128466823</c:v>
                </c:pt>
                <c:pt idx="3">
                  <c:v>21.179114799446737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AD-4A3A-A1ED-38D1BD557417}"/>
            </c:ext>
          </c:extLst>
        </c:ser>
        <c:ser>
          <c:idx val="2"/>
          <c:order val="2"/>
          <c:tx>
            <c:strRef>
              <c:f>'4.3.4. VARIACION $ PLAZAS MAYOR'!$B$21</c:f>
              <c:strCache>
                <c:ptCount val="1"/>
                <c:pt idx="0">
                  <c:v>Limón Tahití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-14.419147694103913</c:v>
                </c:pt>
                <c:pt idx="1">
                  <c:v>17.32605729877217</c:v>
                </c:pt>
                <c:pt idx="2">
                  <c:v>49.767441860465112</c:v>
                </c:pt>
                <c:pt idx="3">
                  <c:v>-5.3571428571428612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AD-4A3A-A1ED-38D1BD557417}"/>
            </c:ext>
          </c:extLst>
        </c:ser>
        <c:ser>
          <c:idx val="3"/>
          <c:order val="3"/>
          <c:tx>
            <c:strRef>
              <c:f>'4.3.4. VARIACION $ PLAZAS MAYOR'!$B$22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1.470588235294116</c:v>
                </c:pt>
                <c:pt idx="1">
                  <c:v>18.001525553012982</c:v>
                </c:pt>
                <c:pt idx="2">
                  <c:v>36.457659987071764</c:v>
                </c:pt>
                <c:pt idx="3">
                  <c:v>-0.28422548555187177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1AD-4A3A-A1ED-38D1BD557417}"/>
            </c:ext>
          </c:extLst>
        </c:ser>
        <c:ser>
          <c:idx val="4"/>
          <c:order val="4"/>
          <c:tx>
            <c:strRef>
              <c:f>'4.3.4. VARIACION $ PLAZAS MAYOR'!$B$23</c:f>
              <c:strCache>
                <c:ptCount val="1"/>
                <c:pt idx="0">
                  <c:v>Maracuyá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-7.2358346094946455</c:v>
                </c:pt>
                <c:pt idx="1">
                  <c:v>6.933553446141147</c:v>
                </c:pt>
                <c:pt idx="2">
                  <c:v>32.265534542647629</c:v>
                </c:pt>
                <c:pt idx="3">
                  <c:v>13.889699445579225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1AD-4A3A-A1ED-38D1BD557417}"/>
            </c:ext>
          </c:extLst>
        </c:ser>
        <c:ser>
          <c:idx val="5"/>
          <c:order val="5"/>
          <c:tx>
            <c:strRef>
              <c:f>'4.3.4. VARIACION $ PLAZAS MAYOR'!$B$24</c:f>
              <c:strCache>
                <c:ptCount val="1"/>
                <c:pt idx="0">
                  <c:v>Ganadería dp (carne bovina)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1AD-4A3A-A1ED-38D1BD557417}"/>
            </c:ext>
          </c:extLst>
        </c:ser>
        <c:ser>
          <c:idx val="6"/>
          <c:order val="6"/>
          <c:tx>
            <c:strRef>
              <c:f>'4.3.4. VARIACION $ PLAZAS MAYOR'!$B$25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3.0303030303030312</c:v>
                </c:pt>
                <c:pt idx="1">
                  <c:v>8.455882352941174</c:v>
                </c:pt>
                <c:pt idx="2">
                  <c:v>36.27118644067798</c:v>
                </c:pt>
                <c:pt idx="3">
                  <c:v>31.156716417910445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1AD-4A3A-A1ED-38D1BD557417}"/>
            </c:ext>
          </c:extLst>
        </c:ser>
        <c:ser>
          <c:idx val="7"/>
          <c:order val="7"/>
          <c:tx>
            <c:strRef>
              <c:f>'4.3.4. VARIACION $ PLAZAS MAYOR'!$B$26</c:f>
              <c:strCache>
                <c:ptCount val="1"/>
                <c:pt idx="0">
                  <c:v>Avicultura postura (huevo)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-5.5555555555555571</c:v>
                </c:pt>
                <c:pt idx="1">
                  <c:v>25.951557093425606</c:v>
                </c:pt>
                <c:pt idx="2">
                  <c:v>34.615384615384613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1AD-4A3A-A1ED-38D1BD557417}"/>
            </c:ext>
          </c:extLst>
        </c:ser>
        <c:ser>
          <c:idx val="8"/>
          <c:order val="8"/>
          <c:tx>
            <c:strRef>
              <c:f>'4.3.4. VARIACION $ PLAZAS MAYOR'!$B$27</c:f>
              <c:strCache>
                <c:ptCount val="1"/>
                <c:pt idx="0">
                  <c:v>Avicultura engorde (pollo kg en pie)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1AD-4A3A-A1ED-38D1BD557417}"/>
            </c:ext>
          </c:extLst>
        </c:ser>
        <c:ser>
          <c:idx val="9"/>
          <c:order val="9"/>
          <c:tx>
            <c:strRef>
              <c:f>'4.3.4. VARIACION $ PLAZAS MAYOR'!$B$28</c:f>
              <c:strCache>
                <c:ptCount val="1"/>
                <c:pt idx="0">
                  <c:v>Porcicultura (ciclo completo)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1AD-4A3A-A1ED-38D1BD557417}"/>
            </c:ext>
          </c:extLst>
        </c:ser>
        <c:ser>
          <c:idx val="10"/>
          <c:order val="10"/>
          <c:tx>
            <c:strRef>
              <c:f>'4.3.4. VARIACION $ PLAZAS MAYOR'!$B$29</c:f>
              <c:strCache>
                <c:ptCount val="1"/>
                <c:pt idx="0">
                  <c:v>Piscicultura tilapia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-2.8088023885878641</c:v>
                </c:pt>
                <c:pt idx="1">
                  <c:v>19.945386278302422</c:v>
                </c:pt>
                <c:pt idx="2">
                  <c:v>14.854866249288563</c:v>
                </c:pt>
                <c:pt idx="3">
                  <c:v>6.4667988107036649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1AD-4A3A-A1ED-38D1BD557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8445936"/>
        <c:axId val="1338443856"/>
      </c:lineChart>
      <c:catAx>
        <c:axId val="133844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38443856"/>
        <c:crosses val="autoZero"/>
        <c:auto val="1"/>
        <c:lblAlgn val="ctr"/>
        <c:lblOffset val="100"/>
        <c:noMultiLvlLbl val="0"/>
      </c:catAx>
      <c:valAx>
        <c:axId val="133844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8445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581364829396324E-2"/>
          <c:y val="0.70651944631199892"/>
          <c:w val="0.96372615923009619"/>
          <c:h val="0.27341366934040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902970</xdr:colOff>
      <xdr:row>22</xdr:row>
      <xdr:rowOff>53340</xdr:rowOff>
    </xdr:from>
    <xdr:to>
      <xdr:col>9</xdr:col>
      <xdr:colOff>72390</xdr:colOff>
      <xdr:row>46</xdr:row>
      <xdr:rowOff>45720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16E914A-0A1C-4919-8132-F07FFBAF4F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567267</xdr:colOff>
      <xdr:row>1</xdr:row>
      <xdr:rowOff>38098</xdr:rowOff>
    </xdr:from>
    <xdr:to>
      <xdr:col>17</xdr:col>
      <xdr:colOff>575733</xdr:colOff>
      <xdr:row>22</xdr:row>
      <xdr:rowOff>84666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E1D6021-B865-4B53-87BA-DDF6778166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5"/>
  <sheetViews>
    <sheetView topLeftCell="B1" workbookViewId="0">
      <selection activeCell="H14" sqref="H14"/>
    </sheetView>
  </sheetViews>
  <sheetFormatPr defaultColWidth="11.42578125" defaultRowHeight="14.45"/>
  <cols>
    <col min="2" max="2" width="65.28515625" bestFit="1" customWidth="1"/>
    <col min="3" max="3" width="16.42578125" customWidth="1"/>
    <col min="4" max="4" width="11" customWidth="1"/>
    <col min="5" max="5" width="44.5703125" bestFit="1" customWidth="1"/>
  </cols>
  <sheetData>
    <row r="3" spans="2:5">
      <c r="B3" s="80" t="s">
        <v>0</v>
      </c>
      <c r="C3" s="80"/>
      <c r="D3" s="80"/>
      <c r="E3" s="80"/>
    </row>
    <row r="4" spans="2:5" ht="39.6">
      <c r="B4" s="21" t="s">
        <v>1</v>
      </c>
      <c r="C4" s="21" t="s">
        <v>2</v>
      </c>
      <c r="D4" s="21" t="s">
        <v>3</v>
      </c>
      <c r="E4" s="21" t="s">
        <v>4</v>
      </c>
    </row>
    <row r="5" spans="2:5" ht="15">
      <c r="B5" s="78" t="s">
        <v>5</v>
      </c>
      <c r="C5" s="78" t="s">
        <v>6</v>
      </c>
      <c r="D5" s="79" t="s">
        <v>7</v>
      </c>
      <c r="E5" s="78" t="s">
        <v>8</v>
      </c>
    </row>
    <row r="6" spans="2:5" ht="15">
      <c r="B6" s="78" t="s">
        <v>9</v>
      </c>
      <c r="C6" s="78" t="s">
        <v>10</v>
      </c>
      <c r="D6" s="79" t="s">
        <v>11</v>
      </c>
      <c r="E6" s="78" t="s">
        <v>12</v>
      </c>
    </row>
    <row r="7" spans="2:5" ht="15">
      <c r="B7" s="78" t="s">
        <v>13</v>
      </c>
      <c r="C7" s="78" t="s">
        <v>14</v>
      </c>
      <c r="D7" s="79" t="s">
        <v>15</v>
      </c>
      <c r="E7" s="78" t="s">
        <v>16</v>
      </c>
    </row>
    <row r="8" spans="2:5" ht="15">
      <c r="B8" s="78" t="s">
        <v>13</v>
      </c>
      <c r="C8" s="78" t="s">
        <v>17</v>
      </c>
      <c r="D8" s="79" t="s">
        <v>15</v>
      </c>
      <c r="E8" s="78" t="s">
        <v>16</v>
      </c>
    </row>
    <row r="9" spans="2:5" ht="15">
      <c r="B9" s="78" t="s">
        <v>13</v>
      </c>
      <c r="C9" s="78" t="s">
        <v>18</v>
      </c>
      <c r="D9" s="79" t="s">
        <v>19</v>
      </c>
      <c r="E9" s="78" t="s">
        <v>20</v>
      </c>
    </row>
    <row r="10" spans="2:5" ht="15">
      <c r="B10" s="78" t="s">
        <v>21</v>
      </c>
      <c r="C10" s="78" t="s">
        <v>22</v>
      </c>
      <c r="D10" s="79" t="s">
        <v>23</v>
      </c>
      <c r="E10" s="78" t="s">
        <v>24</v>
      </c>
    </row>
    <row r="11" spans="2:5" ht="15">
      <c r="B11" s="78" t="s">
        <v>25</v>
      </c>
      <c r="C11" s="78" t="s">
        <v>22</v>
      </c>
      <c r="D11" s="79" t="s">
        <v>26</v>
      </c>
      <c r="E11" s="78" t="s">
        <v>8</v>
      </c>
    </row>
    <row r="12" spans="2:5" ht="15">
      <c r="B12" s="78" t="s">
        <v>27</v>
      </c>
      <c r="C12" s="78" t="s">
        <v>28</v>
      </c>
      <c r="D12" s="79" t="s">
        <v>29</v>
      </c>
      <c r="E12" s="78" t="s">
        <v>8</v>
      </c>
    </row>
    <row r="13" spans="2:5" ht="15">
      <c r="B13" s="78" t="s">
        <v>25</v>
      </c>
      <c r="C13" s="78" t="s">
        <v>30</v>
      </c>
      <c r="D13" s="79" t="s">
        <v>26</v>
      </c>
      <c r="E13" s="78" t="s">
        <v>8</v>
      </c>
    </row>
    <row r="14" spans="2:5" ht="15">
      <c r="B14" s="78" t="s">
        <v>25</v>
      </c>
      <c r="C14" s="78" t="s">
        <v>31</v>
      </c>
      <c r="D14" s="79" t="s">
        <v>26</v>
      </c>
      <c r="E14" s="78" t="s">
        <v>8</v>
      </c>
    </row>
    <row r="15" spans="2:5" ht="15">
      <c r="B15" s="78" t="s">
        <v>13</v>
      </c>
      <c r="C15" s="78" t="s">
        <v>32</v>
      </c>
      <c r="D15" s="79" t="s">
        <v>15</v>
      </c>
      <c r="E15" s="78" t="s">
        <v>33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9"/>
  <sheetViews>
    <sheetView tabSelected="1" workbookViewId="0">
      <selection activeCell="A6" sqref="A6"/>
    </sheetView>
  </sheetViews>
  <sheetFormatPr defaultColWidth="11.42578125" defaultRowHeight="14.45"/>
  <cols>
    <col min="1" max="1" width="59.5703125" bestFit="1" customWidth="1"/>
    <col min="2" max="2" width="13" bestFit="1" customWidth="1"/>
    <col min="3" max="3" width="17.42578125" bestFit="1" customWidth="1"/>
    <col min="4" max="4" width="19.28515625" bestFit="1" customWidth="1"/>
    <col min="5" max="5" width="12.5703125" customWidth="1"/>
    <col min="6" max="6" width="12.85546875" customWidth="1"/>
    <col min="7" max="7" width="30.42578125" bestFit="1" customWidth="1"/>
  </cols>
  <sheetData>
    <row r="3" spans="1:7">
      <c r="A3" s="82" t="s">
        <v>34</v>
      </c>
      <c r="B3" s="82"/>
      <c r="C3" s="82"/>
      <c r="D3" s="82"/>
      <c r="E3" s="82"/>
      <c r="F3" s="82"/>
      <c r="G3" s="82"/>
    </row>
    <row r="4" spans="1:7" ht="38.450000000000003" customHeight="1">
      <c r="A4" s="83" t="s">
        <v>1</v>
      </c>
      <c r="B4" s="83" t="s">
        <v>35</v>
      </c>
      <c r="C4" s="83" t="s">
        <v>36</v>
      </c>
      <c r="D4" s="21" t="s">
        <v>37</v>
      </c>
      <c r="E4" s="83" t="s">
        <v>38</v>
      </c>
      <c r="F4" s="83" t="s">
        <v>39</v>
      </c>
      <c r="G4" s="21" t="s">
        <v>40</v>
      </c>
    </row>
    <row r="5" spans="1:7">
      <c r="A5" s="83"/>
      <c r="B5" s="83"/>
      <c r="C5" s="83"/>
      <c r="D5" s="21" t="s">
        <v>41</v>
      </c>
      <c r="E5" s="83"/>
      <c r="F5" s="83"/>
      <c r="G5" s="21" t="s">
        <v>41</v>
      </c>
    </row>
    <row r="6" spans="1:7" ht="22.15" customHeight="1">
      <c r="A6" s="40" t="s">
        <v>5</v>
      </c>
      <c r="B6" s="40" t="s">
        <v>42</v>
      </c>
      <c r="C6" s="41" t="s">
        <v>43</v>
      </c>
      <c r="D6" s="42" t="s">
        <v>44</v>
      </c>
      <c r="E6" s="43">
        <v>1</v>
      </c>
      <c r="F6" s="40" t="s">
        <v>45</v>
      </c>
      <c r="G6" s="44" t="s">
        <v>46</v>
      </c>
    </row>
    <row r="7" spans="1:7" ht="22.15" customHeight="1">
      <c r="A7" s="40" t="s">
        <v>9</v>
      </c>
      <c r="B7" s="40" t="s">
        <v>10</v>
      </c>
      <c r="C7" s="45" t="s">
        <v>43</v>
      </c>
      <c r="D7" s="46" t="s">
        <v>47</v>
      </c>
      <c r="E7" s="47">
        <v>1</v>
      </c>
      <c r="F7" s="48" t="s">
        <v>45</v>
      </c>
      <c r="G7" s="44" t="s">
        <v>46</v>
      </c>
    </row>
    <row r="8" spans="1:7" ht="22.15" customHeight="1">
      <c r="A8" s="84" t="s">
        <v>13</v>
      </c>
      <c r="B8" s="84" t="s">
        <v>14</v>
      </c>
      <c r="C8" s="85" t="s">
        <v>48</v>
      </c>
      <c r="D8" s="49" t="s">
        <v>49</v>
      </c>
      <c r="E8" s="50">
        <v>0.3</v>
      </c>
      <c r="F8" s="85" t="s">
        <v>45</v>
      </c>
      <c r="G8" s="51" t="s">
        <v>50</v>
      </c>
    </row>
    <row r="9" spans="1:7" ht="22.15" customHeight="1">
      <c r="A9" s="84"/>
      <c r="B9" s="84"/>
      <c r="C9" s="86"/>
      <c r="D9" s="52" t="s">
        <v>51</v>
      </c>
      <c r="E9" s="53">
        <v>0.7</v>
      </c>
      <c r="F9" s="86"/>
      <c r="G9" s="54" t="s">
        <v>52</v>
      </c>
    </row>
    <row r="10" spans="1:7" ht="22.15" customHeight="1">
      <c r="A10" s="84" t="s">
        <v>13</v>
      </c>
      <c r="B10" s="84" t="s">
        <v>17</v>
      </c>
      <c r="C10" s="85" t="s">
        <v>53</v>
      </c>
      <c r="D10" s="49" t="s">
        <v>49</v>
      </c>
      <c r="E10" s="50">
        <v>0.8</v>
      </c>
      <c r="F10" s="85" t="s">
        <v>45</v>
      </c>
      <c r="G10" s="51" t="s">
        <v>54</v>
      </c>
    </row>
    <row r="11" spans="1:7" ht="22.15" customHeight="1">
      <c r="A11" s="84"/>
      <c r="B11" s="84"/>
      <c r="C11" s="86"/>
      <c r="D11" s="52" t="s">
        <v>51</v>
      </c>
      <c r="E11" s="53">
        <v>0.2</v>
      </c>
      <c r="F11" s="86"/>
      <c r="G11" s="54" t="s">
        <v>55</v>
      </c>
    </row>
    <row r="12" spans="1:7" ht="22.15" customHeight="1">
      <c r="A12" s="40" t="s">
        <v>13</v>
      </c>
      <c r="B12" s="40" t="s">
        <v>18</v>
      </c>
      <c r="C12" s="45" t="s">
        <v>56</v>
      </c>
      <c r="D12" s="52" t="s">
        <v>44</v>
      </c>
      <c r="E12" s="53">
        <v>1</v>
      </c>
      <c r="F12" s="40" t="s">
        <v>45</v>
      </c>
      <c r="G12" s="51" t="s">
        <v>57</v>
      </c>
    </row>
    <row r="13" spans="1:7" ht="22.15" customHeight="1">
      <c r="A13" s="40" t="s">
        <v>21</v>
      </c>
      <c r="B13" s="40" t="s">
        <v>22</v>
      </c>
      <c r="C13" s="45" t="s">
        <v>43</v>
      </c>
      <c r="D13" s="42" t="s">
        <v>49</v>
      </c>
      <c r="E13" s="43">
        <v>1</v>
      </c>
      <c r="F13" s="40" t="s">
        <v>45</v>
      </c>
      <c r="G13" s="54" t="s">
        <v>58</v>
      </c>
    </row>
    <row r="14" spans="1:7" ht="22.15" customHeight="1">
      <c r="A14" s="40" t="s">
        <v>25</v>
      </c>
      <c r="B14" s="40" t="s">
        <v>22</v>
      </c>
      <c r="C14" s="45" t="s">
        <v>43</v>
      </c>
      <c r="D14" s="42" t="s">
        <v>59</v>
      </c>
      <c r="E14" s="43">
        <v>1</v>
      </c>
      <c r="F14" s="40" t="s">
        <v>45</v>
      </c>
      <c r="G14" s="54" t="s">
        <v>60</v>
      </c>
    </row>
    <row r="15" spans="1:7" ht="22.15" customHeight="1">
      <c r="A15" s="40" t="s">
        <v>27</v>
      </c>
      <c r="B15" s="40" t="s">
        <v>28</v>
      </c>
      <c r="C15" s="41" t="s">
        <v>61</v>
      </c>
      <c r="D15" s="42" t="s">
        <v>59</v>
      </c>
      <c r="E15" s="43">
        <v>1</v>
      </c>
      <c r="F15" s="40" t="s">
        <v>45</v>
      </c>
      <c r="G15" s="41" t="s">
        <v>62</v>
      </c>
    </row>
    <row r="16" spans="1:7" ht="22.15" customHeight="1">
      <c r="A16" s="40" t="s">
        <v>25</v>
      </c>
      <c r="B16" s="40" t="s">
        <v>63</v>
      </c>
      <c r="C16" s="45" t="s">
        <v>43</v>
      </c>
      <c r="D16" s="42" t="s">
        <v>44</v>
      </c>
      <c r="E16" s="43">
        <v>1</v>
      </c>
      <c r="F16" s="40" t="s">
        <v>45</v>
      </c>
      <c r="G16" s="44" t="s">
        <v>46</v>
      </c>
    </row>
    <row r="17" spans="1:7" ht="22.15" customHeight="1">
      <c r="A17" s="40" t="s">
        <v>25</v>
      </c>
      <c r="B17" s="40" t="s">
        <v>31</v>
      </c>
      <c r="C17" s="41" t="s">
        <v>61</v>
      </c>
      <c r="D17" s="42" t="s">
        <v>44</v>
      </c>
      <c r="E17" s="43">
        <v>1</v>
      </c>
      <c r="F17" s="40" t="s">
        <v>45</v>
      </c>
      <c r="G17" s="54" t="s">
        <v>58</v>
      </c>
    </row>
    <row r="18" spans="1:7" ht="22.15" customHeight="1">
      <c r="A18" s="40" t="s">
        <v>13</v>
      </c>
      <c r="B18" s="40" t="s">
        <v>64</v>
      </c>
      <c r="C18" s="41" t="s">
        <v>61</v>
      </c>
      <c r="D18" s="42" t="s">
        <v>44</v>
      </c>
      <c r="E18" s="43">
        <v>1</v>
      </c>
      <c r="F18" s="40" t="s">
        <v>45</v>
      </c>
      <c r="G18" s="44" t="s">
        <v>46</v>
      </c>
    </row>
    <row r="19" spans="1:7">
      <c r="A19" s="81" t="s">
        <v>65</v>
      </c>
      <c r="B19" s="81"/>
      <c r="C19" s="81"/>
      <c r="D19" s="81"/>
      <c r="E19" s="81"/>
      <c r="F19" s="81"/>
      <c r="G19" s="81"/>
    </row>
  </sheetData>
  <mergeCells count="15">
    <mergeCell ref="A19:G19"/>
    <mergeCell ref="A3:G3"/>
    <mergeCell ref="A4:A5"/>
    <mergeCell ref="B4:B5"/>
    <mergeCell ref="C4:C5"/>
    <mergeCell ref="E4:E5"/>
    <mergeCell ref="F4:F5"/>
    <mergeCell ref="A8:A9"/>
    <mergeCell ref="B8:B9"/>
    <mergeCell ref="C8:C9"/>
    <mergeCell ref="F8:F9"/>
    <mergeCell ref="A10:A11"/>
    <mergeCell ref="B10:B11"/>
    <mergeCell ref="C10:C11"/>
    <mergeCell ref="F10:F11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3"/>
  <sheetViews>
    <sheetView topLeftCell="A4" workbookViewId="0">
      <selection activeCell="D6" sqref="D6:D12"/>
    </sheetView>
  </sheetViews>
  <sheetFormatPr defaultColWidth="11.42578125" defaultRowHeight="14.45"/>
  <cols>
    <col min="2" max="2" width="31.28515625" customWidth="1"/>
    <col min="3" max="3" width="20.5703125" customWidth="1"/>
    <col min="4" max="4" width="21.140625" customWidth="1"/>
    <col min="5" max="5" width="24.85546875" customWidth="1"/>
    <col min="6" max="6" width="32" bestFit="1" customWidth="1"/>
  </cols>
  <sheetData>
    <row r="4" spans="2:6">
      <c r="B4" s="82" t="s">
        <v>66</v>
      </c>
      <c r="C4" s="82"/>
      <c r="D4" s="82"/>
      <c r="E4" s="82"/>
      <c r="F4" s="82"/>
    </row>
    <row r="5" spans="2:6" ht="26.45">
      <c r="B5" s="21" t="s">
        <v>67</v>
      </c>
      <c r="C5" s="21" t="s">
        <v>68</v>
      </c>
      <c r="D5" s="21" t="s">
        <v>69</v>
      </c>
      <c r="E5" s="21" t="s">
        <v>70</v>
      </c>
      <c r="F5" s="21" t="s">
        <v>71</v>
      </c>
    </row>
    <row r="6" spans="2:6" ht="21" customHeight="1">
      <c r="B6" s="55" t="s">
        <v>72</v>
      </c>
      <c r="C6" s="27" t="s">
        <v>47</v>
      </c>
      <c r="D6" s="60" t="s">
        <v>73</v>
      </c>
      <c r="E6" s="27" t="s">
        <v>74</v>
      </c>
      <c r="F6" s="56" t="s">
        <v>75</v>
      </c>
    </row>
    <row r="7" spans="2:6" ht="21" customHeight="1">
      <c r="B7" s="55" t="s">
        <v>76</v>
      </c>
      <c r="C7" s="27" t="s">
        <v>47</v>
      </c>
      <c r="D7" s="60" t="s">
        <v>77</v>
      </c>
      <c r="E7" s="27" t="s">
        <v>74</v>
      </c>
      <c r="F7" s="56" t="s">
        <v>78</v>
      </c>
    </row>
    <row r="8" spans="2:6" ht="21" customHeight="1">
      <c r="B8" s="55" t="s">
        <v>79</v>
      </c>
      <c r="C8" s="27" t="s">
        <v>47</v>
      </c>
      <c r="D8" s="60" t="s">
        <v>80</v>
      </c>
      <c r="E8" s="27" t="s">
        <v>74</v>
      </c>
      <c r="F8" s="57" t="s">
        <v>75</v>
      </c>
    </row>
    <row r="9" spans="2:6" ht="21" customHeight="1">
      <c r="B9" s="87" t="s">
        <v>81</v>
      </c>
      <c r="C9" s="88" t="s">
        <v>47</v>
      </c>
      <c r="D9" s="87" t="s">
        <v>64</v>
      </c>
      <c r="E9" s="90" t="s">
        <v>74</v>
      </c>
      <c r="F9" s="57" t="s">
        <v>82</v>
      </c>
    </row>
    <row r="10" spans="2:6" ht="21" customHeight="1">
      <c r="B10" s="87"/>
      <c r="C10" s="89"/>
      <c r="D10" s="87"/>
      <c r="E10" s="91"/>
      <c r="F10" s="58" t="s">
        <v>83</v>
      </c>
    </row>
    <row r="11" spans="2:6" ht="21" customHeight="1">
      <c r="B11" s="55" t="s">
        <v>84</v>
      </c>
      <c r="C11" s="27" t="s">
        <v>47</v>
      </c>
      <c r="D11" s="60" t="s">
        <v>17</v>
      </c>
      <c r="E11" s="27" t="s">
        <v>74</v>
      </c>
      <c r="F11" s="59" t="s">
        <v>85</v>
      </c>
    </row>
    <row r="12" spans="2:6" ht="21" customHeight="1">
      <c r="B12" s="55" t="s">
        <v>86</v>
      </c>
      <c r="C12" s="27" t="s">
        <v>47</v>
      </c>
      <c r="D12" s="60" t="s">
        <v>87</v>
      </c>
      <c r="E12" s="27" t="s">
        <v>74</v>
      </c>
      <c r="F12" s="56" t="s">
        <v>75</v>
      </c>
    </row>
    <row r="13" spans="2:6">
      <c r="B13" s="81" t="s">
        <v>65</v>
      </c>
      <c r="C13" s="81"/>
      <c r="D13" s="81"/>
      <c r="E13" s="81"/>
      <c r="F13" s="81"/>
    </row>
  </sheetData>
  <mergeCells count="6">
    <mergeCell ref="B13:F13"/>
    <mergeCell ref="B4:F4"/>
    <mergeCell ref="B9:B10"/>
    <mergeCell ref="D9:D10"/>
    <mergeCell ref="C9:C10"/>
    <mergeCell ref="E9:E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3"/>
  <sheetViews>
    <sheetView topLeftCell="A5" zoomScale="112" zoomScaleNormal="112" workbookViewId="0">
      <selection activeCell="D16" sqref="D16"/>
    </sheetView>
  </sheetViews>
  <sheetFormatPr defaultColWidth="11.42578125" defaultRowHeight="14.45"/>
  <cols>
    <col min="2" max="2" width="33" customWidth="1"/>
    <col min="3" max="3" width="14.5703125" customWidth="1"/>
    <col min="4" max="4" width="18.28515625" bestFit="1" customWidth="1"/>
    <col min="5" max="5" width="11.28515625" customWidth="1"/>
    <col min="7" max="7" width="26.85546875" customWidth="1"/>
  </cols>
  <sheetData>
    <row r="4" spans="2:7">
      <c r="B4" s="92" t="s">
        <v>88</v>
      </c>
      <c r="C4" s="92"/>
      <c r="D4" s="92"/>
      <c r="E4" s="92"/>
      <c r="F4" s="92"/>
      <c r="G4" s="92"/>
    </row>
    <row r="5" spans="2:7" ht="39.6">
      <c r="B5" s="21" t="s">
        <v>89</v>
      </c>
      <c r="C5" s="21" t="s">
        <v>90</v>
      </c>
      <c r="D5" s="21" t="s">
        <v>91</v>
      </c>
      <c r="E5" s="21" t="s">
        <v>92</v>
      </c>
      <c r="F5" s="21" t="s">
        <v>93</v>
      </c>
      <c r="G5" s="21" t="s">
        <v>94</v>
      </c>
    </row>
    <row r="6" spans="2:7" ht="20.45" customHeight="1">
      <c r="B6" s="60" t="s">
        <v>72</v>
      </c>
      <c r="C6" s="60" t="s">
        <v>73</v>
      </c>
      <c r="D6" s="61" t="s">
        <v>56</v>
      </c>
      <c r="E6" s="62" t="s">
        <v>95</v>
      </c>
      <c r="F6" s="63" t="s">
        <v>96</v>
      </c>
      <c r="G6" s="64" t="s">
        <v>97</v>
      </c>
    </row>
    <row r="7" spans="2:7" ht="20.45" customHeight="1">
      <c r="B7" s="60" t="s">
        <v>76</v>
      </c>
      <c r="C7" s="60" t="s">
        <v>77</v>
      </c>
      <c r="D7" s="60" t="s">
        <v>98</v>
      </c>
      <c r="E7" s="60" t="s">
        <v>99</v>
      </c>
      <c r="F7" s="60" t="s">
        <v>45</v>
      </c>
      <c r="G7" s="60" t="s">
        <v>100</v>
      </c>
    </row>
    <row r="8" spans="2:7" ht="20.45" customHeight="1">
      <c r="B8" s="60" t="s">
        <v>79</v>
      </c>
      <c r="C8" s="60" t="s">
        <v>80</v>
      </c>
      <c r="D8" s="60" t="s">
        <v>98</v>
      </c>
      <c r="E8" s="60" t="s">
        <v>101</v>
      </c>
      <c r="F8" s="60" t="s">
        <v>45</v>
      </c>
      <c r="G8" s="60" t="s">
        <v>100</v>
      </c>
    </row>
    <row r="9" spans="2:7" ht="20.45" customHeight="1">
      <c r="B9" s="87" t="s">
        <v>81</v>
      </c>
      <c r="C9" s="87" t="s">
        <v>64</v>
      </c>
      <c r="D9" s="87" t="s">
        <v>102</v>
      </c>
      <c r="E9" s="87" t="s">
        <v>99</v>
      </c>
      <c r="F9" s="87" t="s">
        <v>45</v>
      </c>
      <c r="G9" s="93" t="s">
        <v>97</v>
      </c>
    </row>
    <row r="10" spans="2:7" ht="20.45" customHeight="1">
      <c r="B10" s="87"/>
      <c r="C10" s="87"/>
      <c r="D10" s="87"/>
      <c r="E10" s="87"/>
      <c r="F10" s="87"/>
      <c r="G10" s="93"/>
    </row>
    <row r="11" spans="2:7" ht="20.45" customHeight="1">
      <c r="B11" s="60" t="s">
        <v>84</v>
      </c>
      <c r="C11" s="60" t="s">
        <v>17</v>
      </c>
      <c r="D11" s="60" t="s">
        <v>103</v>
      </c>
      <c r="E11" s="60" t="s">
        <v>99</v>
      </c>
      <c r="F11" s="60" t="s">
        <v>45</v>
      </c>
      <c r="G11" s="60" t="s">
        <v>97</v>
      </c>
    </row>
    <row r="12" spans="2:7" ht="20.45" customHeight="1">
      <c r="B12" s="60" t="s">
        <v>86</v>
      </c>
      <c r="C12" s="60" t="s">
        <v>87</v>
      </c>
      <c r="D12" s="60" t="s">
        <v>104</v>
      </c>
      <c r="E12" s="60" t="s">
        <v>95</v>
      </c>
      <c r="F12" s="61" t="s">
        <v>96</v>
      </c>
      <c r="G12" s="60" t="s">
        <v>97</v>
      </c>
    </row>
    <row r="13" spans="2:7">
      <c r="B13" s="92" t="s">
        <v>65</v>
      </c>
      <c r="C13" s="92"/>
      <c r="D13" s="92"/>
      <c r="E13" s="92"/>
      <c r="F13" s="92"/>
      <c r="G13" s="92"/>
    </row>
  </sheetData>
  <mergeCells count="8">
    <mergeCell ref="B4:G4"/>
    <mergeCell ref="B13:G13"/>
    <mergeCell ref="B9:B10"/>
    <mergeCell ref="C9:C10"/>
    <mergeCell ref="D9:D10"/>
    <mergeCell ref="E9:E10"/>
    <mergeCell ref="F9:F10"/>
    <mergeCell ref="G9:G10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1"/>
  <sheetViews>
    <sheetView zoomScaleNormal="100" workbookViewId="0">
      <selection activeCell="H9" sqref="H9:H11"/>
    </sheetView>
  </sheetViews>
  <sheetFormatPr defaultColWidth="11.42578125" defaultRowHeight="14.45"/>
  <cols>
    <col min="1" max="1" width="8.85546875" customWidth="1"/>
    <col min="2" max="2" width="20.28515625" customWidth="1"/>
    <col min="3" max="3" width="21" customWidth="1"/>
    <col min="4" max="4" width="17.42578125" customWidth="1"/>
    <col min="5" max="5" width="6.5703125" customWidth="1"/>
    <col min="6" max="6" width="21.140625" customWidth="1"/>
    <col min="7" max="7" width="12.28515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92" t="s">
        <v>105</v>
      </c>
      <c r="B2" s="92"/>
      <c r="C2" s="92"/>
      <c r="D2" s="92"/>
      <c r="E2" s="92"/>
      <c r="F2" s="92"/>
      <c r="G2" s="92"/>
      <c r="H2" s="92"/>
    </row>
    <row r="3" spans="1:9" ht="33.6" customHeight="1">
      <c r="A3" s="94" t="s">
        <v>106</v>
      </c>
      <c r="B3" s="94" t="s">
        <v>107</v>
      </c>
      <c r="C3" s="94" t="s">
        <v>108</v>
      </c>
      <c r="D3" s="94" t="s">
        <v>109</v>
      </c>
      <c r="E3" s="94"/>
      <c r="F3" s="94" t="s">
        <v>40</v>
      </c>
      <c r="G3" s="25" t="s">
        <v>110</v>
      </c>
      <c r="H3" s="25" t="s">
        <v>111</v>
      </c>
      <c r="I3" s="25" t="s">
        <v>112</v>
      </c>
    </row>
    <row r="4" spans="1:9">
      <c r="A4" s="94"/>
      <c r="B4" s="94"/>
      <c r="C4" s="94"/>
      <c r="D4" s="25" t="s">
        <v>113</v>
      </c>
      <c r="E4" s="25" t="s">
        <v>114</v>
      </c>
      <c r="F4" s="94"/>
      <c r="G4" s="25" t="s">
        <v>115</v>
      </c>
      <c r="H4" s="25" t="s">
        <v>115</v>
      </c>
      <c r="I4" s="26" t="s">
        <v>116</v>
      </c>
    </row>
    <row r="5" spans="1:9">
      <c r="A5" s="95" t="s">
        <v>117</v>
      </c>
      <c r="B5" s="10" t="s">
        <v>118</v>
      </c>
      <c r="C5" s="10" t="s">
        <v>61</v>
      </c>
      <c r="D5" s="10" t="s">
        <v>44</v>
      </c>
      <c r="E5" s="29">
        <v>1</v>
      </c>
      <c r="F5" s="10" t="s">
        <v>74</v>
      </c>
      <c r="G5" s="17">
        <v>29</v>
      </c>
      <c r="H5" s="17">
        <v>1700</v>
      </c>
      <c r="I5" s="30">
        <f>G5/H5</f>
        <v>1.7058823529411765E-2</v>
      </c>
    </row>
    <row r="6" spans="1:9">
      <c r="A6" s="96"/>
      <c r="B6" s="75" t="s">
        <v>119</v>
      </c>
      <c r="C6" s="10" t="s">
        <v>120</v>
      </c>
      <c r="D6" s="10" t="s">
        <v>121</v>
      </c>
      <c r="E6" s="10"/>
      <c r="F6" s="10" t="s">
        <v>121</v>
      </c>
      <c r="G6" s="17">
        <v>0</v>
      </c>
      <c r="H6" s="17">
        <v>0</v>
      </c>
      <c r="I6" s="30">
        <v>0</v>
      </c>
    </row>
    <row r="7" spans="1:9" ht="22.9">
      <c r="A7" s="96"/>
      <c r="B7" s="10" t="s">
        <v>122</v>
      </c>
      <c r="C7" s="10" t="s">
        <v>120</v>
      </c>
      <c r="D7" s="10" t="s">
        <v>123</v>
      </c>
      <c r="E7" s="29">
        <v>1</v>
      </c>
      <c r="F7" s="10" t="s">
        <v>46</v>
      </c>
      <c r="G7" s="17">
        <v>0</v>
      </c>
      <c r="H7" s="17">
        <v>8000</v>
      </c>
      <c r="I7" s="30">
        <f t="shared" ref="I7:I17" si="0">G7/H7</f>
        <v>0</v>
      </c>
    </row>
    <row r="8" spans="1:9">
      <c r="A8" s="96"/>
      <c r="B8" s="75" t="s">
        <v>124</v>
      </c>
      <c r="C8" s="10" t="s">
        <v>125</v>
      </c>
      <c r="D8" s="65" t="s">
        <v>123</v>
      </c>
      <c r="E8" s="67">
        <v>1</v>
      </c>
      <c r="F8" s="65" t="s">
        <v>46</v>
      </c>
      <c r="G8" s="17">
        <v>0</v>
      </c>
      <c r="H8" s="69">
        <v>14000</v>
      </c>
      <c r="I8" s="72">
        <f t="shared" si="0"/>
        <v>0</v>
      </c>
    </row>
    <row r="9" spans="1:9">
      <c r="A9" s="96"/>
      <c r="B9" s="101" t="s">
        <v>32</v>
      </c>
      <c r="C9" s="104" t="s">
        <v>61</v>
      </c>
      <c r="D9" s="65" t="s">
        <v>44</v>
      </c>
      <c r="E9" s="67">
        <v>0.6</v>
      </c>
      <c r="F9" s="101" t="s">
        <v>58</v>
      </c>
      <c r="G9" s="107">
        <v>200</v>
      </c>
      <c r="H9" s="107">
        <v>3000</v>
      </c>
      <c r="I9" s="98">
        <f t="shared" si="0"/>
        <v>6.6666666666666666E-2</v>
      </c>
    </row>
    <row r="10" spans="1:9">
      <c r="A10" s="96"/>
      <c r="B10" s="102"/>
      <c r="C10" s="105"/>
      <c r="D10" s="71" t="s">
        <v>126</v>
      </c>
      <c r="E10" s="74">
        <v>0.2</v>
      </c>
      <c r="F10" s="102"/>
      <c r="G10" s="108"/>
      <c r="H10" s="108"/>
      <c r="I10" s="99"/>
    </row>
    <row r="11" spans="1:9">
      <c r="A11" s="96"/>
      <c r="B11" s="103"/>
      <c r="C11" s="106"/>
      <c r="D11" s="66" t="s">
        <v>59</v>
      </c>
      <c r="E11" s="68">
        <v>0.2</v>
      </c>
      <c r="F11" s="103"/>
      <c r="G11" s="109"/>
      <c r="H11" s="109"/>
      <c r="I11" s="100"/>
    </row>
    <row r="12" spans="1:9" ht="14.45" customHeight="1">
      <c r="A12" s="97"/>
      <c r="B12" s="10" t="s">
        <v>127</v>
      </c>
      <c r="C12" s="10" t="s">
        <v>61</v>
      </c>
      <c r="D12" s="39" t="s">
        <v>47</v>
      </c>
      <c r="E12" s="68">
        <v>1</v>
      </c>
      <c r="F12" s="10" t="s">
        <v>58</v>
      </c>
      <c r="G12" s="70">
        <v>1000</v>
      </c>
      <c r="H12" s="70">
        <v>17000</v>
      </c>
      <c r="I12" s="73">
        <f t="shared" si="0"/>
        <v>5.8823529411764705E-2</v>
      </c>
    </row>
    <row r="13" spans="1:9">
      <c r="A13" s="95" t="s">
        <v>128</v>
      </c>
      <c r="B13" s="10" t="s">
        <v>129</v>
      </c>
      <c r="C13" s="10" t="s">
        <v>130</v>
      </c>
      <c r="D13" s="65" t="s">
        <v>123</v>
      </c>
      <c r="E13" s="67">
        <v>1</v>
      </c>
      <c r="F13" s="65" t="s">
        <v>46</v>
      </c>
      <c r="G13" s="17"/>
      <c r="H13" s="17">
        <v>13000</v>
      </c>
      <c r="I13" s="30">
        <f t="shared" si="0"/>
        <v>0</v>
      </c>
    </row>
    <row r="14" spans="1:9">
      <c r="A14" s="96"/>
      <c r="B14" s="10" t="s">
        <v>14</v>
      </c>
      <c r="C14" s="10" t="s">
        <v>131</v>
      </c>
      <c r="D14" s="10" t="s">
        <v>123</v>
      </c>
      <c r="E14" s="29">
        <v>1</v>
      </c>
      <c r="F14" s="10" t="s">
        <v>46</v>
      </c>
      <c r="G14" s="17">
        <v>0</v>
      </c>
      <c r="H14" s="17">
        <v>1388</v>
      </c>
      <c r="I14" s="30">
        <f t="shared" si="0"/>
        <v>0</v>
      </c>
    </row>
    <row r="15" spans="1:9" ht="22.9">
      <c r="A15" s="97"/>
      <c r="B15" s="10" t="s">
        <v>132</v>
      </c>
      <c r="C15" s="10" t="s">
        <v>120</v>
      </c>
      <c r="D15" s="10" t="s">
        <v>44</v>
      </c>
      <c r="E15" s="29">
        <v>1</v>
      </c>
      <c r="F15" s="10" t="s">
        <v>46</v>
      </c>
      <c r="G15" s="17">
        <v>0</v>
      </c>
      <c r="H15" s="17">
        <v>9400</v>
      </c>
      <c r="I15" s="30">
        <f t="shared" si="0"/>
        <v>0</v>
      </c>
    </row>
    <row r="16" spans="1:9">
      <c r="A16" s="95" t="s">
        <v>133</v>
      </c>
      <c r="B16" s="10" t="s">
        <v>134</v>
      </c>
      <c r="C16" s="10" t="s">
        <v>56</v>
      </c>
      <c r="D16" s="10" t="s">
        <v>44</v>
      </c>
      <c r="E16" s="29">
        <v>1</v>
      </c>
      <c r="F16" s="10" t="s">
        <v>46</v>
      </c>
      <c r="G16" s="17">
        <v>0</v>
      </c>
      <c r="H16" s="17">
        <v>2300</v>
      </c>
      <c r="I16" s="30">
        <f t="shared" si="0"/>
        <v>0</v>
      </c>
    </row>
    <row r="17" spans="1:9">
      <c r="A17" s="97"/>
      <c r="B17" s="10" t="s">
        <v>135</v>
      </c>
      <c r="C17" s="10" t="s">
        <v>56</v>
      </c>
      <c r="D17" s="10" t="s">
        <v>44</v>
      </c>
      <c r="E17" s="29">
        <v>1</v>
      </c>
      <c r="F17" s="10" t="s">
        <v>136</v>
      </c>
      <c r="G17" s="17">
        <v>60</v>
      </c>
      <c r="H17" s="17">
        <v>1500</v>
      </c>
      <c r="I17" s="30">
        <f t="shared" si="0"/>
        <v>0.04</v>
      </c>
    </row>
    <row r="18" spans="1:9">
      <c r="A18" s="92" t="s">
        <v>65</v>
      </c>
      <c r="B18" s="92"/>
      <c r="C18" s="92"/>
      <c r="D18" s="92"/>
      <c r="E18" s="92"/>
      <c r="F18" s="92"/>
      <c r="G18" s="92"/>
      <c r="H18" s="92"/>
    </row>
    <row r="21" spans="1:9">
      <c r="B21" s="24" t="s">
        <v>137</v>
      </c>
      <c r="C21" s="24" t="s">
        <v>138</v>
      </c>
    </row>
    <row r="22" spans="1:9">
      <c r="B22" s="28" t="s">
        <v>139</v>
      </c>
      <c r="C22" s="28" t="s">
        <v>117</v>
      </c>
    </row>
    <row r="23" spans="1:9">
      <c r="B23" s="28" t="s">
        <v>140</v>
      </c>
      <c r="C23" s="28" t="s">
        <v>117</v>
      </c>
    </row>
    <row r="24" spans="1:9">
      <c r="B24" s="28" t="s">
        <v>141</v>
      </c>
      <c r="C24" s="28" t="s">
        <v>128</v>
      </c>
    </row>
    <row r="25" spans="1:9">
      <c r="B25" s="28" t="s">
        <v>142</v>
      </c>
      <c r="C25" s="28" t="s">
        <v>117</v>
      </c>
    </row>
    <row r="26" spans="1:9">
      <c r="B26" s="28" t="s">
        <v>143</v>
      </c>
      <c r="C26" s="28" t="s">
        <v>117</v>
      </c>
    </row>
    <row r="27" spans="1:9">
      <c r="B27" s="28" t="s">
        <v>144</v>
      </c>
      <c r="C27" s="28" t="s">
        <v>133</v>
      </c>
    </row>
    <row r="28" spans="1:9">
      <c r="B28" s="28" t="s">
        <v>145</v>
      </c>
      <c r="C28" s="28" t="s">
        <v>133</v>
      </c>
    </row>
    <row r="29" spans="1:9">
      <c r="B29" s="28" t="s">
        <v>146</v>
      </c>
      <c r="C29" s="28" t="s">
        <v>117</v>
      </c>
    </row>
    <row r="30" spans="1:9">
      <c r="B30" s="28" t="s">
        <v>147</v>
      </c>
      <c r="C30" s="28" t="s">
        <v>128</v>
      </c>
    </row>
    <row r="31" spans="1:9">
      <c r="B31" s="28" t="s">
        <v>148</v>
      </c>
      <c r="C31" s="28" t="s">
        <v>128</v>
      </c>
    </row>
  </sheetData>
  <autoFilter ref="B21:C31" xr:uid="{00000000-0001-0000-0600-000000000000}"/>
  <mergeCells count="16">
    <mergeCell ref="I9:I11"/>
    <mergeCell ref="A3:A4"/>
    <mergeCell ref="D3:E3"/>
    <mergeCell ref="F3:F4"/>
    <mergeCell ref="A2:H2"/>
    <mergeCell ref="B9:B11"/>
    <mergeCell ref="C9:C11"/>
    <mergeCell ref="F9:F11"/>
    <mergeCell ref="G9:G11"/>
    <mergeCell ref="H9:H11"/>
    <mergeCell ref="A18:H18"/>
    <mergeCell ref="B3:B4"/>
    <mergeCell ref="C3:C4"/>
    <mergeCell ref="A5:A12"/>
    <mergeCell ref="A13:A15"/>
    <mergeCell ref="A16:A17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5"/>
  <sheetViews>
    <sheetView zoomScaleNormal="100" workbookViewId="0">
      <selection activeCell="D8" sqref="D8"/>
    </sheetView>
  </sheetViews>
  <sheetFormatPr defaultColWidth="11.42578125" defaultRowHeight="14.45"/>
  <cols>
    <col min="1" max="1" width="8.85546875" customWidth="1"/>
    <col min="2" max="2" width="11" customWidth="1"/>
    <col min="3" max="3" width="24" customWidth="1"/>
    <col min="4" max="4" width="16.28515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13.28515625" customWidth="1"/>
    <col min="14" max="14" width="6" customWidth="1"/>
  </cols>
  <sheetData>
    <row r="2" spans="2:13" ht="15" thickBot="1">
      <c r="B2" s="110" t="s">
        <v>149</v>
      </c>
      <c r="C2" s="111"/>
      <c r="D2" s="111"/>
      <c r="E2" s="111"/>
      <c r="F2" s="111"/>
      <c r="G2" s="111"/>
    </row>
    <row r="3" spans="2:13" ht="28.5" customHeight="1">
      <c r="B3" s="112" t="s">
        <v>106</v>
      </c>
      <c r="C3" s="112" t="s">
        <v>107</v>
      </c>
      <c r="D3" s="112" t="s">
        <v>108</v>
      </c>
      <c r="E3" s="22" t="s">
        <v>150</v>
      </c>
      <c r="F3" s="22" t="s">
        <v>151</v>
      </c>
      <c r="G3" s="22" t="s">
        <v>111</v>
      </c>
      <c r="I3" s="83" t="s">
        <v>107</v>
      </c>
      <c r="J3" s="21" t="s">
        <v>150</v>
      </c>
      <c r="K3" s="21" t="s">
        <v>151</v>
      </c>
      <c r="L3" s="21" t="s">
        <v>111</v>
      </c>
      <c r="M3" s="83" t="s">
        <v>152</v>
      </c>
    </row>
    <row r="4" spans="2:13" ht="15.75" customHeight="1" thickBot="1">
      <c r="B4" s="113"/>
      <c r="C4" s="113"/>
      <c r="D4" s="113"/>
      <c r="E4" s="23" t="s">
        <v>115</v>
      </c>
      <c r="F4" s="23" t="s">
        <v>115</v>
      </c>
      <c r="G4" s="23" t="s">
        <v>115</v>
      </c>
      <c r="I4" s="83"/>
      <c r="J4" s="21" t="s">
        <v>115</v>
      </c>
      <c r="K4" s="21" t="s">
        <v>115</v>
      </c>
      <c r="L4" s="21" t="s">
        <v>115</v>
      </c>
      <c r="M4" s="83"/>
    </row>
    <row r="5" spans="2:13">
      <c r="B5" s="95" t="s">
        <v>117</v>
      </c>
      <c r="C5" s="75" t="s">
        <v>118</v>
      </c>
      <c r="D5" s="75" t="s">
        <v>61</v>
      </c>
      <c r="E5" s="2">
        <v>1200</v>
      </c>
      <c r="F5" s="2">
        <v>1900</v>
      </c>
      <c r="G5" s="1">
        <v>1700</v>
      </c>
      <c r="I5" s="75" t="s">
        <v>118</v>
      </c>
      <c r="J5" s="2">
        <v>1200</v>
      </c>
      <c r="K5" s="2">
        <v>1900</v>
      </c>
      <c r="L5" s="1">
        <v>1700</v>
      </c>
      <c r="M5" s="76">
        <f>K5/J5*100-100</f>
        <v>58.333333333333314</v>
      </c>
    </row>
    <row r="6" spans="2:13">
      <c r="B6" s="96"/>
      <c r="C6" s="75" t="s">
        <v>119</v>
      </c>
      <c r="D6" s="75" t="s">
        <v>120</v>
      </c>
      <c r="E6" s="2">
        <v>6000</v>
      </c>
      <c r="F6" s="2">
        <v>8000</v>
      </c>
      <c r="G6" s="2">
        <v>8000</v>
      </c>
      <c r="I6" s="75" t="s">
        <v>119</v>
      </c>
      <c r="J6" s="1">
        <v>5000</v>
      </c>
      <c r="K6" s="1">
        <v>10000</v>
      </c>
      <c r="L6" s="1">
        <v>8000</v>
      </c>
      <c r="M6" s="76">
        <f>K6/J6*100-100</f>
        <v>100</v>
      </c>
    </row>
    <row r="7" spans="2:13">
      <c r="B7" s="96"/>
      <c r="C7" s="75" t="s">
        <v>122</v>
      </c>
      <c r="D7" s="75" t="s">
        <v>120</v>
      </c>
      <c r="E7" s="1">
        <v>5000</v>
      </c>
      <c r="F7" s="1">
        <v>10000</v>
      </c>
      <c r="G7" s="1">
        <v>8000</v>
      </c>
      <c r="I7" s="75" t="s">
        <v>122</v>
      </c>
      <c r="J7" s="1">
        <v>5000</v>
      </c>
      <c r="K7" s="1">
        <v>10000</v>
      </c>
      <c r="L7" s="1">
        <v>8000</v>
      </c>
      <c r="M7" s="77">
        <f t="shared" ref="M7:M15" si="0">K7/J7*100-100</f>
        <v>100</v>
      </c>
    </row>
    <row r="8" spans="2:13">
      <c r="B8" s="96"/>
      <c r="C8" s="10" t="s">
        <v>124</v>
      </c>
      <c r="D8" s="10" t="s">
        <v>125</v>
      </c>
      <c r="E8" s="3">
        <v>12000</v>
      </c>
      <c r="F8" s="3">
        <v>16000</v>
      </c>
      <c r="G8" s="1">
        <v>14000</v>
      </c>
      <c r="I8" s="10" t="s">
        <v>124</v>
      </c>
      <c r="J8" s="3">
        <f>E8</f>
        <v>12000</v>
      </c>
      <c r="K8" s="3">
        <f t="shared" ref="K8:K9" si="1">F8</f>
        <v>16000</v>
      </c>
      <c r="L8" s="3">
        <f>G8</f>
        <v>14000</v>
      </c>
      <c r="M8" s="77">
        <f t="shared" si="0"/>
        <v>33.333333333333314</v>
      </c>
    </row>
    <row r="9" spans="2:13">
      <c r="B9" s="96"/>
      <c r="C9" s="10" t="s">
        <v>32</v>
      </c>
      <c r="D9" s="10" t="s">
        <v>61</v>
      </c>
      <c r="E9" s="2">
        <v>600</v>
      </c>
      <c r="F9" s="2">
        <v>4000</v>
      </c>
      <c r="G9" s="1">
        <v>3000</v>
      </c>
      <c r="I9" s="10" t="s">
        <v>32</v>
      </c>
      <c r="J9" s="3">
        <f>E9</f>
        <v>600</v>
      </c>
      <c r="K9" s="3">
        <f t="shared" si="1"/>
        <v>4000</v>
      </c>
      <c r="L9" s="3">
        <f t="shared" ref="L9" si="2">G9</f>
        <v>3000</v>
      </c>
      <c r="M9" s="77">
        <f t="shared" si="0"/>
        <v>566.66666666666674</v>
      </c>
    </row>
    <row r="10" spans="2:13">
      <c r="B10" s="97"/>
      <c r="C10" s="10" t="s">
        <v>127</v>
      </c>
      <c r="D10" s="10" t="s">
        <v>61</v>
      </c>
      <c r="E10" s="2">
        <v>17000</v>
      </c>
      <c r="F10" s="2">
        <v>23000</v>
      </c>
      <c r="G10" s="1">
        <v>17000</v>
      </c>
      <c r="I10" s="10" t="s">
        <v>127</v>
      </c>
      <c r="J10" s="3">
        <f t="shared" ref="J10:J12" si="3">E10</f>
        <v>17000</v>
      </c>
      <c r="K10" s="3">
        <f t="shared" ref="K10:K12" si="4">F10</f>
        <v>23000</v>
      </c>
      <c r="L10" s="3">
        <f t="shared" ref="L10:L12" si="5">G10</f>
        <v>17000</v>
      </c>
      <c r="M10" s="77">
        <f t="shared" si="0"/>
        <v>35.29411764705884</v>
      </c>
    </row>
    <row r="11" spans="2:13" ht="22.9">
      <c r="B11" s="95" t="s">
        <v>128</v>
      </c>
      <c r="C11" s="10" t="s">
        <v>129</v>
      </c>
      <c r="D11" s="10" t="s">
        <v>130</v>
      </c>
      <c r="E11" s="2">
        <v>9000</v>
      </c>
      <c r="F11" s="17">
        <v>14000</v>
      </c>
      <c r="G11" s="1">
        <v>10000</v>
      </c>
      <c r="I11" s="10" t="s">
        <v>129</v>
      </c>
      <c r="J11" s="3">
        <f t="shared" si="3"/>
        <v>9000</v>
      </c>
      <c r="K11" s="3">
        <f t="shared" si="4"/>
        <v>14000</v>
      </c>
      <c r="L11" s="3">
        <f t="shared" si="5"/>
        <v>10000</v>
      </c>
      <c r="M11" s="77">
        <f t="shared" si="0"/>
        <v>55.555555555555571</v>
      </c>
    </row>
    <row r="12" spans="2:13">
      <c r="B12" s="96"/>
      <c r="C12" s="10" t="s">
        <v>14</v>
      </c>
      <c r="D12" s="10" t="s">
        <v>153</v>
      </c>
      <c r="E12" s="2">
        <v>111</v>
      </c>
      <c r="F12" s="17">
        <v>1944</v>
      </c>
      <c r="G12" s="1">
        <v>1388</v>
      </c>
      <c r="I12" s="10" t="s">
        <v>14</v>
      </c>
      <c r="J12" s="3">
        <f t="shared" si="3"/>
        <v>111</v>
      </c>
      <c r="K12" s="3">
        <f t="shared" si="4"/>
        <v>1944</v>
      </c>
      <c r="L12" s="3">
        <f t="shared" si="5"/>
        <v>1388</v>
      </c>
      <c r="M12" s="77">
        <f t="shared" si="0"/>
        <v>1651.3513513513512</v>
      </c>
    </row>
    <row r="13" spans="2:13">
      <c r="B13" s="97"/>
      <c r="C13" s="10" t="s">
        <v>132</v>
      </c>
      <c r="D13" s="10" t="s">
        <v>120</v>
      </c>
      <c r="E13" s="2">
        <v>7933</v>
      </c>
      <c r="F13" s="17">
        <v>9300</v>
      </c>
      <c r="G13" s="1">
        <v>8967</v>
      </c>
      <c r="I13" s="10" t="s">
        <v>132</v>
      </c>
      <c r="J13" s="3">
        <f t="shared" ref="J13:J15" si="6">E13</f>
        <v>7933</v>
      </c>
      <c r="K13" s="3">
        <f t="shared" ref="K13:K15" si="7">F13</f>
        <v>9300</v>
      </c>
      <c r="L13" s="3">
        <f t="shared" ref="L13:L15" si="8">G13</f>
        <v>8967</v>
      </c>
      <c r="M13" s="77">
        <f t="shared" si="0"/>
        <v>17.231816462876594</v>
      </c>
    </row>
    <row r="14" spans="2:13">
      <c r="B14" s="95" t="s">
        <v>133</v>
      </c>
      <c r="C14" s="10" t="s">
        <v>134</v>
      </c>
      <c r="D14" s="10" t="s">
        <v>56</v>
      </c>
      <c r="E14" s="2">
        <v>50000</v>
      </c>
      <c r="F14" s="17">
        <v>100000</v>
      </c>
      <c r="G14" s="1">
        <v>75000</v>
      </c>
      <c r="I14" s="10" t="s">
        <v>134</v>
      </c>
      <c r="J14" s="3">
        <f t="shared" si="6"/>
        <v>50000</v>
      </c>
      <c r="K14" s="3">
        <f t="shared" si="7"/>
        <v>100000</v>
      </c>
      <c r="L14" s="3">
        <f t="shared" si="8"/>
        <v>75000</v>
      </c>
      <c r="M14" s="77">
        <f t="shared" si="0"/>
        <v>100</v>
      </c>
    </row>
    <row r="15" spans="2:13">
      <c r="B15" s="97"/>
      <c r="C15" s="10" t="s">
        <v>135</v>
      </c>
      <c r="D15" s="10" t="s">
        <v>56</v>
      </c>
      <c r="E15" s="2">
        <v>2000</v>
      </c>
      <c r="F15" s="17">
        <v>5000</v>
      </c>
      <c r="G15" s="1">
        <v>4000</v>
      </c>
      <c r="I15" s="10" t="s">
        <v>135</v>
      </c>
      <c r="J15" s="3">
        <f t="shared" si="6"/>
        <v>2000</v>
      </c>
      <c r="K15" s="3">
        <f t="shared" si="7"/>
        <v>5000</v>
      </c>
      <c r="L15" s="3">
        <f t="shared" si="8"/>
        <v>4000</v>
      </c>
      <c r="M15" s="77">
        <f t="shared" si="0"/>
        <v>150</v>
      </c>
    </row>
  </sheetData>
  <mergeCells count="9">
    <mergeCell ref="B5:B10"/>
    <mergeCell ref="B11:B13"/>
    <mergeCell ref="B14:B15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9"/>
  <sheetViews>
    <sheetView topLeftCell="A10" zoomScaleNormal="100" workbookViewId="0">
      <selection activeCell="Q18" sqref="Q18"/>
    </sheetView>
  </sheetViews>
  <sheetFormatPr defaultColWidth="11.42578125" defaultRowHeight="14.45"/>
  <cols>
    <col min="1" max="1" width="27" customWidth="1"/>
    <col min="2" max="6" width="12" bestFit="1" customWidth="1"/>
    <col min="9" max="9" width="12.140625" bestFit="1" customWidth="1"/>
  </cols>
  <sheetData>
    <row r="2" spans="1:9">
      <c r="A2" s="11" t="s">
        <v>154</v>
      </c>
      <c r="B2" s="9">
        <v>2019</v>
      </c>
      <c r="C2" s="9">
        <v>2020</v>
      </c>
      <c r="D2" s="9">
        <v>2021</v>
      </c>
      <c r="E2" s="9">
        <v>2022</v>
      </c>
      <c r="F2" s="9">
        <v>2023</v>
      </c>
      <c r="G2" s="9" t="s">
        <v>155</v>
      </c>
      <c r="H2" s="9" t="s">
        <v>156</v>
      </c>
    </row>
    <row r="3" spans="1:9">
      <c r="A3" s="31" t="s">
        <v>14</v>
      </c>
      <c r="B3" s="5">
        <v>1354</v>
      </c>
      <c r="C3" s="5">
        <v>1241</v>
      </c>
      <c r="D3" s="5">
        <v>1149</v>
      </c>
      <c r="E3" s="5">
        <v>1987</v>
      </c>
      <c r="F3" s="5">
        <v>2596</v>
      </c>
      <c r="G3" s="5">
        <v>1665</v>
      </c>
      <c r="H3" s="5">
        <f>(+B3+C3+D3+E3+F3)/5</f>
        <v>1665.4</v>
      </c>
      <c r="I3" s="18"/>
    </row>
    <row r="4" spans="1:9">
      <c r="A4" s="31" t="s">
        <v>118</v>
      </c>
      <c r="B4" s="5">
        <v>3839</v>
      </c>
      <c r="C4" s="5">
        <v>4002</v>
      </c>
      <c r="D4" s="5">
        <v>4507</v>
      </c>
      <c r="E4" s="5">
        <v>5784</v>
      </c>
      <c r="F4" s="5">
        <v>7009</v>
      </c>
      <c r="G4" s="5">
        <v>5028</v>
      </c>
      <c r="H4" s="5">
        <f t="shared" ref="H4:H13" si="0">(+B4+C4+D4+E4+F4)/5</f>
        <v>5028.2</v>
      </c>
      <c r="I4" s="18"/>
    </row>
    <row r="5" spans="1:9">
      <c r="A5" s="31" t="s">
        <v>32</v>
      </c>
      <c r="B5" s="5">
        <v>1713</v>
      </c>
      <c r="C5" s="5">
        <v>1466</v>
      </c>
      <c r="D5" s="5">
        <v>1720</v>
      </c>
      <c r="E5" s="5">
        <v>2576</v>
      </c>
      <c r="F5" s="5">
        <v>2438</v>
      </c>
      <c r="G5" s="5">
        <v>1983</v>
      </c>
      <c r="H5" s="5">
        <f t="shared" si="0"/>
        <v>1982.6</v>
      </c>
      <c r="I5" s="18"/>
    </row>
    <row r="6" spans="1:9">
      <c r="A6" s="36" t="s">
        <v>18</v>
      </c>
      <c r="B6" s="5">
        <v>1292</v>
      </c>
      <c r="C6" s="5">
        <v>1311</v>
      </c>
      <c r="D6" s="5">
        <v>1547</v>
      </c>
      <c r="E6" s="5">
        <v>2111</v>
      </c>
      <c r="F6" s="5">
        <v>2105</v>
      </c>
      <c r="G6" s="5">
        <v>1673</v>
      </c>
      <c r="H6" s="5">
        <f t="shared" si="0"/>
        <v>1673.2</v>
      </c>
      <c r="I6" s="18"/>
    </row>
    <row r="7" spans="1:9">
      <c r="A7" s="31" t="s">
        <v>135</v>
      </c>
      <c r="B7" s="5">
        <v>2612</v>
      </c>
      <c r="C7" s="5">
        <v>2423</v>
      </c>
      <c r="D7" s="5">
        <v>2591</v>
      </c>
      <c r="E7" s="5">
        <v>3427</v>
      </c>
      <c r="F7" s="5">
        <v>3903</v>
      </c>
      <c r="G7" s="5">
        <v>2991</v>
      </c>
      <c r="H7" s="5">
        <f t="shared" si="0"/>
        <v>2991.2</v>
      </c>
      <c r="I7" s="18"/>
    </row>
    <row r="8" spans="1:9">
      <c r="A8" s="35" t="s">
        <v>157</v>
      </c>
      <c r="B8" s="5">
        <v>4384</v>
      </c>
      <c r="C8" s="5">
        <v>4667</v>
      </c>
      <c r="D8" s="5">
        <v>6470</v>
      </c>
      <c r="E8" s="5">
        <v>8027</v>
      </c>
      <c r="F8" s="5">
        <v>7835</v>
      </c>
      <c r="G8" s="5">
        <v>6277</v>
      </c>
      <c r="H8" s="5">
        <f t="shared" si="0"/>
        <v>6276.6</v>
      </c>
      <c r="I8" s="18"/>
    </row>
    <row r="9" spans="1:9">
      <c r="A9" s="36" t="s">
        <v>124</v>
      </c>
      <c r="B9" s="5">
        <v>1056</v>
      </c>
      <c r="C9" s="5">
        <v>1088</v>
      </c>
      <c r="D9" s="5">
        <v>1180</v>
      </c>
      <c r="E9" s="5">
        <v>1608</v>
      </c>
      <c r="F9" s="5">
        <v>2109</v>
      </c>
      <c r="G9" s="5">
        <v>1408</v>
      </c>
      <c r="H9" s="5">
        <f t="shared" si="0"/>
        <v>1408.2</v>
      </c>
      <c r="I9" s="18"/>
    </row>
    <row r="10" spans="1:9">
      <c r="A10" s="32" t="s">
        <v>158</v>
      </c>
      <c r="B10" s="5">
        <v>306</v>
      </c>
      <c r="C10" s="5">
        <v>289</v>
      </c>
      <c r="D10" s="5">
        <v>364</v>
      </c>
      <c r="E10" s="5">
        <v>490</v>
      </c>
      <c r="F10" s="5">
        <v>552</v>
      </c>
      <c r="G10" s="5">
        <v>400</v>
      </c>
      <c r="H10" s="5">
        <f t="shared" si="0"/>
        <v>400.2</v>
      </c>
      <c r="I10" s="18"/>
    </row>
    <row r="11" spans="1:9">
      <c r="A11" s="32" t="s">
        <v>159</v>
      </c>
      <c r="B11" s="5">
        <v>6411</v>
      </c>
      <c r="C11" s="5">
        <v>6629</v>
      </c>
      <c r="D11" s="5">
        <v>8407</v>
      </c>
      <c r="E11" s="5">
        <v>9786</v>
      </c>
      <c r="F11" s="5">
        <v>11087</v>
      </c>
      <c r="G11" s="5">
        <v>8464</v>
      </c>
      <c r="H11" s="5">
        <f t="shared" si="0"/>
        <v>8464</v>
      </c>
      <c r="I11" s="18"/>
    </row>
    <row r="12" spans="1:9">
      <c r="A12" s="32" t="s">
        <v>160</v>
      </c>
      <c r="B12" s="5">
        <v>5174</v>
      </c>
      <c r="C12" s="5">
        <v>5481</v>
      </c>
      <c r="D12" s="5">
        <v>7564</v>
      </c>
      <c r="E12" s="5">
        <v>8609</v>
      </c>
      <c r="F12" s="5">
        <v>9687</v>
      </c>
      <c r="G12" s="5">
        <v>7303</v>
      </c>
      <c r="H12" s="5">
        <f t="shared" si="0"/>
        <v>7303</v>
      </c>
      <c r="I12" s="18"/>
    </row>
    <row r="13" spans="1:9" ht="16.149999999999999" customHeight="1">
      <c r="A13" s="33" t="s">
        <v>127</v>
      </c>
      <c r="B13" s="5">
        <v>9043</v>
      </c>
      <c r="C13" s="5">
        <v>8789</v>
      </c>
      <c r="D13" s="5">
        <v>10542</v>
      </c>
      <c r="E13" s="5">
        <v>12108</v>
      </c>
      <c r="F13" s="5">
        <v>12891</v>
      </c>
      <c r="G13" s="5">
        <v>10675</v>
      </c>
      <c r="H13" s="5">
        <f t="shared" si="0"/>
        <v>10674.6</v>
      </c>
    </row>
    <row r="14" spans="1:9" ht="16.149999999999999" customHeight="1">
      <c r="A14" s="7"/>
      <c r="B14" s="7"/>
      <c r="C14" s="7"/>
      <c r="D14" s="7"/>
      <c r="E14" s="7"/>
      <c r="F14" s="7"/>
      <c r="G14" s="7"/>
      <c r="H14" s="7"/>
    </row>
    <row r="15" spans="1:9" ht="16.149999999999999" customHeight="1">
      <c r="A15" s="7"/>
      <c r="B15" s="7"/>
      <c r="C15" s="7"/>
      <c r="D15" s="7"/>
      <c r="E15" s="7"/>
      <c r="F15" s="7"/>
      <c r="G15" s="7"/>
      <c r="H15" s="7"/>
    </row>
    <row r="16" spans="1:9">
      <c r="A16" s="7"/>
      <c r="B16" s="7"/>
      <c r="C16" s="7"/>
      <c r="D16" s="7"/>
      <c r="E16" s="7"/>
      <c r="F16" s="7"/>
      <c r="G16" s="7"/>
      <c r="H16" s="7"/>
    </row>
    <row r="17" spans="1:8">
      <c r="A17" s="12"/>
      <c r="B17" s="7"/>
      <c r="C17" s="7"/>
      <c r="D17" s="7"/>
      <c r="E17" s="7"/>
      <c r="F17" s="7"/>
      <c r="G17" s="7"/>
      <c r="H17" s="7"/>
    </row>
    <row r="18" spans="1:8" ht="15" thickBot="1">
      <c r="A18" s="7"/>
      <c r="B18" s="7"/>
      <c r="C18" s="7"/>
      <c r="D18" s="7"/>
      <c r="E18" s="7"/>
      <c r="F18" s="7"/>
      <c r="G18" s="7"/>
      <c r="H18" s="7"/>
    </row>
    <row r="19" spans="1:8">
      <c r="A19" s="16" t="s">
        <v>161</v>
      </c>
      <c r="B19" s="7"/>
      <c r="C19" s="7"/>
      <c r="D19" s="7"/>
      <c r="E19" s="7"/>
      <c r="F19" s="7"/>
      <c r="G19" s="7"/>
      <c r="H19" s="7"/>
    </row>
    <row r="20" spans="1:8">
      <c r="A20" s="34" t="s">
        <v>162</v>
      </c>
      <c r="B20" s="7"/>
      <c r="C20" s="7"/>
      <c r="D20" s="7"/>
      <c r="E20" s="7"/>
      <c r="F20" s="7"/>
      <c r="G20" s="7"/>
      <c r="H20" s="7"/>
    </row>
    <row r="21" spans="1:8">
      <c r="A21" s="14" t="s">
        <v>163</v>
      </c>
      <c r="C21" s="7"/>
      <c r="D21" s="7"/>
      <c r="E21" s="7"/>
      <c r="F21" s="7"/>
      <c r="G21" s="7"/>
      <c r="H21" s="7"/>
    </row>
    <row r="22" spans="1:8" ht="23.45" thickBot="1">
      <c r="A22" s="15" t="s">
        <v>164</v>
      </c>
      <c r="C22" s="7"/>
      <c r="D22" s="7"/>
      <c r="E22" s="7"/>
      <c r="F22" s="7"/>
      <c r="G22" s="7"/>
      <c r="H22" s="7"/>
    </row>
    <row r="23" spans="1:8">
      <c r="C23" s="7"/>
      <c r="D23" s="7"/>
      <c r="E23" s="7"/>
      <c r="F23" s="7"/>
      <c r="G23" s="7"/>
      <c r="H23" s="7"/>
    </row>
    <row r="24" spans="1:8">
      <c r="C24" s="7"/>
      <c r="D24" s="7"/>
      <c r="E24" s="7"/>
      <c r="F24" s="7"/>
      <c r="G24" s="7"/>
      <c r="H24" s="7"/>
    </row>
    <row r="25" spans="1:8">
      <c r="C25" s="7"/>
      <c r="D25" s="7"/>
      <c r="E25" s="7"/>
      <c r="F25" s="7"/>
      <c r="G25" s="7"/>
      <c r="H25" s="7"/>
    </row>
    <row r="28" spans="1:8">
      <c r="A28" s="9" t="s">
        <v>107</v>
      </c>
      <c r="B28" s="9" t="s">
        <v>155</v>
      </c>
    </row>
    <row r="29" spans="1:8">
      <c r="A29" s="20" t="s">
        <v>14</v>
      </c>
      <c r="B29" s="5">
        <v>1665</v>
      </c>
    </row>
    <row r="30" spans="1:8">
      <c r="A30" s="20" t="s">
        <v>18</v>
      </c>
      <c r="B30" s="5">
        <v>1673</v>
      </c>
    </row>
    <row r="31" spans="1:8">
      <c r="A31" s="20" t="s">
        <v>32</v>
      </c>
      <c r="B31" s="5">
        <v>1983</v>
      </c>
    </row>
    <row r="32" spans="1:8">
      <c r="A32" s="20" t="s">
        <v>135</v>
      </c>
      <c r="B32" s="5">
        <v>2991</v>
      </c>
    </row>
    <row r="33" spans="1:2">
      <c r="A33" s="20" t="s">
        <v>118</v>
      </c>
      <c r="B33" s="5">
        <v>5028</v>
      </c>
    </row>
    <row r="34" spans="1:2">
      <c r="A34" s="20" t="s">
        <v>127</v>
      </c>
      <c r="B34" s="5">
        <v>10675</v>
      </c>
    </row>
    <row r="35" spans="1:2">
      <c r="A35" s="20" t="s">
        <v>165</v>
      </c>
      <c r="B35" s="5">
        <v>8464</v>
      </c>
    </row>
    <row r="36" spans="1:2">
      <c r="A36" s="20" t="s">
        <v>166</v>
      </c>
      <c r="B36" s="5">
        <v>7303</v>
      </c>
    </row>
    <row r="37" spans="1:2">
      <c r="A37" s="20" t="s">
        <v>122</v>
      </c>
      <c r="B37" s="5">
        <v>6277</v>
      </c>
    </row>
    <row r="38" spans="1:2">
      <c r="A38" s="20" t="s">
        <v>124</v>
      </c>
      <c r="B38" s="5">
        <v>1408</v>
      </c>
    </row>
    <row r="39" spans="1:2">
      <c r="A39" s="20" t="s">
        <v>167</v>
      </c>
      <c r="B39" s="5">
        <v>400</v>
      </c>
    </row>
  </sheetData>
  <sortState xmlns:xlrd2="http://schemas.microsoft.com/office/spreadsheetml/2017/richdata2" ref="A34:B39">
    <sortCondition descending="1" ref="B34:B39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38"/>
  <sheetViews>
    <sheetView zoomScale="90" zoomScaleNormal="90" workbookViewId="0">
      <selection activeCell="C10" sqref="C10:H10"/>
    </sheetView>
  </sheetViews>
  <sheetFormatPr defaultColWidth="11.42578125" defaultRowHeight="14.45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4" t="s">
        <v>154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155</v>
      </c>
    </row>
    <row r="3" spans="2:8">
      <c r="B3" s="20" t="s">
        <v>14</v>
      </c>
      <c r="C3" s="5">
        <v>1354</v>
      </c>
      <c r="D3" s="5">
        <v>1241</v>
      </c>
      <c r="E3" s="5">
        <v>1149</v>
      </c>
      <c r="F3" s="5">
        <v>1987</v>
      </c>
      <c r="G3" s="5">
        <v>2596</v>
      </c>
      <c r="H3" s="5">
        <v>1665</v>
      </c>
    </row>
    <row r="4" spans="2:8">
      <c r="B4" s="20" t="s">
        <v>118</v>
      </c>
      <c r="C4" s="5">
        <v>3839</v>
      </c>
      <c r="D4" s="5">
        <v>4002</v>
      </c>
      <c r="E4" s="5">
        <v>4507</v>
      </c>
      <c r="F4" s="5">
        <v>5784</v>
      </c>
      <c r="G4" s="5">
        <v>7009</v>
      </c>
      <c r="H4" s="5">
        <v>5028</v>
      </c>
    </row>
    <row r="5" spans="2:8">
      <c r="B5" s="20" t="s">
        <v>32</v>
      </c>
      <c r="C5" s="5">
        <v>1713</v>
      </c>
      <c r="D5" s="5">
        <v>1466</v>
      </c>
      <c r="E5" s="5">
        <v>1720</v>
      </c>
      <c r="F5" s="5">
        <v>2576</v>
      </c>
      <c r="G5" s="5">
        <v>2438</v>
      </c>
      <c r="H5" s="5">
        <v>1983</v>
      </c>
    </row>
    <row r="6" spans="2:8">
      <c r="B6" s="20" t="s">
        <v>18</v>
      </c>
      <c r="C6" s="5">
        <v>1292</v>
      </c>
      <c r="D6" s="5">
        <v>1311</v>
      </c>
      <c r="E6" s="5">
        <v>1547</v>
      </c>
      <c r="F6" s="5">
        <v>2111</v>
      </c>
      <c r="G6" s="5">
        <v>2105</v>
      </c>
      <c r="H6" s="5">
        <v>1673</v>
      </c>
    </row>
    <row r="7" spans="2:8">
      <c r="B7" s="20" t="s">
        <v>135</v>
      </c>
      <c r="C7" s="5">
        <v>2612</v>
      </c>
      <c r="D7" s="5">
        <v>2423</v>
      </c>
      <c r="E7" s="5">
        <v>2591</v>
      </c>
      <c r="F7" s="5">
        <v>3427</v>
      </c>
      <c r="G7" s="5">
        <v>3903</v>
      </c>
      <c r="H7" s="5">
        <v>2991</v>
      </c>
    </row>
    <row r="8" spans="2:8">
      <c r="B8" s="20" t="s">
        <v>122</v>
      </c>
      <c r="C8" s="5">
        <v>4384</v>
      </c>
      <c r="D8" s="5">
        <v>4667</v>
      </c>
      <c r="E8" s="5">
        <v>6470</v>
      </c>
      <c r="F8" s="5">
        <v>8027</v>
      </c>
      <c r="G8" s="5">
        <v>7835</v>
      </c>
      <c r="H8" s="5">
        <v>6277</v>
      </c>
    </row>
    <row r="9" spans="2:8">
      <c r="B9" s="20" t="s">
        <v>124</v>
      </c>
      <c r="C9" s="5">
        <v>1056</v>
      </c>
      <c r="D9" s="5">
        <v>1088</v>
      </c>
      <c r="E9" s="5">
        <v>1180</v>
      </c>
      <c r="F9" s="5">
        <v>1608</v>
      </c>
      <c r="G9" s="5">
        <v>2109</v>
      </c>
      <c r="H9" s="5">
        <v>1408</v>
      </c>
    </row>
    <row r="10" spans="2:8">
      <c r="B10" s="20" t="s">
        <v>167</v>
      </c>
      <c r="C10" s="5">
        <v>306</v>
      </c>
      <c r="D10" s="5">
        <v>289</v>
      </c>
      <c r="E10" s="5">
        <v>364</v>
      </c>
      <c r="F10" s="5">
        <v>490</v>
      </c>
      <c r="G10" s="5">
        <v>552</v>
      </c>
      <c r="H10" s="5">
        <v>400</v>
      </c>
    </row>
    <row r="11" spans="2:8">
      <c r="B11" s="20" t="s">
        <v>165</v>
      </c>
      <c r="C11" s="5">
        <v>6411</v>
      </c>
      <c r="D11" s="5">
        <v>6629</v>
      </c>
      <c r="E11" s="5">
        <v>8407</v>
      </c>
      <c r="F11" s="5">
        <v>9786</v>
      </c>
      <c r="G11" s="5">
        <v>11087</v>
      </c>
      <c r="H11" s="5">
        <v>8464</v>
      </c>
    </row>
    <row r="12" spans="2:8">
      <c r="B12" s="20" t="s">
        <v>166</v>
      </c>
      <c r="C12" s="5">
        <v>5174</v>
      </c>
      <c r="D12" s="5">
        <v>5481</v>
      </c>
      <c r="E12" s="5">
        <v>7564</v>
      </c>
      <c r="F12" s="5">
        <v>8609</v>
      </c>
      <c r="G12" s="5">
        <v>9687</v>
      </c>
      <c r="H12" s="5">
        <v>7303</v>
      </c>
    </row>
    <row r="13" spans="2:8">
      <c r="B13" s="20" t="s">
        <v>127</v>
      </c>
      <c r="C13" s="5">
        <v>9043</v>
      </c>
      <c r="D13" s="5">
        <v>8789</v>
      </c>
      <c r="E13" s="5">
        <v>10542</v>
      </c>
      <c r="F13" s="5">
        <v>12108</v>
      </c>
      <c r="G13" s="5">
        <v>12891</v>
      </c>
      <c r="H13" s="5">
        <v>10675</v>
      </c>
    </row>
    <row r="14" spans="2:8">
      <c r="B14" s="7"/>
      <c r="C14" s="7"/>
      <c r="D14" s="7"/>
      <c r="E14" s="8"/>
      <c r="H14" s="8"/>
    </row>
    <row r="15" spans="2:8">
      <c r="B15" s="6"/>
      <c r="C15" s="6"/>
      <c r="D15" s="7"/>
      <c r="E15" s="7"/>
      <c r="F15" s="7"/>
      <c r="G15" s="7"/>
      <c r="H15" s="8"/>
    </row>
    <row r="16" spans="2:8">
      <c r="B16" s="6"/>
      <c r="C16" s="6"/>
      <c r="D16" s="7"/>
      <c r="E16" s="7"/>
      <c r="F16" s="7"/>
      <c r="G16" s="7"/>
      <c r="H16" s="8"/>
    </row>
    <row r="17" spans="2:8">
      <c r="B17" s="6"/>
      <c r="C17" s="6"/>
      <c r="D17" s="7"/>
      <c r="E17" s="7"/>
      <c r="F17" s="7"/>
      <c r="G17" s="7"/>
      <c r="H17" s="8"/>
    </row>
    <row r="18" spans="2:8">
      <c r="B18" s="4" t="s">
        <v>154</v>
      </c>
      <c r="C18" s="4">
        <v>2020</v>
      </c>
      <c r="D18" s="4">
        <v>2021</v>
      </c>
      <c r="E18" s="4">
        <v>2022</v>
      </c>
      <c r="F18" s="4">
        <v>2023</v>
      </c>
      <c r="G18" s="7"/>
      <c r="H18" s="8"/>
    </row>
    <row r="19" spans="2:8">
      <c r="B19" s="20" t="s">
        <v>14</v>
      </c>
      <c r="C19" s="13">
        <f>D3/C3*100-100</f>
        <v>-8.3456425406203749</v>
      </c>
      <c r="D19" s="13">
        <f t="shared" ref="D19:F19" si="0">E3/D3*100-100</f>
        <v>-7.4133763094278748</v>
      </c>
      <c r="E19" s="13">
        <f t="shared" si="0"/>
        <v>72.932985204525664</v>
      </c>
      <c r="F19" s="13">
        <f t="shared" si="0"/>
        <v>30.649219929542028</v>
      </c>
      <c r="G19" s="38" cm="1">
        <f t="array" ref="G19">+AVERAGE(ABS(C19:F19))</f>
        <v>29.835305996028985</v>
      </c>
      <c r="H19" s="8"/>
    </row>
    <row r="20" spans="2:8">
      <c r="B20" s="20" t="s">
        <v>118</v>
      </c>
      <c r="C20" s="13">
        <f t="shared" ref="C20:F29" si="1">D4/C4*100-100</f>
        <v>4.2458973691065438</v>
      </c>
      <c r="D20" s="13">
        <f t="shared" si="1"/>
        <v>12.618690654672676</v>
      </c>
      <c r="E20" s="13">
        <f t="shared" si="1"/>
        <v>28.333703128466823</v>
      </c>
      <c r="F20" s="13">
        <f t="shared" si="1"/>
        <v>21.179114799446737</v>
      </c>
      <c r="G20" s="19" cm="1">
        <f t="array" ref="G20">+AVERAGE(ABS(C20:F20))</f>
        <v>16.594351487923195</v>
      </c>
      <c r="H20" s="8"/>
    </row>
    <row r="21" spans="2:8">
      <c r="B21" s="20" t="s">
        <v>32</v>
      </c>
      <c r="C21" s="13">
        <f t="shared" si="1"/>
        <v>-14.419147694103913</v>
      </c>
      <c r="D21" s="13">
        <f t="shared" si="1"/>
        <v>17.32605729877217</v>
      </c>
      <c r="E21" s="13">
        <f t="shared" si="1"/>
        <v>49.767441860465112</v>
      </c>
      <c r="F21" s="13">
        <f t="shared" si="1"/>
        <v>-5.3571428571428612</v>
      </c>
      <c r="G21" s="38" cm="1">
        <f t="array" ref="G21">+AVERAGE(ABS(C21:F21))</f>
        <v>21.717447427621014</v>
      </c>
      <c r="H21" s="8"/>
    </row>
    <row r="22" spans="2:8">
      <c r="B22" s="20" t="s">
        <v>18</v>
      </c>
      <c r="C22" s="13">
        <f t="shared" si="1"/>
        <v>1.470588235294116</v>
      </c>
      <c r="D22" s="13">
        <f t="shared" si="1"/>
        <v>18.001525553012982</v>
      </c>
      <c r="E22" s="13">
        <f t="shared" si="1"/>
        <v>36.457659987071764</v>
      </c>
      <c r="F22" s="13">
        <f t="shared" si="1"/>
        <v>-0.28422548555187177</v>
      </c>
      <c r="G22" s="37" cm="1">
        <f t="array" ref="G22">+AVERAGE(ABS(C22:F22))</f>
        <v>14.053499815232684</v>
      </c>
      <c r="H22" s="8"/>
    </row>
    <row r="23" spans="2:8">
      <c r="B23" s="20" t="s">
        <v>135</v>
      </c>
      <c r="C23" s="13">
        <f t="shared" si="1"/>
        <v>-7.2358346094946455</v>
      </c>
      <c r="D23" s="13">
        <f t="shared" si="1"/>
        <v>6.933553446141147</v>
      </c>
      <c r="E23" s="13">
        <f t="shared" si="1"/>
        <v>32.265534542647629</v>
      </c>
      <c r="F23" s="13">
        <f t="shared" si="1"/>
        <v>13.889699445579225</v>
      </c>
      <c r="G23" s="19" cm="1">
        <f t="array" ref="G23">+AVERAGE(ABS(C23:F23))</f>
        <v>15.081155510965662</v>
      </c>
      <c r="H23" s="8"/>
    </row>
    <row r="24" spans="2:8">
      <c r="B24" s="20" t="s">
        <v>122</v>
      </c>
      <c r="C24" s="13">
        <f t="shared" si="1"/>
        <v>6.4552919708029179</v>
      </c>
      <c r="D24" s="13">
        <f t="shared" si="1"/>
        <v>38.632954788943636</v>
      </c>
      <c r="E24" s="13">
        <f t="shared" si="1"/>
        <v>24.064914992272037</v>
      </c>
      <c r="F24" s="13">
        <f t="shared" si="1"/>
        <v>-2.3919272455462703</v>
      </c>
      <c r="G24" s="19" cm="1">
        <f t="array" ref="G24">+AVERAGE(ABS(C24:F24))</f>
        <v>17.886272249391215</v>
      </c>
    </row>
    <row r="25" spans="2:8" ht="15" customHeight="1">
      <c r="B25" s="20" t="s">
        <v>124</v>
      </c>
      <c r="C25" s="13">
        <f t="shared" si="1"/>
        <v>3.0303030303030312</v>
      </c>
      <c r="D25" s="13">
        <f t="shared" si="1"/>
        <v>8.455882352941174</v>
      </c>
      <c r="E25" s="13">
        <f t="shared" si="1"/>
        <v>36.27118644067798</v>
      </c>
      <c r="F25" s="13">
        <f t="shared" si="1"/>
        <v>31.156716417910445</v>
      </c>
      <c r="G25" s="38" cm="1">
        <f t="array" ref="G25">+AVERAGE(ABS(C25:F25))</f>
        <v>19.728522060458157</v>
      </c>
    </row>
    <row r="26" spans="2:8">
      <c r="B26" s="20" t="s">
        <v>167</v>
      </c>
      <c r="C26" s="13">
        <f t="shared" si="1"/>
        <v>-5.5555555555555571</v>
      </c>
      <c r="D26" s="13">
        <f t="shared" si="1"/>
        <v>25.951557093425606</v>
      </c>
      <c r="E26" s="13">
        <f t="shared" si="1"/>
        <v>34.615384615384613</v>
      </c>
      <c r="F26" s="13">
        <f t="shared" si="1"/>
        <v>12.65306122448979</v>
      </c>
      <c r="G26" s="38" cm="1">
        <f t="array" ref="G26">+AVERAGE(ABS(C26:F26))</f>
        <v>19.693889622213891</v>
      </c>
    </row>
    <row r="27" spans="2:8">
      <c r="B27" s="20" t="s">
        <v>165</v>
      </c>
      <c r="C27" s="13">
        <f t="shared" si="1"/>
        <v>3.4004055529558599</v>
      </c>
      <c r="D27" s="13">
        <f t="shared" si="1"/>
        <v>26.821541710665258</v>
      </c>
      <c r="E27" s="13">
        <f t="shared" si="1"/>
        <v>16.402997502081604</v>
      </c>
      <c r="F27" s="13">
        <f t="shared" si="1"/>
        <v>13.294502350296341</v>
      </c>
      <c r="G27" s="37" cm="1">
        <f t="array" ref="G27">+AVERAGE(ABS(C27:F27))</f>
        <v>14.979861778999766</v>
      </c>
    </row>
    <row r="28" spans="2:8">
      <c r="B28" s="20" t="s">
        <v>166</v>
      </c>
      <c r="C28" s="13">
        <f t="shared" si="1"/>
        <v>5.9335137224584571</v>
      </c>
      <c r="D28" s="13">
        <f t="shared" si="1"/>
        <v>38.004013866082829</v>
      </c>
      <c r="E28" s="13">
        <f t="shared" si="1"/>
        <v>13.815441565309357</v>
      </c>
      <c r="F28" s="13">
        <f t="shared" si="1"/>
        <v>12.521779533046811</v>
      </c>
      <c r="G28" s="19" cm="1">
        <f t="array" ref="G28">+AVERAGE(ABS(C28:F28))</f>
        <v>17.568687171724363</v>
      </c>
    </row>
    <row r="29" spans="2:8">
      <c r="B29" s="20" t="s">
        <v>127</v>
      </c>
      <c r="C29" s="13">
        <f t="shared" si="1"/>
        <v>-2.8088023885878641</v>
      </c>
      <c r="D29" s="13">
        <f t="shared" si="1"/>
        <v>19.945386278302422</v>
      </c>
      <c r="E29" s="13">
        <f t="shared" si="1"/>
        <v>14.854866249288563</v>
      </c>
      <c r="F29" s="13">
        <f t="shared" si="1"/>
        <v>6.4667988107036649</v>
      </c>
      <c r="G29" s="37" cm="1">
        <f t="array" ref="G29">+AVERAGE(ABS(C29:F29))</f>
        <v>11.018963431720628</v>
      </c>
    </row>
    <row r="32" spans="2:8" ht="14.25" customHeight="1"/>
    <row r="33" spans="14:20">
      <c r="N33" s="114"/>
      <c r="O33" s="114"/>
      <c r="P33" s="114"/>
      <c r="Q33" s="114"/>
      <c r="R33" s="114"/>
      <c r="S33" s="114"/>
      <c r="T33" s="114"/>
    </row>
    <row r="34" spans="14:20">
      <c r="N34" s="114"/>
      <c r="O34" s="114"/>
      <c r="P34" s="114"/>
      <c r="Q34" s="114"/>
      <c r="R34" s="114"/>
      <c r="S34" s="114"/>
      <c r="T34" s="114"/>
    </row>
    <row r="35" spans="14:20">
      <c r="N35" s="114"/>
      <c r="O35" s="114"/>
      <c r="P35" s="114"/>
      <c r="Q35" s="114"/>
      <c r="R35" s="114"/>
      <c r="S35" s="114"/>
      <c r="T35" s="114"/>
    </row>
    <row r="36" spans="14:20">
      <c r="N36" s="114"/>
      <c r="O36" s="114"/>
      <c r="P36" s="114"/>
      <c r="Q36" s="114"/>
      <c r="R36" s="114"/>
      <c r="S36" s="114"/>
      <c r="T36" s="114"/>
    </row>
    <row r="37" spans="14:20">
      <c r="N37" s="114"/>
      <c r="O37" s="114"/>
      <c r="P37" s="114"/>
      <c r="Q37" s="114"/>
      <c r="R37" s="114"/>
      <c r="S37" s="114"/>
      <c r="T37" s="114"/>
    </row>
    <row r="38" spans="14:20">
      <c r="N38" s="114"/>
      <c r="O38" s="114"/>
      <c r="P38" s="114"/>
      <c r="Q38" s="114"/>
      <c r="R38" s="114"/>
      <c r="S38" s="114"/>
      <c r="T38" s="114"/>
    </row>
  </sheetData>
  <mergeCells count="1">
    <mergeCell ref="N33:T3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2025-07-28T16:15:55+00:00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118327D4-0380-4D7B-9408-E1FBEA6A1DE7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Martha Patricia Cortazar Sanchez</cp:lastModifiedBy>
  <cp:revision/>
  <dcterms:created xsi:type="dcterms:W3CDTF">2024-08-23T00:06:32Z</dcterms:created>
  <dcterms:modified xsi:type="dcterms:W3CDTF">2025-07-29T18:07:30Z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