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T\ANT\2023\Cuentas de cobro\Agosto\"/>
    </mc:Choice>
  </mc:AlternateContent>
  <xr:revisionPtr revIDLastSave="63" documentId="11_BEF4B8844E9281B4B0C2ECB0B0ABDDF893AD251C" xr6:coauthVersionLast="47" xr6:coauthVersionMax="47" xr10:uidLastSave="{270F0FBC-A49A-4DF5-AC79-6EE924FF4191}"/>
  <bookViews>
    <workbookView xWindow="0" yWindow="0" windowWidth="15345" windowHeight="4035" firstSheet="3" activeTab="3" xr2:uid="{00000000-000D-0000-FFFF-FFFF00000000}"/>
  </bookViews>
  <sheets>
    <sheet name="IP 80 porciento" sheetId="4" r:id="rId1"/>
    <sheet name="IP PRIORIZADAS Y VALIDADAS " sheetId="3" r:id="rId2"/>
    <sheet name="RELACION TALLERES VEREDAS Y UFH" sheetId="2" r:id="rId3"/>
    <sheet name="PRIORIZACION Y VALIDACION " sheetId="1" r:id="rId4"/>
  </sheets>
  <definedNames>
    <definedName name="_xlnm._FilterDatabase" localSheetId="0" hidden="1">'IP 80 porciento'!$A$2:$N$2</definedName>
    <definedName name="_xlnm._FilterDatabase" localSheetId="1" hidden="1">'IP PRIORIZADAS Y VALIDADAS '!$A$1:$G$1</definedName>
    <definedName name="_xlnm._FilterDatabase" localSheetId="3" hidden="1">'PRIORIZACION Y VALIDACION '!$A$2:$H$266</definedName>
    <definedName name="_xlnm._FilterDatabase" localSheetId="2" hidden="1">'RELACION TALLERES VEREDAS Y UFH'!$A$1:$C$47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J22" i="3"/>
  <c r="F22" i="3"/>
  <c r="J21" i="3"/>
  <c r="D21" i="3"/>
  <c r="F21" i="3" s="1"/>
  <c r="E20" i="3"/>
  <c r="C20" i="3"/>
  <c r="F20" i="3" s="1"/>
  <c r="J19" i="3"/>
  <c r="F19" i="3"/>
  <c r="D16" i="3" l="1"/>
  <c r="E16" i="3"/>
  <c r="F16" i="3"/>
  <c r="C16" i="3"/>
  <c r="K31" i="4"/>
  <c r="L4" i="4" s="1"/>
  <c r="M31" i="4"/>
  <c r="N22" i="4" s="1"/>
  <c r="J31" i="4"/>
  <c r="L21" i="4" l="1"/>
  <c r="N21" i="4"/>
  <c r="L20" i="4"/>
  <c r="N20" i="4"/>
  <c r="N23" i="4"/>
  <c r="N19" i="4"/>
  <c r="L29" i="4" l="1"/>
  <c r="N8" i="4"/>
  <c r="N27" i="4" l="1"/>
  <c r="N13" i="4"/>
  <c r="N4" i="4"/>
  <c r="N17" i="4"/>
  <c r="N14" i="4"/>
  <c r="N25" i="4"/>
  <c r="N30" i="4"/>
  <c r="N7" i="4"/>
  <c r="N29" i="4"/>
  <c r="N16" i="4"/>
  <c r="N18" i="4"/>
  <c r="N28" i="4"/>
  <c r="N12" i="4"/>
  <c r="N15" i="4"/>
  <c r="N6" i="4"/>
  <c r="N26" i="4"/>
  <c r="N24" i="4"/>
  <c r="N11" i="4"/>
  <c r="N5" i="4"/>
  <c r="N9" i="4"/>
  <c r="N10" i="4"/>
  <c r="L8" i="4"/>
  <c r="L9" i="4"/>
  <c r="L11" i="4"/>
  <c r="L5" i="4"/>
  <c r="L24" i="4"/>
  <c r="L10" i="4"/>
  <c r="L16" i="4"/>
  <c r="L27" i="4"/>
  <c r="L18" i="4"/>
  <c r="L13" i="4"/>
  <c r="L28" i="4"/>
  <c r="L12" i="4"/>
  <c r="L22" i="4"/>
  <c r="L15" i="4"/>
  <c r="L6" i="4"/>
  <c r="L23" i="4"/>
  <c r="L19" i="4"/>
  <c r="L26" i="4"/>
  <c r="L17" i="4"/>
  <c r="L14" i="4"/>
  <c r="L25" i="4"/>
  <c r="L30" i="4"/>
  <c r="L7" i="4"/>
  <c r="O24" i="4" l="1"/>
  <c r="L31" i="4"/>
  <c r="N31" i="4"/>
</calcChain>
</file>

<file path=xl/sharedStrings.xml><?xml version="1.0" encoding="utf-8"?>
<sst xmlns="http://schemas.openxmlformats.org/spreadsheetml/2006/main" count="1426" uniqueCount="239">
  <si>
    <t>2017-2021</t>
  </si>
  <si>
    <t>Oferta agricola del municipio de Pradera, promedio simple 2016-2020.</t>
  </si>
  <si>
    <t>Línea productiva</t>
  </si>
  <si>
    <t>Promedio de area Sembrada (Ha)</t>
  </si>
  <si>
    <t>Promedio de area Cosechada (Ha)</t>
  </si>
  <si>
    <t>Promedio de Produccion (Ton)</t>
  </si>
  <si>
    <t>Promedio de Rendimiento (Ton/Ha)</t>
  </si>
  <si>
    <t>Precio promedio (Kg -LT)</t>
  </si>
  <si>
    <t>ID</t>
  </si>
  <si>
    <t>Alternativa</t>
  </si>
  <si>
    <t>Promedio de Área sembrada (ha)</t>
  </si>
  <si>
    <t>Promedio de Área cosechada (ha)</t>
  </si>
  <si>
    <t>IP Área cosechada (ha)</t>
  </si>
  <si>
    <t>Promedio de Producción (ton)</t>
  </si>
  <si>
    <t>IP Producción (%)</t>
  </si>
  <si>
    <t>Habichuela</t>
  </si>
  <si>
    <t>CAÑA AZUCARERA</t>
  </si>
  <si>
    <t>Caña sale del  IP por ocupar  mas del 90%</t>
  </si>
  <si>
    <t>Otros citricos</t>
  </si>
  <si>
    <t>CAFE</t>
  </si>
  <si>
    <t>Pepino Cohombro</t>
  </si>
  <si>
    <t>MAIZ TRADICIONAL</t>
  </si>
  <si>
    <t>Platano</t>
  </si>
  <si>
    <t>HABICHUELA</t>
  </si>
  <si>
    <t>Piña</t>
  </si>
  <si>
    <t>CAÑA PANELERA</t>
  </si>
  <si>
    <t>80 % de participación</t>
  </si>
  <si>
    <t>Guanabana</t>
  </si>
  <si>
    <t>BANANO</t>
  </si>
  <si>
    <t>Cebolla De Rama</t>
  </si>
  <si>
    <t>GUANABANA</t>
  </si>
  <si>
    <t>Aji</t>
  </si>
  <si>
    <t>CITRICOS</t>
  </si>
  <si>
    <t>Cacao</t>
  </si>
  <si>
    <t>PIÑA</t>
  </si>
  <si>
    <t>Banano</t>
  </si>
  <si>
    <t>ARVEJA</t>
  </si>
  <si>
    <t>Frijol</t>
  </si>
  <si>
    <t>FRIJOL</t>
  </si>
  <si>
    <t>Sabila</t>
  </si>
  <si>
    <t>MORA</t>
  </si>
  <si>
    <t>Tomate de arbol</t>
  </si>
  <si>
    <t>PEPINO COHOMBRO</t>
  </si>
  <si>
    <t>Coliflor</t>
  </si>
  <si>
    <t>TOMATE</t>
  </si>
  <si>
    <t>Caña Panelera</t>
  </si>
  <si>
    <t>AJI</t>
  </si>
  <si>
    <t>Tomate</t>
  </si>
  <si>
    <t>LULO</t>
  </si>
  <si>
    <t>Mora</t>
  </si>
  <si>
    <t>CEBOLLA DE RAMA</t>
  </si>
  <si>
    <t>Caña de azucar</t>
  </si>
  <si>
    <t>AGUACATE</t>
  </si>
  <si>
    <t>Pimenton</t>
  </si>
  <si>
    <t>PLATANO</t>
  </si>
  <si>
    <t>Cilantro</t>
  </si>
  <si>
    <t>SABILA</t>
  </si>
  <si>
    <t>Arveja</t>
  </si>
  <si>
    <t>FRESA</t>
  </si>
  <si>
    <t>Brocoli</t>
  </si>
  <si>
    <t>TOMATE DE ARBOL</t>
  </si>
  <si>
    <t>Aguacate</t>
  </si>
  <si>
    <t>GUAYABA</t>
  </si>
  <si>
    <t>Cítricos</t>
  </si>
  <si>
    <t>CACAO</t>
  </si>
  <si>
    <t>Guayaba</t>
  </si>
  <si>
    <t>PIMENTON</t>
  </si>
  <si>
    <t>Lulo</t>
  </si>
  <si>
    <t>CILANTRO</t>
  </si>
  <si>
    <t>Maiz Tradicional</t>
  </si>
  <si>
    <t>BROCOLI</t>
  </si>
  <si>
    <t>Café</t>
  </si>
  <si>
    <t>COLIFLOR</t>
  </si>
  <si>
    <t>TOTAL</t>
  </si>
  <si>
    <t>Fuente: elaboración propia con información de las Evaluaciones Agropecuarias Municipales, 2017-2021.</t>
  </si>
  <si>
    <t>No</t>
  </si>
  <si>
    <t>Área Sembrada Promedio (ha)</t>
  </si>
  <si>
    <t>Área Cosechada Promedio (ha)</t>
  </si>
  <si>
    <t>Índice de participación IP</t>
  </si>
  <si>
    <t>Producción Promedio (ton)</t>
  </si>
  <si>
    <t>Índice de partitipación IP</t>
  </si>
  <si>
    <t>Café </t>
  </si>
  <si>
    <t>Maíz </t>
  </si>
  <si>
    <t>Habichuela </t>
  </si>
  <si>
    <t>Banano </t>
  </si>
  <si>
    <t>Cítricos </t>
  </si>
  <si>
    <t>Arveja </t>
  </si>
  <si>
    <t>Fríjol </t>
  </si>
  <si>
    <t>Mora </t>
  </si>
  <si>
    <t>Pepino cohombro </t>
  </si>
  <si>
    <t>Tomate </t>
  </si>
  <si>
    <t>Ají </t>
  </si>
  <si>
    <t>Cebolla larga </t>
  </si>
  <si>
    <t>Tomate de árbol </t>
  </si>
  <si>
    <t>Guayaba pera</t>
  </si>
  <si>
    <t>TOTALES</t>
  </si>
  <si>
    <r>
      <t>No</t>
    </r>
    <r>
      <rPr>
        <sz val="10"/>
        <color rgb="FF000000"/>
        <rFont val="Arial"/>
        <family val="2"/>
      </rPr>
      <t> </t>
    </r>
  </si>
  <si>
    <r>
      <t>Línea productiva</t>
    </r>
    <r>
      <rPr>
        <sz val="10"/>
        <color rgb="FF000000"/>
        <rFont val="Arial"/>
        <family val="2"/>
      </rPr>
      <t> </t>
    </r>
  </si>
  <si>
    <t>Inventario animal 2018 (Nº animales) </t>
  </si>
  <si>
    <t>Inventario animal 2019 (Nº animales) </t>
  </si>
  <si>
    <t>Inventario animal 2020 (Nº animales) </t>
  </si>
  <si>
    <t>Promedio 2018-2020 (Nº  animales por año)</t>
  </si>
  <si>
    <t>Nº predios 2018 (unidades)</t>
  </si>
  <si>
    <t>Nº predios 2019 (unidades)</t>
  </si>
  <si>
    <t>Nº predios 2020  (unidades)</t>
  </si>
  <si>
    <t>Nº predios 2018 -2020  (unidades)</t>
  </si>
  <si>
    <t xml:space="preserve">Ganadería total </t>
  </si>
  <si>
    <t>Hembras</t>
  </si>
  <si>
    <t>Avicultura </t>
  </si>
  <si>
    <t>43 </t>
  </si>
  <si>
    <t>Porcicultura </t>
  </si>
  <si>
    <t>136 </t>
  </si>
  <si>
    <t>Acuicultura (Tilapia) </t>
  </si>
  <si>
    <t>- </t>
  </si>
  <si>
    <r>
      <t>No</t>
    </r>
    <r>
      <rPr>
        <sz val="10"/>
        <color rgb="FF000000"/>
        <rFont val="Arial"/>
        <family val="2"/>
      </rPr>
      <t>  </t>
    </r>
  </si>
  <si>
    <r>
      <t>Línea productiva</t>
    </r>
    <r>
      <rPr>
        <sz val="10"/>
        <color rgb="FF000000"/>
        <rFont val="Arial"/>
        <family val="2"/>
      </rPr>
      <t>  </t>
    </r>
  </si>
  <si>
    <r>
      <t>Inventario animal</t>
    </r>
    <r>
      <rPr>
        <b/>
        <vertAlign val="superscript"/>
        <sz val="6"/>
        <color rgb="FF000000"/>
        <rFont val="Arial"/>
        <family val="2"/>
      </rPr>
      <t>10</t>
    </r>
    <r>
      <rPr>
        <sz val="8"/>
        <color rgb="FF000000"/>
        <rFont val="Arial"/>
        <family val="2"/>
      </rPr>
      <t>  </t>
    </r>
  </si>
  <si>
    <r>
      <t>No predios (unidades)</t>
    </r>
    <r>
      <rPr>
        <b/>
        <vertAlign val="superscript"/>
        <sz val="6"/>
        <color rgb="FF000000"/>
        <rFont val="Arial"/>
        <family val="2"/>
      </rPr>
      <t>11</t>
    </r>
    <r>
      <rPr>
        <sz val="10"/>
        <color rgb="FF000000"/>
        <rFont val="Arial"/>
        <family val="2"/>
      </rPr>
      <t>  </t>
    </r>
  </si>
  <si>
    <t>15  </t>
  </si>
  <si>
    <t>Ganadería  </t>
  </si>
  <si>
    <t>Total: 8.537 animales  
Hembras en etapa productiva: 3.351  </t>
  </si>
  <si>
    <t>283 </t>
  </si>
  <si>
    <t>16  </t>
  </si>
  <si>
    <t>Avicultura  </t>
  </si>
  <si>
    <t>1.032.789 animales  </t>
  </si>
  <si>
    <t>43  </t>
  </si>
  <si>
    <t>17  </t>
  </si>
  <si>
    <t>Porcicultura  </t>
  </si>
  <si>
    <t>3.445 animales  </t>
  </si>
  <si>
    <t>136  </t>
  </si>
  <si>
    <t>18 </t>
  </si>
  <si>
    <t>Acuicultura (Tilapia)  </t>
  </si>
  <si>
    <t>-  </t>
  </si>
  <si>
    <t>Centro poblado propuesto Taller (Nodos) </t>
  </si>
  <si>
    <t>Corregimientos asociados </t>
  </si>
  <si>
    <t>UFH Asociadas al nodo</t>
  </si>
  <si>
    <t>El Retiro </t>
  </si>
  <si>
    <t>El Retiro 
Bolo Blanco
Bolo Azul</t>
  </si>
  <si>
    <t>UFH no aplicable</t>
  </si>
  <si>
    <t>La Feria</t>
  </si>
  <si>
    <t>El Nogal
La Feria</t>
  </si>
  <si>
    <t>10Qf2s1-30 </t>
  </si>
  <si>
    <t>06Qbip-55 </t>
  </si>
  <si>
    <t>10Hf2s1-30 </t>
  </si>
  <si>
    <t>11AfL-23 </t>
  </si>
  <si>
    <t>Los Pinos </t>
  </si>
  <si>
    <t xml:space="preserve">Los Pinos
Arenillo
La Carbonera
La Ruiza
</t>
  </si>
  <si>
    <t>03Qb-73 </t>
  </si>
  <si>
    <t>05Qds1-61 </t>
  </si>
  <si>
    <t> 06Qcp-55 </t>
  </si>
  <si>
    <t>06Rb-55 </t>
  </si>
  <si>
    <t>07Qe2s1-49 </t>
  </si>
  <si>
    <t>10Lf2s1-30 </t>
  </si>
  <si>
    <t>10Qai-30 </t>
  </si>
  <si>
    <t>10Qf3s2-30 </t>
  </si>
  <si>
    <t>11Lf-23 </t>
  </si>
  <si>
    <t>11Lfs1-23 </t>
  </si>
  <si>
    <t>Potrerito </t>
  </si>
  <si>
    <t>Potrerito
El Recreo
El Líbano</t>
  </si>
  <si>
    <t>05Qd-61 </t>
  </si>
  <si>
    <t>07Qai-49 </t>
  </si>
  <si>
    <t>El Recreo </t>
  </si>
  <si>
    <t>El Recreo
Bolivar
Vallecito
Lomitas</t>
  </si>
  <si>
    <t>03Qa-73 </t>
  </si>
  <si>
    <t>03Qc-73 </t>
  </si>
  <si>
    <t>05Qcp-61 </t>
  </si>
  <si>
    <t>06Qa-55 </t>
  </si>
  <si>
    <t>06Qb-55 </t>
  </si>
  <si>
    <t>07Qa-49 </t>
  </si>
  <si>
    <t>San Antonio</t>
  </si>
  <si>
    <t xml:space="preserve">San Antonio
La Fria
San Isidro </t>
  </si>
  <si>
    <t> 06Qb-55 </t>
  </si>
  <si>
    <t>07Rai-49 </t>
  </si>
  <si>
    <t>La Tupia </t>
  </si>
  <si>
    <t xml:space="preserve">La Tupia
Bolo Hartonal
</t>
  </si>
  <si>
    <t>03Ra-73 </t>
  </si>
  <si>
    <t>03Wa-73 </t>
  </si>
  <si>
    <t>07Ra-49 </t>
  </si>
  <si>
    <t> 07Wa-49 </t>
  </si>
  <si>
    <t>10Rai-30 </t>
  </si>
  <si>
    <t xml:space="preserve">La Floresta </t>
  </si>
  <si>
    <t xml:space="preserve">La Floresta
La Granja
</t>
  </si>
  <si>
    <t>Unidad Tipo</t>
  </si>
  <si>
    <t>UFH</t>
  </si>
  <si>
    <t>Línea priorizada</t>
  </si>
  <si>
    <t>Línea identificada en campo</t>
  </si>
  <si>
    <t>Línea validada</t>
  </si>
  <si>
    <t>Fuente</t>
  </si>
  <si>
    <t>Observaciones</t>
  </si>
  <si>
    <t>03Qb-73</t>
  </si>
  <si>
    <t>X</t>
  </si>
  <si>
    <t>POSPR</t>
  </si>
  <si>
    <t>Excluida por los productores al no contribuir a la economía familiar</t>
  </si>
  <si>
    <t>area</t>
  </si>
  <si>
    <t>Linea validada en los talleres</t>
  </si>
  <si>
    <t>Naranja</t>
  </si>
  <si>
    <t>Maíz</t>
  </si>
  <si>
    <t>Ganaderia</t>
  </si>
  <si>
    <t>Censo Nacional Bovino 2020</t>
  </si>
  <si>
    <t>Avicultura</t>
  </si>
  <si>
    <t>Censo Nacional de Aves 2020</t>
  </si>
  <si>
    <t>Tilapia</t>
  </si>
  <si>
    <t>Línea validada en los talleres</t>
  </si>
  <si>
    <t>03Qc-73</t>
  </si>
  <si>
    <t>Pepino</t>
  </si>
  <si>
    <t>Ganadería</t>
  </si>
  <si>
    <t>Porcicultura</t>
  </si>
  <si>
    <t>Censo Nacional de Porcino 2020</t>
  </si>
  <si>
    <t>03Qa-73</t>
  </si>
  <si>
    <t>Ají</t>
  </si>
  <si>
    <t>03Wa-73</t>
  </si>
  <si>
    <t>03Ra-73</t>
  </si>
  <si>
    <t>05Qcp-61</t>
  </si>
  <si>
    <t>Fríjol</t>
  </si>
  <si>
    <t>05Qd-61</t>
  </si>
  <si>
    <t>Piscicultura</t>
  </si>
  <si>
    <t>05Qds1-61</t>
  </si>
  <si>
    <t xml:space="preserve">Mora </t>
  </si>
  <si>
    <t xml:space="preserve">Cebolla larga </t>
  </si>
  <si>
    <t>06Qbip-55</t>
  </si>
  <si>
    <t>06Qcp-55</t>
  </si>
  <si>
    <t>06Qb-55</t>
  </si>
  <si>
    <t>06Qa-55</t>
  </si>
  <si>
    <t>06Rb-55</t>
  </si>
  <si>
    <t>07Qe2s1-49</t>
  </si>
  <si>
    <t>07Qa-49</t>
  </si>
  <si>
    <t>07Wa-49</t>
  </si>
  <si>
    <t>07Ra-49</t>
  </si>
  <si>
    <t>07Rai-49</t>
  </si>
  <si>
    <t>09Lf2s1-38 </t>
  </si>
  <si>
    <t>10Lf2s1-30</t>
  </si>
  <si>
    <t>10Qf2s1-30</t>
  </si>
  <si>
    <t>10Qf3s2-30</t>
  </si>
  <si>
    <t>10Qai-30</t>
  </si>
  <si>
    <t>Excluida por no contribuir a la economía familiar</t>
  </si>
  <si>
    <t>10Hf2s1-30</t>
  </si>
  <si>
    <t>10Rai-30</t>
  </si>
  <si>
    <t>11Lf-23</t>
  </si>
  <si>
    <t>11Lfs1-23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</si>
</sst>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&quot;$&quot;* #,##0.00_);_(&quot;$&quot;* \(#,##0.00\);_(&quot;$&quot;* &quot;-&quot;??_);_(@_)"/>
    <numFmt numFmtId="167" formatCode="_-* #,##0.0_-;\-* #,##0.0_-;_-* &quot;-&quot;??_-;_-@_-"/>
    <numFmt numFmtId="168" formatCode="0.0"/>
    <numFmt numFmtId="169" formatCode="#,##0_ ;\-#,##0\ 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vertAlign val="superscript"/>
      <sz val="6"/>
      <color rgb="FF000000"/>
      <name val="Arial"/>
      <family val="2"/>
    </font>
    <font>
      <sz val="8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691A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9D08E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4B08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75717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6" fontId="7" fillId="0" borderId="0" applyFont="0" applyFill="0" applyBorder="0" applyAlignment="0" applyProtection="0"/>
  </cellStyleXfs>
  <cellXfs count="95">
    <xf numFmtId="0" fontId="0" fillId="0" borderId="0" xfId="0"/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6" fontId="0" fillId="0" borderId="1" xfId="0" applyNumberFormat="1" applyBorder="1"/>
    <xf numFmtId="0" fontId="1" fillId="9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67" fontId="0" fillId="0" borderId="1" xfId="0" applyNumberFormat="1" applyBorder="1"/>
    <xf numFmtId="167" fontId="0" fillId="0" borderId="0" xfId="0" applyNumberFormat="1"/>
    <xf numFmtId="167" fontId="1" fillId="0" borderId="1" xfId="0" applyNumberFormat="1" applyFont="1" applyBorder="1"/>
    <xf numFmtId="0" fontId="8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13" borderId="6" xfId="0" applyFont="1" applyFill="1" applyBorder="1" applyAlignment="1">
      <alignment horizontal="center" vertical="center" wrapText="1"/>
    </xf>
    <xf numFmtId="0" fontId="0" fillId="14" borderId="1" xfId="0" applyFill="1" applyBorder="1"/>
    <xf numFmtId="0" fontId="0" fillId="14" borderId="1" xfId="0" applyFill="1" applyBorder="1" applyAlignment="1">
      <alignment horizontal="left"/>
    </xf>
    <xf numFmtId="167" fontId="0" fillId="14" borderId="1" xfId="0" applyNumberFormat="1" applyFill="1" applyBorder="1"/>
    <xf numFmtId="164" fontId="0" fillId="14" borderId="1" xfId="0" applyNumberFormat="1" applyFill="1" applyBorder="1"/>
    <xf numFmtId="164" fontId="0" fillId="0" borderId="1" xfId="0" applyNumberFormat="1" applyBorder="1"/>
    <xf numFmtId="0" fontId="0" fillId="15" borderId="1" xfId="0" applyFill="1" applyBorder="1"/>
    <xf numFmtId="0" fontId="0" fillId="15" borderId="1" xfId="0" applyFill="1" applyBorder="1" applyAlignment="1">
      <alignment horizontal="left"/>
    </xf>
    <xf numFmtId="167" fontId="0" fillId="15" borderId="1" xfId="0" applyNumberFormat="1" applyFill="1" applyBorder="1"/>
    <xf numFmtId="164" fontId="0" fillId="15" borderId="1" xfId="0" applyNumberFormat="1" applyFill="1" applyBorder="1"/>
    <xf numFmtId="166" fontId="0" fillId="15" borderId="1" xfId="1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0" fillId="0" borderId="0" xfId="0" applyFont="1"/>
    <xf numFmtId="165" fontId="0" fillId="0" borderId="0" xfId="0" applyNumberFormat="1"/>
    <xf numFmtId="0" fontId="0" fillId="17" borderId="0" xfId="0" applyFill="1"/>
    <xf numFmtId="167" fontId="0" fillId="16" borderId="1" xfId="0" applyNumberFormat="1" applyFill="1" applyBorder="1"/>
    <xf numFmtId="0" fontId="0" fillId="16" borderId="1" xfId="0" applyFill="1" applyBorder="1" applyAlignment="1">
      <alignment horizontal="left" vertical="center"/>
    </xf>
    <xf numFmtId="169" fontId="0" fillId="16" borderId="1" xfId="0" applyNumberFormat="1" applyFill="1" applyBorder="1"/>
    <xf numFmtId="168" fontId="1" fillId="0" borderId="1" xfId="0" applyNumberFormat="1" applyFont="1" applyBorder="1"/>
    <xf numFmtId="0" fontId="1" fillId="5" borderId="1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left" vertical="center"/>
    </xf>
    <xf numFmtId="169" fontId="0" fillId="18" borderId="1" xfId="0" applyNumberFormat="1" applyFill="1" applyBorder="1"/>
    <xf numFmtId="167" fontId="0" fillId="18" borderId="1" xfId="0" applyNumberFormat="1" applyFill="1" applyBorder="1"/>
    <xf numFmtId="2" fontId="0" fillId="0" borderId="0" xfId="0" applyNumberFormat="1"/>
    <xf numFmtId="2" fontId="9" fillId="5" borderId="0" xfId="0" applyNumberFormat="1" applyFont="1" applyFill="1" applyAlignment="1">
      <alignment horizontal="center" vertical="center" wrapText="1"/>
    </xf>
    <xf numFmtId="1" fontId="0" fillId="0" borderId="1" xfId="0" applyNumberFormat="1" applyBorder="1"/>
    <xf numFmtId="1" fontId="0" fillId="18" borderId="1" xfId="0" applyNumberFormat="1" applyFill="1" applyBorder="1"/>
    <xf numFmtId="1" fontId="0" fillId="6" borderId="1" xfId="0" applyNumberFormat="1" applyFill="1" applyBorder="1"/>
    <xf numFmtId="0" fontId="0" fillId="6" borderId="1" xfId="0" applyFill="1" applyBorder="1" applyAlignment="1">
      <alignment horizontal="left" vertical="center"/>
    </xf>
    <xf numFmtId="169" fontId="0" fillId="6" borderId="1" xfId="0" applyNumberFormat="1" applyFill="1" applyBorder="1"/>
    <xf numFmtId="167" fontId="0" fillId="6" borderId="1" xfId="0" applyNumberFormat="1" applyFill="1" applyBorder="1"/>
    <xf numFmtId="0" fontId="0" fillId="6" borderId="0" xfId="0" applyFill="1"/>
    <xf numFmtId="2" fontId="4" fillId="0" borderId="1" xfId="0" applyNumberFormat="1" applyFont="1" applyBorder="1" applyAlignment="1">
      <alignment horizontal="center"/>
    </xf>
    <xf numFmtId="0" fontId="2" fillId="10" borderId="1" xfId="0" applyFont="1" applyFill="1" applyBorder="1" applyAlignment="1">
      <alignment horizontal="center" wrapText="1"/>
    </xf>
    <xf numFmtId="0" fontId="3" fillId="19" borderId="1" xfId="0" applyFont="1" applyFill="1" applyBorder="1" applyAlignment="1">
      <alignment horizontal="center" wrapText="1"/>
    </xf>
    <xf numFmtId="169" fontId="0" fillId="20" borderId="1" xfId="0" applyNumberFormat="1" applyFill="1" applyBorder="1" applyAlignment="1">
      <alignment horizontal="center"/>
    </xf>
    <xf numFmtId="167" fontId="0" fillId="20" borderId="1" xfId="0" applyNumberFormat="1" applyFill="1" applyBorder="1" applyAlignment="1">
      <alignment horizontal="center"/>
    </xf>
    <xf numFmtId="0" fontId="3" fillId="11" borderId="1" xfId="0" applyFont="1" applyFill="1" applyBorder="1" applyAlignment="1">
      <alignment horizontal="center" wrapText="1"/>
    </xf>
    <xf numFmtId="169" fontId="0" fillId="21" borderId="1" xfId="0" applyNumberFormat="1" applyFill="1" applyBorder="1" applyAlignment="1">
      <alignment horizontal="center"/>
    </xf>
    <xf numFmtId="167" fontId="0" fillId="21" borderId="1" xfId="0" applyNumberFormat="1" applyFill="1" applyBorder="1" applyAlignment="1">
      <alignment horizontal="center"/>
    </xf>
    <xf numFmtId="0" fontId="2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2" fontId="3" fillId="23" borderId="1" xfId="0" applyNumberFormat="1" applyFont="1" applyFill="1" applyBorder="1" applyAlignment="1">
      <alignment horizontal="center" vertical="center" wrapText="1"/>
    </xf>
    <xf numFmtId="3" fontId="3" fillId="23" borderId="1" xfId="0" applyNumberFormat="1" applyFont="1" applyFill="1" applyBorder="1" applyAlignment="1">
      <alignment horizontal="center" vertical="center" wrapText="1"/>
    </xf>
    <xf numFmtId="0" fontId="0" fillId="20" borderId="1" xfId="0" applyFill="1" applyBorder="1" applyAlignment="1">
      <alignment horizontal="center"/>
    </xf>
    <xf numFmtId="0" fontId="11" fillId="24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/>
    </xf>
    <xf numFmtId="0" fontId="2" fillId="22" borderId="7" xfId="0" applyFont="1" applyFill="1" applyBorder="1" applyAlignment="1">
      <alignment horizontal="center" wrapText="1"/>
    </xf>
    <xf numFmtId="0" fontId="3" fillId="23" borderId="8" xfId="0" applyFont="1" applyFill="1" applyBorder="1" applyAlignment="1">
      <alignment horizontal="center" vertical="center" wrapText="1"/>
    </xf>
    <xf numFmtId="0" fontId="3" fillId="23" borderId="7" xfId="0" applyFont="1" applyFill="1" applyBorder="1" applyAlignment="1">
      <alignment horizontal="center" wrapText="1"/>
    </xf>
    <xf numFmtId="0" fontId="3" fillId="24" borderId="7" xfId="0" applyFont="1" applyFill="1" applyBorder="1" applyAlignment="1">
      <alignment horizontal="center" wrapText="1"/>
    </xf>
    <xf numFmtId="0" fontId="3" fillId="24" borderId="7" xfId="0" quotePrefix="1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0" fillId="20" borderId="1" xfId="0" applyNumberForma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3" fillId="2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  <color rgb="FFEA691A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opLeftCell="H29" zoomScale="88" workbookViewId="0">
      <selection activeCell="I7" sqref="I7"/>
    </sheetView>
  </sheetViews>
  <sheetFormatPr defaultColWidth="11.42578125" defaultRowHeight="15"/>
  <cols>
    <col min="1" max="1" width="0" hidden="1" customWidth="1"/>
    <col min="2" max="2" width="31.7109375" hidden="1" customWidth="1"/>
    <col min="3" max="4" width="0" hidden="1" customWidth="1"/>
    <col min="5" max="5" width="15.85546875" hidden="1" customWidth="1"/>
    <col min="6" max="7" width="0" hidden="1" customWidth="1"/>
    <col min="8" max="8" width="11.5703125" style="43"/>
    <col min="9" max="9" width="29.28515625" bestFit="1" customWidth="1"/>
    <col min="10" max="10" width="14.85546875" customWidth="1"/>
    <col min="11" max="12" width="15.42578125" customWidth="1"/>
    <col min="13" max="13" width="15.7109375" bestFit="1" customWidth="1"/>
    <col min="16" max="16" width="35.5703125" bestFit="1" customWidth="1"/>
  </cols>
  <sheetData>
    <row r="1" spans="1:16">
      <c r="C1" s="73" t="s">
        <v>0</v>
      </c>
      <c r="D1" s="73"/>
      <c r="E1" s="73"/>
      <c r="F1" s="73"/>
      <c r="I1" s="74" t="s">
        <v>1</v>
      </c>
      <c r="J1" s="74"/>
      <c r="K1" s="74"/>
      <c r="L1" s="74"/>
      <c r="M1" s="74"/>
      <c r="N1" s="74"/>
    </row>
    <row r="2" spans="1:16" ht="60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9" t="s">
        <v>7</v>
      </c>
      <c r="H2" s="44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</row>
    <row r="3" spans="1:16">
      <c r="A3" s="20">
        <v>9</v>
      </c>
      <c r="B3" s="21" t="s">
        <v>15</v>
      </c>
      <c r="C3" s="22">
        <v>28.333333333333332</v>
      </c>
      <c r="D3" s="22">
        <v>27.333333333333332</v>
      </c>
      <c r="E3" s="22">
        <v>115.5</v>
      </c>
      <c r="F3" s="22">
        <v>4.3233333333333333</v>
      </c>
      <c r="G3" s="23"/>
      <c r="H3" s="47">
        <v>1</v>
      </c>
      <c r="I3" s="48" t="s">
        <v>16</v>
      </c>
      <c r="J3" s="49">
        <v>9745</v>
      </c>
      <c r="K3" s="49">
        <v>8760.9325495164303</v>
      </c>
      <c r="L3" s="50"/>
      <c r="M3" s="49">
        <v>1110395</v>
      </c>
      <c r="N3" s="50"/>
      <c r="P3" s="51" t="s">
        <v>17</v>
      </c>
    </row>
    <row r="4" spans="1:16">
      <c r="A4" s="5">
        <v>11</v>
      </c>
      <c r="B4" s="10" t="s">
        <v>18</v>
      </c>
      <c r="C4" s="11">
        <v>25</v>
      </c>
      <c r="D4" s="11">
        <v>25</v>
      </c>
      <c r="E4" s="11">
        <v>250</v>
      </c>
      <c r="F4" s="11">
        <v>10</v>
      </c>
      <c r="G4" s="24"/>
      <c r="H4" s="46">
        <v>2</v>
      </c>
      <c r="I4" s="40" t="s">
        <v>19</v>
      </c>
      <c r="J4" s="41">
        <v>473.6</v>
      </c>
      <c r="K4" s="41">
        <v>431.6062438273205</v>
      </c>
      <c r="L4" s="42">
        <f t="shared" ref="L4:L19" si="0">(K4*100)/$K$31</f>
        <v>49.491765273174614</v>
      </c>
      <c r="M4" s="41">
        <v>521.20000000000005</v>
      </c>
      <c r="N4" s="42">
        <f t="shared" ref="N4:N18" si="1">(M4*100)/$M$31</f>
        <v>5.2568461545444185</v>
      </c>
    </row>
    <row r="5" spans="1:16">
      <c r="A5" s="20">
        <v>22</v>
      </c>
      <c r="B5" s="21" t="s">
        <v>20</v>
      </c>
      <c r="C5" s="22">
        <v>9.8333333333333339</v>
      </c>
      <c r="D5" s="22">
        <v>9.6666666666666661</v>
      </c>
      <c r="E5" s="22">
        <v>326.66666666666669</v>
      </c>
      <c r="F5" s="22">
        <v>33.333333333333336</v>
      </c>
      <c r="G5" s="23"/>
      <c r="H5" s="46">
        <v>3</v>
      </c>
      <c r="I5" s="40" t="s">
        <v>21</v>
      </c>
      <c r="J5" s="41">
        <v>53</v>
      </c>
      <c r="K5" s="41">
        <v>51.6</v>
      </c>
      <c r="L5" s="42">
        <f t="shared" si="0"/>
        <v>5.9169095086528429</v>
      </c>
      <c r="M5" s="41">
        <v>52.279999999999994</v>
      </c>
      <c r="N5" s="42">
        <f t="shared" si="1"/>
        <v>0.52729838250111694</v>
      </c>
    </row>
    <row r="6" spans="1:16">
      <c r="A6" s="5">
        <v>17</v>
      </c>
      <c r="B6" s="10" t="s">
        <v>22</v>
      </c>
      <c r="C6" s="11">
        <v>12</v>
      </c>
      <c r="D6" s="11">
        <v>12</v>
      </c>
      <c r="E6" s="11">
        <v>108</v>
      </c>
      <c r="F6" s="11">
        <v>9.1999999999999993</v>
      </c>
      <c r="G6" s="24"/>
      <c r="H6" s="46">
        <v>4</v>
      </c>
      <c r="I6" s="40" t="s">
        <v>23</v>
      </c>
      <c r="J6" s="41">
        <v>45</v>
      </c>
      <c r="K6" s="41">
        <v>43.4</v>
      </c>
      <c r="L6" s="42">
        <f t="shared" si="0"/>
        <v>4.9766254394483216</v>
      </c>
      <c r="M6" s="41">
        <v>351</v>
      </c>
      <c r="N6" s="42">
        <f t="shared" si="1"/>
        <v>3.540201458643689</v>
      </c>
    </row>
    <row r="7" spans="1:16">
      <c r="A7" s="5">
        <v>5</v>
      </c>
      <c r="B7" s="10" t="s">
        <v>24</v>
      </c>
      <c r="C7" s="11">
        <v>32</v>
      </c>
      <c r="D7" s="11">
        <v>24</v>
      </c>
      <c r="E7" s="11">
        <v>1920</v>
      </c>
      <c r="F7" s="11">
        <v>80</v>
      </c>
      <c r="G7" s="24"/>
      <c r="H7" s="46">
        <v>5</v>
      </c>
      <c r="I7" s="40" t="s">
        <v>25</v>
      </c>
      <c r="J7" s="41">
        <v>40</v>
      </c>
      <c r="K7" s="41">
        <v>40</v>
      </c>
      <c r="L7" s="42">
        <f t="shared" si="0"/>
        <v>4.5867515570952273</v>
      </c>
      <c r="M7" s="41">
        <v>3200</v>
      </c>
      <c r="N7" s="42">
        <f t="shared" si="1"/>
        <v>32.27534093350372</v>
      </c>
      <c r="P7" s="34" t="s">
        <v>26</v>
      </c>
    </row>
    <row r="8" spans="1:16">
      <c r="A8" s="5">
        <v>7</v>
      </c>
      <c r="B8" s="10" t="s">
        <v>27</v>
      </c>
      <c r="C8" s="11">
        <v>30</v>
      </c>
      <c r="D8" s="11">
        <v>30</v>
      </c>
      <c r="E8" s="11">
        <v>247.08</v>
      </c>
      <c r="F8" s="11">
        <v>8.2360000000000007</v>
      </c>
      <c r="G8" s="24"/>
      <c r="H8" s="46">
        <v>6</v>
      </c>
      <c r="I8" s="40" t="s">
        <v>28</v>
      </c>
      <c r="J8" s="41">
        <v>30</v>
      </c>
      <c r="K8" s="41">
        <v>30</v>
      </c>
      <c r="L8" s="42">
        <f t="shared" si="0"/>
        <v>3.4400636678214203</v>
      </c>
      <c r="M8" s="41">
        <v>348</v>
      </c>
      <c r="N8" s="42">
        <f t="shared" si="1"/>
        <v>3.5099433265185294</v>
      </c>
    </row>
    <row r="9" spans="1:16">
      <c r="A9" s="25">
        <v>18</v>
      </c>
      <c r="B9" s="26" t="s">
        <v>29</v>
      </c>
      <c r="C9" s="27">
        <v>11.666666666666666</v>
      </c>
      <c r="D9" s="27">
        <v>8.3333333333333339</v>
      </c>
      <c r="E9" s="27">
        <v>350</v>
      </c>
      <c r="F9" s="27">
        <v>41.666666666666664</v>
      </c>
      <c r="G9" s="28"/>
      <c r="H9" s="46">
        <v>7</v>
      </c>
      <c r="I9" s="40" t="s">
        <v>30</v>
      </c>
      <c r="J9" s="41">
        <v>30</v>
      </c>
      <c r="K9" s="41">
        <v>30</v>
      </c>
      <c r="L9" s="42">
        <f t="shared" si="0"/>
        <v>3.4400636678214203</v>
      </c>
      <c r="M9" s="41">
        <v>273.65999999999997</v>
      </c>
      <c r="N9" s="42">
        <f t="shared" si="1"/>
        <v>2.7601468124570707</v>
      </c>
    </row>
    <row r="10" spans="1:16">
      <c r="A10" s="20">
        <v>24</v>
      </c>
      <c r="B10" s="21" t="s">
        <v>31</v>
      </c>
      <c r="C10" s="22">
        <v>8</v>
      </c>
      <c r="D10" s="22">
        <v>6</v>
      </c>
      <c r="E10" s="22">
        <v>270</v>
      </c>
      <c r="F10" s="22">
        <v>40</v>
      </c>
      <c r="G10" s="23"/>
      <c r="H10" s="46">
        <v>8</v>
      </c>
      <c r="I10" s="40" t="s">
        <v>32</v>
      </c>
      <c r="J10" s="41">
        <v>25</v>
      </c>
      <c r="K10" s="41">
        <v>25</v>
      </c>
      <c r="L10" s="42">
        <f t="shared" si="0"/>
        <v>2.866719723184517</v>
      </c>
      <c r="M10" s="41">
        <v>265</v>
      </c>
      <c r="N10" s="42">
        <f t="shared" si="1"/>
        <v>2.6728016710557765</v>
      </c>
    </row>
    <row r="11" spans="1:16">
      <c r="A11" s="5">
        <v>29</v>
      </c>
      <c r="B11" s="10" t="s">
        <v>33</v>
      </c>
      <c r="C11" s="11">
        <v>2</v>
      </c>
      <c r="D11" s="11">
        <v>2</v>
      </c>
      <c r="E11" s="11">
        <v>1.3333333333333333</v>
      </c>
      <c r="F11" s="11">
        <v>0.66666666666666663</v>
      </c>
      <c r="G11" s="5"/>
      <c r="H11" s="46">
        <v>9</v>
      </c>
      <c r="I11" s="40" t="s">
        <v>34</v>
      </c>
      <c r="J11" s="41">
        <v>32</v>
      </c>
      <c r="K11" s="41">
        <v>24</v>
      </c>
      <c r="L11" s="42">
        <f t="shared" si="0"/>
        <v>2.7520509342571362</v>
      </c>
      <c r="M11" s="41">
        <v>1800</v>
      </c>
      <c r="N11" s="42">
        <f t="shared" si="1"/>
        <v>18.154879275095841</v>
      </c>
    </row>
    <row r="12" spans="1:16">
      <c r="A12" s="20">
        <v>6</v>
      </c>
      <c r="B12" s="21" t="s">
        <v>35</v>
      </c>
      <c r="C12" s="22">
        <v>30</v>
      </c>
      <c r="D12" s="22">
        <v>30</v>
      </c>
      <c r="E12" s="22">
        <v>342</v>
      </c>
      <c r="F12" s="22">
        <v>11.4</v>
      </c>
      <c r="G12" s="23"/>
      <c r="H12" s="46">
        <v>10</v>
      </c>
      <c r="I12" s="40" t="s">
        <v>36</v>
      </c>
      <c r="J12" s="41">
        <v>25</v>
      </c>
      <c r="K12" s="41">
        <v>23.2</v>
      </c>
      <c r="L12" s="42">
        <f t="shared" si="0"/>
        <v>2.6603159031152317</v>
      </c>
      <c r="M12" s="41">
        <v>47.2</v>
      </c>
      <c r="N12" s="42">
        <f t="shared" si="1"/>
        <v>0.47606127876917986</v>
      </c>
    </row>
    <row r="13" spans="1:16">
      <c r="A13" s="25">
        <v>19</v>
      </c>
      <c r="B13" s="26" t="s">
        <v>37</v>
      </c>
      <c r="C13" s="27">
        <v>10</v>
      </c>
      <c r="D13" s="27">
        <v>9.8333333333333339</v>
      </c>
      <c r="E13" s="27">
        <v>20.5</v>
      </c>
      <c r="F13" s="27">
        <v>2.0833333333333335</v>
      </c>
      <c r="G13" s="28"/>
      <c r="H13" s="45">
        <v>11</v>
      </c>
      <c r="I13" s="36" t="s">
        <v>38</v>
      </c>
      <c r="J13" s="37">
        <v>22</v>
      </c>
      <c r="K13" s="37">
        <v>22</v>
      </c>
      <c r="L13" s="35">
        <f t="shared" si="0"/>
        <v>2.5227133564023747</v>
      </c>
      <c r="M13" s="37">
        <v>28.2</v>
      </c>
      <c r="N13" s="35">
        <f t="shared" si="1"/>
        <v>0.28442644197650152</v>
      </c>
    </row>
    <row r="14" spans="1:16">
      <c r="A14" s="5">
        <v>21</v>
      </c>
      <c r="B14" s="10" t="s">
        <v>39</v>
      </c>
      <c r="C14" s="11">
        <v>10</v>
      </c>
      <c r="D14" s="11">
        <v>5</v>
      </c>
      <c r="E14" s="11">
        <v>55</v>
      </c>
      <c r="F14" s="11">
        <v>11</v>
      </c>
      <c r="G14" s="24"/>
      <c r="H14" s="45">
        <v>12</v>
      </c>
      <c r="I14" s="36" t="s">
        <v>40</v>
      </c>
      <c r="J14" s="37">
        <v>25</v>
      </c>
      <c r="K14" s="37">
        <v>21.8</v>
      </c>
      <c r="L14" s="35">
        <f t="shared" si="0"/>
        <v>2.4997795986168989</v>
      </c>
      <c r="M14" s="37">
        <v>158.6</v>
      </c>
      <c r="N14" s="35">
        <f t="shared" si="1"/>
        <v>1.599646585016778</v>
      </c>
    </row>
    <row r="15" spans="1:16">
      <c r="A15" s="25">
        <v>26</v>
      </c>
      <c r="B15" s="26" t="s">
        <v>41</v>
      </c>
      <c r="C15" s="27">
        <v>5</v>
      </c>
      <c r="D15" s="27">
        <v>5</v>
      </c>
      <c r="E15" s="27">
        <v>34</v>
      </c>
      <c r="F15" s="27">
        <v>6.8</v>
      </c>
      <c r="G15" s="29"/>
      <c r="H15" s="45">
        <v>13</v>
      </c>
      <c r="I15" s="36" t="s">
        <v>42</v>
      </c>
      <c r="J15" s="37">
        <v>20.170638953133682</v>
      </c>
      <c r="K15" s="37">
        <v>20.170638953133682</v>
      </c>
      <c r="L15" s="35">
        <f t="shared" si="0"/>
        <v>2.3129427406472889</v>
      </c>
      <c r="M15" s="37">
        <v>800</v>
      </c>
      <c r="N15" s="35">
        <f t="shared" si="1"/>
        <v>8.0688352333759301</v>
      </c>
    </row>
    <row r="16" spans="1:16">
      <c r="A16" s="5">
        <v>33</v>
      </c>
      <c r="B16" s="10" t="s">
        <v>43</v>
      </c>
      <c r="C16" s="11">
        <v>1</v>
      </c>
      <c r="D16" s="11">
        <v>1</v>
      </c>
      <c r="E16" s="11">
        <v>10</v>
      </c>
      <c r="F16" s="11">
        <v>10</v>
      </c>
      <c r="G16" s="5"/>
      <c r="H16" s="45">
        <v>14</v>
      </c>
      <c r="I16" s="36" t="s">
        <v>44</v>
      </c>
      <c r="J16" s="37">
        <v>16.8</v>
      </c>
      <c r="K16" s="37">
        <v>16.399999999999999</v>
      </c>
      <c r="L16" s="35">
        <f t="shared" si="0"/>
        <v>1.8805681384090429</v>
      </c>
      <c r="M16" s="37">
        <v>363.2</v>
      </c>
      <c r="N16" s="35">
        <f t="shared" si="1"/>
        <v>3.6632511959526721</v>
      </c>
    </row>
    <row r="17" spans="1:15">
      <c r="A17" s="5">
        <v>3</v>
      </c>
      <c r="B17" s="10" t="s">
        <v>45</v>
      </c>
      <c r="C17" s="11">
        <v>40</v>
      </c>
      <c r="D17" s="11">
        <v>40</v>
      </c>
      <c r="E17" s="11">
        <v>3200</v>
      </c>
      <c r="F17" s="11">
        <v>80</v>
      </c>
      <c r="G17" s="5"/>
      <c r="H17" s="45">
        <v>15</v>
      </c>
      <c r="I17" s="36" t="s">
        <v>46</v>
      </c>
      <c r="J17" s="37">
        <v>15.75</v>
      </c>
      <c r="K17" s="37">
        <v>14</v>
      </c>
      <c r="L17" s="35">
        <f t="shared" si="0"/>
        <v>1.6053630449833294</v>
      </c>
      <c r="M17" s="37">
        <v>700</v>
      </c>
      <c r="N17" s="35">
        <f t="shared" si="1"/>
        <v>7.0602308292039382</v>
      </c>
    </row>
    <row r="18" spans="1:15">
      <c r="A18" s="20">
        <v>23</v>
      </c>
      <c r="B18" s="21" t="s">
        <v>47</v>
      </c>
      <c r="C18" s="22">
        <v>8.6666666666666661</v>
      </c>
      <c r="D18" s="22">
        <v>8.3333333333333339</v>
      </c>
      <c r="E18" s="22">
        <v>209.5</v>
      </c>
      <c r="F18" s="22">
        <v>25.146666666666665</v>
      </c>
      <c r="G18" s="23"/>
      <c r="H18" s="45">
        <v>16</v>
      </c>
      <c r="I18" s="36" t="s">
        <v>48</v>
      </c>
      <c r="J18" s="37">
        <v>13.5</v>
      </c>
      <c r="K18" s="37">
        <v>13.5</v>
      </c>
      <c r="L18" s="35">
        <f t="shared" si="0"/>
        <v>1.5480286505196392</v>
      </c>
      <c r="M18" s="37">
        <v>96</v>
      </c>
      <c r="N18" s="35">
        <f t="shared" si="1"/>
        <v>0.96826022800511158</v>
      </c>
    </row>
    <row r="19" spans="1:15">
      <c r="A19" s="25">
        <v>12</v>
      </c>
      <c r="B19" s="26" t="s">
        <v>49</v>
      </c>
      <c r="C19" s="27">
        <v>24</v>
      </c>
      <c r="D19" s="27">
        <v>20.8</v>
      </c>
      <c r="E19" s="27">
        <v>156.6</v>
      </c>
      <c r="F19" s="27">
        <v>6.8140000000000001</v>
      </c>
      <c r="G19" s="28"/>
      <c r="H19" s="45">
        <v>17</v>
      </c>
      <c r="I19" s="36" t="s">
        <v>50</v>
      </c>
      <c r="J19" s="37">
        <v>14</v>
      </c>
      <c r="K19" s="37">
        <v>12.2</v>
      </c>
      <c r="L19" s="35">
        <f t="shared" si="0"/>
        <v>1.3989592249140443</v>
      </c>
      <c r="M19" s="37">
        <v>258</v>
      </c>
      <c r="N19" s="35">
        <f t="shared" ref="N19:N23" si="2">(M19*100)/$M$31</f>
        <v>2.6021993627637374</v>
      </c>
    </row>
    <row r="20" spans="1:15">
      <c r="A20" s="5">
        <v>1</v>
      </c>
      <c r="B20" s="10" t="s">
        <v>51</v>
      </c>
      <c r="C20" s="11">
        <v>10125.449462432209</v>
      </c>
      <c r="D20" s="11">
        <v>9193.0102417631606</v>
      </c>
      <c r="E20" s="11">
        <v>1127222.4476306946</v>
      </c>
      <c r="F20" s="11">
        <v>126.32556249977442</v>
      </c>
      <c r="G20" s="5"/>
      <c r="H20" s="45">
        <v>18</v>
      </c>
      <c r="I20" s="36" t="s">
        <v>52</v>
      </c>
      <c r="J20" s="37">
        <v>18.8</v>
      </c>
      <c r="K20" s="37">
        <v>10.8</v>
      </c>
      <c r="L20" s="35">
        <f t="shared" ref="L20:L21" si="3">(K20*100)/$K$31</f>
        <v>1.2384229204157113</v>
      </c>
      <c r="M20" s="37">
        <v>102.4</v>
      </c>
      <c r="N20" s="35">
        <f t="shared" si="2"/>
        <v>1.032810909872119</v>
      </c>
    </row>
    <row r="21" spans="1:15">
      <c r="A21" s="5">
        <v>30</v>
      </c>
      <c r="B21" s="10" t="s">
        <v>53</v>
      </c>
      <c r="C21" s="11">
        <v>1.8333333333333333</v>
      </c>
      <c r="D21" s="11">
        <v>1.8333333333333333</v>
      </c>
      <c r="E21" s="11">
        <v>17.5</v>
      </c>
      <c r="F21" s="11">
        <v>10</v>
      </c>
      <c r="G21" s="5"/>
      <c r="H21" s="45">
        <v>19</v>
      </c>
      <c r="I21" s="36" t="s">
        <v>54</v>
      </c>
      <c r="J21" s="37">
        <v>11</v>
      </c>
      <c r="K21" s="37">
        <v>10.4</v>
      </c>
      <c r="L21" s="35">
        <f t="shared" si="3"/>
        <v>1.1925554048447591</v>
      </c>
      <c r="M21" s="37">
        <v>104</v>
      </c>
      <c r="N21" s="35">
        <f t="shared" si="2"/>
        <v>1.048948580338871</v>
      </c>
    </row>
    <row r="22" spans="1:15">
      <c r="A22" s="5">
        <v>31</v>
      </c>
      <c r="B22" s="10" t="s">
        <v>55</v>
      </c>
      <c r="C22" s="11">
        <v>1.5</v>
      </c>
      <c r="D22" s="11">
        <v>1.5</v>
      </c>
      <c r="E22" s="11">
        <v>12</v>
      </c>
      <c r="F22" s="11">
        <v>8</v>
      </c>
      <c r="G22" s="5"/>
      <c r="H22" s="45">
        <v>20</v>
      </c>
      <c r="I22" s="36" t="s">
        <v>56</v>
      </c>
      <c r="J22" s="37">
        <v>10</v>
      </c>
      <c r="K22" s="37">
        <v>10</v>
      </c>
      <c r="L22" s="35">
        <f t="shared" ref="L22:L30" si="4">(K22*100)/$K$31</f>
        <v>1.1466878892738068</v>
      </c>
      <c r="M22" s="37">
        <v>110</v>
      </c>
      <c r="N22" s="35">
        <f t="shared" si="2"/>
        <v>1.1094648445891904</v>
      </c>
    </row>
    <row r="23" spans="1:15">
      <c r="A23" s="25">
        <v>16</v>
      </c>
      <c r="B23" s="26" t="s">
        <v>57</v>
      </c>
      <c r="C23" s="27">
        <v>13.333333333333334</v>
      </c>
      <c r="D23" s="27">
        <v>13.333333333333334</v>
      </c>
      <c r="E23" s="27">
        <v>20.283333333333331</v>
      </c>
      <c r="F23" s="27">
        <v>1.4950000000000001</v>
      </c>
      <c r="G23" s="28"/>
      <c r="H23" s="45">
        <v>21</v>
      </c>
      <c r="I23" s="36" t="s">
        <v>58</v>
      </c>
      <c r="J23" s="37">
        <v>7</v>
      </c>
      <c r="K23" s="37">
        <v>7</v>
      </c>
      <c r="L23" s="35">
        <f t="shared" si="4"/>
        <v>0.80268152249166469</v>
      </c>
      <c r="M23" s="37">
        <v>245</v>
      </c>
      <c r="N23" s="35">
        <f t="shared" si="2"/>
        <v>2.4710807902213783</v>
      </c>
    </row>
    <row r="24" spans="1:15">
      <c r="A24" s="5">
        <v>32</v>
      </c>
      <c r="B24" s="10" t="s">
        <v>59</v>
      </c>
      <c r="C24" s="11">
        <v>1</v>
      </c>
      <c r="D24" s="11">
        <v>1</v>
      </c>
      <c r="E24" s="11">
        <v>10</v>
      </c>
      <c r="F24" s="11">
        <v>10</v>
      </c>
      <c r="G24" s="5"/>
      <c r="H24" s="45">
        <v>22</v>
      </c>
      <c r="I24" s="36" t="s">
        <v>60</v>
      </c>
      <c r="J24" s="37">
        <v>5</v>
      </c>
      <c r="K24" s="37">
        <v>5</v>
      </c>
      <c r="L24" s="35">
        <f t="shared" si="4"/>
        <v>0.57334394463690341</v>
      </c>
      <c r="M24" s="37">
        <v>32</v>
      </c>
      <c r="N24" s="35">
        <f t="shared" ref="N24:N30" si="5">(M24*100)/$M$31</f>
        <v>0.32275340933503721</v>
      </c>
      <c r="O24" s="12">
        <f>SUM(L4:L12)</f>
        <v>80.131265674570741</v>
      </c>
    </row>
    <row r="25" spans="1:15">
      <c r="A25" s="5">
        <v>4</v>
      </c>
      <c r="B25" s="10" t="s">
        <v>61</v>
      </c>
      <c r="C25" s="11">
        <v>32.200000000000003</v>
      </c>
      <c r="D25" s="11">
        <v>19.2</v>
      </c>
      <c r="E25" s="11">
        <v>131.4</v>
      </c>
      <c r="F25" s="11">
        <v>7.35</v>
      </c>
      <c r="G25" s="24"/>
      <c r="H25" s="45">
        <v>23</v>
      </c>
      <c r="I25" s="36" t="s">
        <v>62</v>
      </c>
      <c r="J25" s="37">
        <v>3</v>
      </c>
      <c r="K25" s="37">
        <v>3</v>
      </c>
      <c r="L25" s="35">
        <f t="shared" si="4"/>
        <v>0.34400636678214203</v>
      </c>
      <c r="M25" s="37">
        <v>9.1999999999999993</v>
      </c>
      <c r="N25" s="35">
        <f t="shared" si="5"/>
        <v>9.2791605183823178E-2</v>
      </c>
    </row>
    <row r="26" spans="1:15">
      <c r="A26" s="20">
        <v>10</v>
      </c>
      <c r="B26" s="21" t="s">
        <v>63</v>
      </c>
      <c r="C26" s="22">
        <v>25</v>
      </c>
      <c r="D26" s="22">
        <v>25</v>
      </c>
      <c r="E26" s="22">
        <v>250</v>
      </c>
      <c r="F26" s="22">
        <v>10</v>
      </c>
      <c r="G26" s="23"/>
      <c r="H26" s="45">
        <v>24</v>
      </c>
      <c r="I26" s="36" t="s">
        <v>64</v>
      </c>
      <c r="J26" s="37">
        <v>2</v>
      </c>
      <c r="K26" s="37">
        <v>2</v>
      </c>
      <c r="L26" s="35">
        <f t="shared" si="4"/>
        <v>0.22933757785476136</v>
      </c>
      <c r="M26" s="37">
        <v>1</v>
      </c>
      <c r="N26" s="35">
        <f t="shared" si="5"/>
        <v>1.0086044041719913E-2</v>
      </c>
    </row>
    <row r="27" spans="1:15">
      <c r="A27" s="25">
        <v>28</v>
      </c>
      <c r="B27" s="26" t="s">
        <v>65</v>
      </c>
      <c r="C27" s="27">
        <v>3</v>
      </c>
      <c r="D27" s="27">
        <v>3</v>
      </c>
      <c r="E27" s="27">
        <v>33.6</v>
      </c>
      <c r="F27" s="27">
        <v>11.2</v>
      </c>
      <c r="G27" s="28"/>
      <c r="H27" s="45">
        <v>25</v>
      </c>
      <c r="I27" s="36" t="s">
        <v>66</v>
      </c>
      <c r="J27" s="37">
        <v>1.75</v>
      </c>
      <c r="K27" s="37">
        <v>1.75</v>
      </c>
      <c r="L27" s="35">
        <f t="shared" si="4"/>
        <v>0.20067038062291617</v>
      </c>
      <c r="M27" s="37">
        <v>18.75</v>
      </c>
      <c r="N27" s="35">
        <f t="shared" si="5"/>
        <v>0.18911332578224835</v>
      </c>
    </row>
    <row r="28" spans="1:15">
      <c r="A28" s="5">
        <v>15</v>
      </c>
      <c r="B28" s="10" t="s">
        <v>67</v>
      </c>
      <c r="C28" s="11">
        <v>14</v>
      </c>
      <c r="D28" s="11">
        <v>13</v>
      </c>
      <c r="E28" s="11">
        <v>94</v>
      </c>
      <c r="F28" s="11">
        <v>7</v>
      </c>
      <c r="G28" s="24"/>
      <c r="H28" s="45">
        <v>26</v>
      </c>
      <c r="I28" s="36" t="s">
        <v>68</v>
      </c>
      <c r="J28" s="37">
        <v>1.25</v>
      </c>
      <c r="K28" s="37">
        <v>1.25</v>
      </c>
      <c r="L28" s="35">
        <f t="shared" si="4"/>
        <v>0.14333598615922585</v>
      </c>
      <c r="M28" s="37">
        <v>10</v>
      </c>
      <c r="N28" s="35">
        <f t="shared" si="5"/>
        <v>0.10086044041719912</v>
      </c>
    </row>
    <row r="29" spans="1:15">
      <c r="A29" s="20">
        <v>8</v>
      </c>
      <c r="B29" s="21" t="s">
        <v>69</v>
      </c>
      <c r="C29" s="22">
        <v>30</v>
      </c>
      <c r="D29" s="22">
        <v>28.25</v>
      </c>
      <c r="E29" s="22">
        <v>27.369999999999997</v>
      </c>
      <c r="F29" s="22">
        <v>0.91749999999999998</v>
      </c>
      <c r="G29" s="23"/>
      <c r="H29" s="45">
        <v>27</v>
      </c>
      <c r="I29" s="36" t="s">
        <v>70</v>
      </c>
      <c r="J29" s="37">
        <v>1</v>
      </c>
      <c r="K29" s="37">
        <v>1</v>
      </c>
      <c r="L29" s="35">
        <f t="shared" si="4"/>
        <v>0.11466878892738068</v>
      </c>
      <c r="M29" s="37">
        <v>10</v>
      </c>
      <c r="N29" s="35">
        <f t="shared" si="5"/>
        <v>0.10086044041719912</v>
      </c>
    </row>
    <row r="30" spans="1:15">
      <c r="A30" s="20">
        <v>2</v>
      </c>
      <c r="B30" s="21" t="s">
        <v>71</v>
      </c>
      <c r="C30" s="22">
        <v>455.75</v>
      </c>
      <c r="D30" s="22">
        <v>421.05799999999999</v>
      </c>
      <c r="E30" s="22">
        <v>534.83677080530435</v>
      </c>
      <c r="F30" s="22">
        <v>1.2713656287307509</v>
      </c>
      <c r="G30" s="23"/>
      <c r="H30" s="45">
        <v>28</v>
      </c>
      <c r="I30" s="36" t="s">
        <v>72</v>
      </c>
      <c r="J30" s="37">
        <v>1</v>
      </c>
      <c r="K30" s="37">
        <v>1</v>
      </c>
      <c r="L30" s="35">
        <f t="shared" si="4"/>
        <v>0.11466878892738068</v>
      </c>
      <c r="M30" s="37">
        <v>10</v>
      </c>
      <c r="N30" s="35">
        <f t="shared" si="5"/>
        <v>0.10086044041719912</v>
      </c>
    </row>
    <row r="31" spans="1:15">
      <c r="A31" s="30"/>
      <c r="B31" s="31"/>
      <c r="C31" s="13"/>
      <c r="D31" s="13"/>
      <c r="E31" s="13"/>
      <c r="F31" s="13"/>
      <c r="G31" s="5"/>
      <c r="H31" s="45"/>
      <c r="I31" s="30" t="s">
        <v>73</v>
      </c>
      <c r="J31" s="38">
        <f>SUM(J4:J30)</f>
        <v>942.62063895313361</v>
      </c>
      <c r="K31" s="38">
        <f t="shared" ref="K31:N31" si="6">SUM(K4:K30)</f>
        <v>872.07688278045418</v>
      </c>
      <c r="L31" s="38">
        <f>SUM(L4:L30)</f>
        <v>100</v>
      </c>
      <c r="M31" s="38">
        <f t="shared" si="6"/>
        <v>9914.69</v>
      </c>
      <c r="N31" s="38">
        <f t="shared" si="6"/>
        <v>99.999999999999957</v>
      </c>
    </row>
    <row r="32" spans="1:15">
      <c r="A32" s="32" t="s">
        <v>74</v>
      </c>
    </row>
    <row r="33" spans="3:3">
      <c r="C33" s="33"/>
    </row>
  </sheetData>
  <autoFilter ref="A2:N2" xr:uid="{00000000-0009-0000-0000-000000000000}">
    <sortState xmlns:xlrd2="http://schemas.microsoft.com/office/spreadsheetml/2017/richdata2" ref="A3:N30">
      <sortCondition descending="1" ref="K2"/>
    </sortState>
  </autoFilter>
  <mergeCells count="2">
    <mergeCell ref="C1:F1"/>
    <mergeCell ref="I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opLeftCell="D18" workbookViewId="0">
      <selection activeCell="H5" sqref="H5"/>
    </sheetView>
  </sheetViews>
  <sheetFormatPr defaultColWidth="8.85546875" defaultRowHeight="15"/>
  <cols>
    <col min="1" max="1" width="5.7109375" style="18" bestFit="1" customWidth="1"/>
    <col min="2" max="2" width="17.7109375" style="18" bestFit="1" customWidth="1"/>
    <col min="3" max="3" width="33" style="18" bestFit="1" customWidth="1"/>
    <col min="4" max="4" width="19" style="18" customWidth="1"/>
    <col min="5" max="5" width="14.7109375" style="18" customWidth="1"/>
    <col min="6" max="6" width="14.85546875" style="18" customWidth="1"/>
    <col min="7" max="7" width="14.28515625" style="18" customWidth="1"/>
    <col min="8" max="16384" width="8.85546875" style="18"/>
  </cols>
  <sheetData>
    <row r="1" spans="1:7" ht="29.25" customHeight="1">
      <c r="A1" s="53" t="s">
        <v>75</v>
      </c>
      <c r="B1" s="53" t="s">
        <v>2</v>
      </c>
      <c r="C1" s="53" t="s">
        <v>76</v>
      </c>
      <c r="D1" s="53" t="s">
        <v>77</v>
      </c>
      <c r="E1" s="53" t="s">
        <v>78</v>
      </c>
      <c r="F1" s="53" t="s">
        <v>79</v>
      </c>
      <c r="G1" s="53" t="s">
        <v>80</v>
      </c>
    </row>
    <row r="2" spans="1:7">
      <c r="A2" s="54">
        <v>1</v>
      </c>
      <c r="B2" s="54" t="s">
        <v>81</v>
      </c>
      <c r="C2" s="55">
        <v>473.6</v>
      </c>
      <c r="D2" s="55">
        <v>431.6062438273205</v>
      </c>
      <c r="E2" s="56">
        <v>49.491765273174614</v>
      </c>
      <c r="F2" s="55">
        <v>521.20000000000005</v>
      </c>
      <c r="G2" s="56">
        <v>5.2568461545444185</v>
      </c>
    </row>
    <row r="3" spans="1:7">
      <c r="A3" s="54">
        <v>2</v>
      </c>
      <c r="B3" s="54" t="s">
        <v>82</v>
      </c>
      <c r="C3" s="55">
        <v>53</v>
      </c>
      <c r="D3" s="55">
        <v>51.6</v>
      </c>
      <c r="E3" s="56">
        <v>5.9169095086528429</v>
      </c>
      <c r="F3" s="55">
        <v>52.279999999999994</v>
      </c>
      <c r="G3" s="56">
        <v>0.52729838250111694</v>
      </c>
    </row>
    <row r="4" spans="1:7">
      <c r="A4" s="54">
        <v>3</v>
      </c>
      <c r="B4" s="54" t="s">
        <v>83</v>
      </c>
      <c r="C4" s="55">
        <v>45</v>
      </c>
      <c r="D4" s="55">
        <v>43.4</v>
      </c>
      <c r="E4" s="56">
        <v>4.9766254394483216</v>
      </c>
      <c r="F4" s="55">
        <v>351</v>
      </c>
      <c r="G4" s="56">
        <v>3.540201458643689</v>
      </c>
    </row>
    <row r="5" spans="1:7">
      <c r="A5" s="54">
        <v>4</v>
      </c>
      <c r="B5" s="54" t="s">
        <v>84</v>
      </c>
      <c r="C5" s="55">
        <v>30</v>
      </c>
      <c r="D5" s="55">
        <v>30</v>
      </c>
      <c r="E5" s="56">
        <v>3.4400636678214203</v>
      </c>
      <c r="F5" s="55">
        <v>348</v>
      </c>
      <c r="G5" s="56">
        <v>3.5099433265185294</v>
      </c>
    </row>
    <row r="6" spans="1:7">
      <c r="A6" s="54">
        <v>5</v>
      </c>
      <c r="B6" s="54" t="s">
        <v>85</v>
      </c>
      <c r="C6" s="55">
        <v>25</v>
      </c>
      <c r="D6" s="55">
        <v>25</v>
      </c>
      <c r="E6" s="56">
        <v>2.866719723184517</v>
      </c>
      <c r="F6" s="55">
        <v>265</v>
      </c>
      <c r="G6" s="56">
        <v>2.6728016710557765</v>
      </c>
    </row>
    <row r="7" spans="1:7">
      <c r="A7" s="54">
        <v>6</v>
      </c>
      <c r="B7" s="54" t="s">
        <v>86</v>
      </c>
      <c r="C7" s="55">
        <v>25</v>
      </c>
      <c r="D7" s="55">
        <v>23.2</v>
      </c>
      <c r="E7" s="56">
        <v>2.6603159031152317</v>
      </c>
      <c r="F7" s="55">
        <v>47.2</v>
      </c>
      <c r="G7" s="56">
        <v>0.47606127876917986</v>
      </c>
    </row>
    <row r="8" spans="1:7">
      <c r="A8" s="57">
        <v>7</v>
      </c>
      <c r="B8" s="57" t="s">
        <v>87</v>
      </c>
      <c r="C8" s="58">
        <v>22</v>
      </c>
      <c r="D8" s="58">
        <v>22</v>
      </c>
      <c r="E8" s="59">
        <v>2.5227133564023747</v>
      </c>
      <c r="F8" s="58">
        <v>28.2</v>
      </c>
      <c r="G8" s="59">
        <v>0.28442644197650152</v>
      </c>
    </row>
    <row r="9" spans="1:7">
      <c r="A9" s="57">
        <v>8</v>
      </c>
      <c r="B9" s="57" t="s">
        <v>88</v>
      </c>
      <c r="C9" s="58">
        <v>25</v>
      </c>
      <c r="D9" s="58">
        <v>21.8</v>
      </c>
      <c r="E9" s="59">
        <v>2.4997795986168989</v>
      </c>
      <c r="F9" s="58">
        <v>158.6</v>
      </c>
      <c r="G9" s="59">
        <v>1.599646585016778</v>
      </c>
    </row>
    <row r="10" spans="1:7">
      <c r="A10" s="54">
        <v>9</v>
      </c>
      <c r="B10" s="54" t="s">
        <v>89</v>
      </c>
      <c r="C10" s="55">
        <v>20.170638953133682</v>
      </c>
      <c r="D10" s="55">
        <v>20.170638953133682</v>
      </c>
      <c r="E10" s="56">
        <v>2.3129427406472889</v>
      </c>
      <c r="F10" s="55">
        <v>800</v>
      </c>
      <c r="G10" s="56">
        <v>8.0688352333759301</v>
      </c>
    </row>
    <row r="11" spans="1:7">
      <c r="A11" s="54">
        <v>10</v>
      </c>
      <c r="B11" s="54" t="s">
        <v>90</v>
      </c>
      <c r="C11" s="55">
        <v>16.8</v>
      </c>
      <c r="D11" s="55">
        <v>16.399999999999999</v>
      </c>
      <c r="E11" s="56">
        <v>1.8805681384090429</v>
      </c>
      <c r="F11" s="55">
        <v>363.2</v>
      </c>
      <c r="G11" s="56">
        <v>3.6632511959526721</v>
      </c>
    </row>
    <row r="12" spans="1:7">
      <c r="A12" s="54">
        <v>11</v>
      </c>
      <c r="B12" s="54" t="s">
        <v>91</v>
      </c>
      <c r="C12" s="55">
        <v>15.75</v>
      </c>
      <c r="D12" s="55">
        <v>14</v>
      </c>
      <c r="E12" s="56">
        <v>1.6053630449833294</v>
      </c>
      <c r="F12" s="55">
        <v>700</v>
      </c>
      <c r="G12" s="56">
        <v>7.0602308292039382</v>
      </c>
    </row>
    <row r="13" spans="1:7">
      <c r="A13" s="57">
        <v>12</v>
      </c>
      <c r="B13" s="57" t="s">
        <v>92</v>
      </c>
      <c r="C13" s="58">
        <v>14</v>
      </c>
      <c r="D13" s="58">
        <v>12.2</v>
      </c>
      <c r="E13" s="59">
        <v>1.3989592249140443</v>
      </c>
      <c r="F13" s="58">
        <v>258</v>
      </c>
      <c r="G13" s="59">
        <v>2.6021993627637374</v>
      </c>
    </row>
    <row r="14" spans="1:7">
      <c r="A14" s="57">
        <v>13</v>
      </c>
      <c r="B14" s="57" t="s">
        <v>93</v>
      </c>
      <c r="C14" s="58">
        <v>5</v>
      </c>
      <c r="D14" s="58">
        <v>5</v>
      </c>
      <c r="E14" s="59">
        <v>0.57334394463690341</v>
      </c>
      <c r="F14" s="58">
        <v>32</v>
      </c>
      <c r="G14" s="59">
        <v>0.32275340933503721</v>
      </c>
    </row>
    <row r="15" spans="1:7">
      <c r="A15" s="57">
        <v>14</v>
      </c>
      <c r="B15" s="57" t="s">
        <v>94</v>
      </c>
      <c r="C15" s="58">
        <v>3</v>
      </c>
      <c r="D15" s="58">
        <v>3</v>
      </c>
      <c r="E15" s="59">
        <v>0.34400636678214203</v>
      </c>
      <c r="F15" s="58">
        <v>9.1999999999999993</v>
      </c>
      <c r="G15" s="59">
        <v>9.2791605183823178E-2</v>
      </c>
    </row>
    <row r="16" spans="1:7">
      <c r="A16" s="80" t="s">
        <v>95</v>
      </c>
      <c r="B16" s="80"/>
      <c r="C16" s="52">
        <f>SUM(C2:C15)</f>
        <v>773.32063895313365</v>
      </c>
      <c r="D16" s="52">
        <f>SUM(D2:D15)</f>
        <v>719.37688278045425</v>
      </c>
      <c r="E16" s="52">
        <f>SUM(E2:E15)</f>
        <v>82.49007593078899</v>
      </c>
      <c r="F16" s="52">
        <f>SUM(F2:F15)</f>
        <v>3933.8799999999997</v>
      </c>
      <c r="G16" s="52">
        <f>SUM(G2:G15)</f>
        <v>39.677286934841121</v>
      </c>
    </row>
    <row r="18" spans="1:10" customFormat="1" ht="76.5">
      <c r="A18" s="60" t="s">
        <v>96</v>
      </c>
      <c r="B18" s="60" t="s">
        <v>97</v>
      </c>
      <c r="C18" s="60" t="s">
        <v>98</v>
      </c>
      <c r="D18" s="60" t="s">
        <v>99</v>
      </c>
      <c r="E18" s="60" t="s">
        <v>100</v>
      </c>
      <c r="F18" s="60" t="s">
        <v>101</v>
      </c>
      <c r="G18" s="60" t="s">
        <v>102</v>
      </c>
      <c r="H18" s="60" t="s">
        <v>103</v>
      </c>
      <c r="I18" s="60" t="s">
        <v>104</v>
      </c>
      <c r="J18" s="60" t="s">
        <v>105</v>
      </c>
    </row>
    <row r="19" spans="1:10" customFormat="1">
      <c r="A19" s="81">
        <v>15</v>
      </c>
      <c r="B19" s="61" t="s">
        <v>106</v>
      </c>
      <c r="C19" s="61">
        <v>6648</v>
      </c>
      <c r="D19" s="61">
        <v>7911</v>
      </c>
      <c r="E19" s="61">
        <v>8.5370000000000008</v>
      </c>
      <c r="F19" s="62">
        <f>AVERAGE(C19:E19)</f>
        <v>4855.8456666666671</v>
      </c>
      <c r="G19" s="81">
        <v>221</v>
      </c>
      <c r="H19" s="81">
        <v>262</v>
      </c>
      <c r="I19" s="81">
        <v>283</v>
      </c>
      <c r="J19" s="79">
        <f>AVERAGE(G19:I20)</f>
        <v>255.33333333333334</v>
      </c>
    </row>
    <row r="20" spans="1:10" customFormat="1">
      <c r="A20" s="81"/>
      <c r="B20" s="61" t="s">
        <v>107</v>
      </c>
      <c r="C20" s="61">
        <f>872+471</f>
        <v>1343</v>
      </c>
      <c r="D20" s="63">
        <v>3514</v>
      </c>
      <c r="E20" s="61">
        <f>831+2520</f>
        <v>3351</v>
      </c>
      <c r="F20" s="62">
        <f t="shared" ref="F20:F22" si="0">AVERAGE(C20:E20)</f>
        <v>2736</v>
      </c>
      <c r="G20" s="81"/>
      <c r="H20" s="81"/>
      <c r="I20" s="81"/>
      <c r="J20" s="79"/>
    </row>
    <row r="21" spans="1:10" customFormat="1">
      <c r="A21" s="61">
        <v>16</v>
      </c>
      <c r="B21" s="61" t="s">
        <v>108</v>
      </c>
      <c r="C21" s="61">
        <v>716443</v>
      </c>
      <c r="D21" s="61">
        <f>832260+1811</f>
        <v>834071</v>
      </c>
      <c r="E21" s="61">
        <v>1032789</v>
      </c>
      <c r="F21" s="62">
        <f t="shared" si="0"/>
        <v>861101</v>
      </c>
      <c r="G21" s="61">
        <v>49</v>
      </c>
      <c r="H21" s="61">
        <v>43</v>
      </c>
      <c r="I21" s="61" t="s">
        <v>109</v>
      </c>
      <c r="J21" s="64">
        <f>AVERAGE(G21:I21)</f>
        <v>46</v>
      </c>
    </row>
    <row r="22" spans="1:10" customFormat="1">
      <c r="A22" s="61">
        <v>17</v>
      </c>
      <c r="B22" s="61" t="s">
        <v>110</v>
      </c>
      <c r="C22" s="61">
        <v>1939</v>
      </c>
      <c r="D22" s="61">
        <v>3449</v>
      </c>
      <c r="E22" s="61">
        <v>3445</v>
      </c>
      <c r="F22" s="62">
        <f t="shared" si="0"/>
        <v>2944.3333333333335</v>
      </c>
      <c r="G22" s="61">
        <v>60</v>
      </c>
      <c r="H22" s="61">
        <v>136</v>
      </c>
      <c r="I22" s="61" t="s">
        <v>111</v>
      </c>
      <c r="J22" s="64">
        <f>AVERAGE(G22:I22)</f>
        <v>98</v>
      </c>
    </row>
    <row r="23" spans="1:10" customFormat="1" ht="25.5">
      <c r="A23" s="65">
        <v>18</v>
      </c>
      <c r="B23" s="66" t="s">
        <v>112</v>
      </c>
      <c r="C23" s="66" t="s">
        <v>113</v>
      </c>
      <c r="D23" s="66" t="s">
        <v>113</v>
      </c>
      <c r="E23" s="66" t="s">
        <v>113</v>
      </c>
      <c r="F23" s="66"/>
      <c r="G23" s="66" t="s">
        <v>113</v>
      </c>
      <c r="H23" s="66" t="s">
        <v>113</v>
      </c>
      <c r="I23" s="66" t="s">
        <v>113</v>
      </c>
      <c r="J23" s="67"/>
    </row>
    <row r="26" spans="1:10" ht="26.25">
      <c r="A26" s="68" t="s">
        <v>114</v>
      </c>
      <c r="B26" s="68" t="s">
        <v>115</v>
      </c>
      <c r="C26" s="68" t="s">
        <v>116</v>
      </c>
      <c r="D26" s="68" t="s">
        <v>117</v>
      </c>
    </row>
    <row r="27" spans="1:10" ht="25.5" customHeight="1">
      <c r="A27" s="69" t="s">
        <v>118</v>
      </c>
      <c r="B27" s="69" t="s">
        <v>119</v>
      </c>
      <c r="C27" s="70" t="s">
        <v>120</v>
      </c>
      <c r="D27" s="69" t="s">
        <v>121</v>
      </c>
    </row>
    <row r="28" spans="1:10">
      <c r="A28" s="70" t="s">
        <v>122</v>
      </c>
      <c r="B28" s="70" t="s">
        <v>123</v>
      </c>
      <c r="C28" s="70" t="s">
        <v>124</v>
      </c>
      <c r="D28" s="70" t="s">
        <v>125</v>
      </c>
    </row>
    <row r="29" spans="1:10">
      <c r="A29" s="70" t="s">
        <v>126</v>
      </c>
      <c r="B29" s="70" t="s">
        <v>127</v>
      </c>
      <c r="C29" s="70" t="s">
        <v>128</v>
      </c>
      <c r="D29" s="70" t="s">
        <v>129</v>
      </c>
    </row>
    <row r="30" spans="1:10" ht="26.25">
      <c r="A30" s="71" t="s">
        <v>130</v>
      </c>
      <c r="B30" s="71" t="s">
        <v>131</v>
      </c>
      <c r="C30" s="72" t="s">
        <v>132</v>
      </c>
      <c r="D30" s="72" t="s">
        <v>132</v>
      </c>
    </row>
  </sheetData>
  <autoFilter ref="A1:G1" xr:uid="{00000000-0009-0000-0000-000002000000}">
    <sortState xmlns:xlrd2="http://schemas.microsoft.com/office/spreadsheetml/2017/richdata2" ref="A2:G15">
      <sortCondition descending="1" ref="D1"/>
    </sortState>
  </autoFilter>
  <mergeCells count="6">
    <mergeCell ref="J19:J20"/>
    <mergeCell ref="A16:B16"/>
    <mergeCell ref="A19:A20"/>
    <mergeCell ref="G19:G20"/>
    <mergeCell ref="H19:H20"/>
    <mergeCell ref="I19:I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7"/>
  <sheetViews>
    <sheetView workbookViewId="0">
      <selection activeCell="C34" sqref="C34"/>
    </sheetView>
  </sheetViews>
  <sheetFormatPr defaultColWidth="11.42578125" defaultRowHeight="15"/>
  <cols>
    <col min="1" max="1" width="21.28515625" bestFit="1" customWidth="1"/>
    <col min="2" max="2" width="24.28515625" customWidth="1"/>
    <col min="3" max="3" width="17.7109375" customWidth="1"/>
  </cols>
  <sheetData>
    <row r="1" spans="1:3" ht="30.6" customHeight="1">
      <c r="A1" s="14" t="s">
        <v>133</v>
      </c>
      <c r="B1" s="15" t="s">
        <v>134</v>
      </c>
      <c r="C1" s="14" t="s">
        <v>135</v>
      </c>
    </row>
    <row r="2" spans="1:3" ht="42" customHeight="1">
      <c r="A2" s="16" t="s">
        <v>136</v>
      </c>
      <c r="B2" s="17" t="s">
        <v>137</v>
      </c>
      <c r="C2" s="16" t="s">
        <v>138</v>
      </c>
    </row>
    <row r="3" spans="1:3" ht="25.5">
      <c r="A3" s="75" t="s">
        <v>139</v>
      </c>
      <c r="B3" s="16" t="s">
        <v>140</v>
      </c>
      <c r="C3" s="75" t="s">
        <v>138</v>
      </c>
    </row>
    <row r="4" spans="1:3" ht="15" customHeight="1">
      <c r="A4" s="75"/>
      <c r="B4" s="16"/>
      <c r="C4" s="75"/>
    </row>
    <row r="5" spans="1:3" ht="15" customHeight="1">
      <c r="A5" s="75"/>
      <c r="B5" s="16"/>
      <c r="C5" s="16" t="s">
        <v>141</v>
      </c>
    </row>
    <row r="6" spans="1:3" ht="15" customHeight="1">
      <c r="A6" s="75"/>
      <c r="B6" s="16"/>
      <c r="C6" s="16" t="s">
        <v>142</v>
      </c>
    </row>
    <row r="7" spans="1:3" ht="15" customHeight="1">
      <c r="A7" s="75"/>
      <c r="B7" s="16"/>
      <c r="C7" s="16" t="s">
        <v>143</v>
      </c>
    </row>
    <row r="8" spans="1:3" ht="13.5" customHeight="1">
      <c r="A8" s="75"/>
      <c r="B8" s="16"/>
      <c r="C8" s="16" t="s">
        <v>144</v>
      </c>
    </row>
    <row r="9" spans="1:3">
      <c r="A9" s="75" t="s">
        <v>145</v>
      </c>
      <c r="B9" s="75" t="s">
        <v>146</v>
      </c>
      <c r="C9" s="16" t="s">
        <v>147</v>
      </c>
    </row>
    <row r="10" spans="1:3">
      <c r="A10" s="75"/>
      <c r="B10" s="75"/>
      <c r="C10" s="16" t="s">
        <v>148</v>
      </c>
    </row>
    <row r="11" spans="1:3">
      <c r="A11" s="75"/>
      <c r="B11" s="75"/>
      <c r="C11" s="16" t="s">
        <v>142</v>
      </c>
    </row>
    <row r="12" spans="1:3">
      <c r="A12" s="75"/>
      <c r="B12" s="75"/>
      <c r="C12" s="16" t="s">
        <v>149</v>
      </c>
    </row>
    <row r="13" spans="1:3" ht="14.45" customHeight="1">
      <c r="A13" s="75"/>
      <c r="B13" s="75"/>
      <c r="C13" s="16" t="s">
        <v>150</v>
      </c>
    </row>
    <row r="14" spans="1:3">
      <c r="A14" s="75"/>
      <c r="B14" s="75"/>
      <c r="C14" s="16" t="s">
        <v>151</v>
      </c>
    </row>
    <row r="15" spans="1:3">
      <c r="A15" s="75"/>
      <c r="B15" s="75"/>
      <c r="C15" s="16" t="s">
        <v>152</v>
      </c>
    </row>
    <row r="16" spans="1:3">
      <c r="A16" s="75"/>
      <c r="B16" s="75"/>
      <c r="C16" s="16" t="s">
        <v>153</v>
      </c>
    </row>
    <row r="17" spans="1:3">
      <c r="A17" s="75"/>
      <c r="B17" s="75"/>
      <c r="C17" s="16" t="s">
        <v>154</v>
      </c>
    </row>
    <row r="18" spans="1:3">
      <c r="A18" s="75"/>
      <c r="B18" s="75"/>
      <c r="C18" s="16" t="s">
        <v>155</v>
      </c>
    </row>
    <row r="19" spans="1:3">
      <c r="A19" s="75"/>
      <c r="B19" s="75"/>
      <c r="C19" s="16" t="s">
        <v>156</v>
      </c>
    </row>
    <row r="20" spans="1:3">
      <c r="A20" s="75" t="s">
        <v>157</v>
      </c>
      <c r="B20" s="75" t="s">
        <v>158</v>
      </c>
      <c r="C20" s="16" t="s">
        <v>159</v>
      </c>
    </row>
    <row r="21" spans="1:3">
      <c r="A21" s="75"/>
      <c r="B21" s="75"/>
      <c r="C21" s="16" t="s">
        <v>160</v>
      </c>
    </row>
    <row r="22" spans="1:3">
      <c r="A22" s="75"/>
      <c r="B22" s="75"/>
      <c r="C22" s="16" t="s">
        <v>141</v>
      </c>
    </row>
    <row r="23" spans="1:3">
      <c r="A23" s="75"/>
      <c r="B23" s="75"/>
      <c r="C23" s="16" t="s">
        <v>154</v>
      </c>
    </row>
    <row r="24" spans="1:3">
      <c r="A24" s="75" t="s">
        <v>161</v>
      </c>
      <c r="B24" s="75" t="s">
        <v>162</v>
      </c>
      <c r="C24" s="16" t="s">
        <v>163</v>
      </c>
    </row>
    <row r="25" spans="1:3">
      <c r="A25" s="75"/>
      <c r="B25" s="75"/>
      <c r="C25" s="16" t="s">
        <v>164</v>
      </c>
    </row>
    <row r="26" spans="1:3">
      <c r="A26" s="75"/>
      <c r="B26" s="75"/>
      <c r="C26" s="16" t="s">
        <v>165</v>
      </c>
    </row>
    <row r="27" spans="1:3">
      <c r="A27" s="75"/>
      <c r="B27" s="75"/>
      <c r="C27" s="16" t="s">
        <v>166</v>
      </c>
    </row>
    <row r="28" spans="1:3">
      <c r="A28" s="75"/>
      <c r="B28" s="75"/>
      <c r="C28" s="16" t="s">
        <v>167</v>
      </c>
    </row>
    <row r="29" spans="1:3">
      <c r="A29" s="75"/>
      <c r="B29" s="75"/>
      <c r="C29" s="16" t="s">
        <v>168</v>
      </c>
    </row>
    <row r="30" spans="1:3" ht="12" customHeight="1">
      <c r="A30" s="75"/>
      <c r="B30" s="75"/>
      <c r="C30" s="16" t="s">
        <v>154</v>
      </c>
    </row>
    <row r="31" spans="1:3" s="18" customFormat="1">
      <c r="A31" s="75" t="s">
        <v>169</v>
      </c>
      <c r="B31" s="76" t="s">
        <v>170</v>
      </c>
      <c r="C31" s="16" t="s">
        <v>163</v>
      </c>
    </row>
    <row r="32" spans="1:3" s="18" customFormat="1">
      <c r="A32" s="75"/>
      <c r="B32" s="77"/>
      <c r="C32" s="16" t="s">
        <v>165</v>
      </c>
    </row>
    <row r="33" spans="1:3" s="18" customFormat="1">
      <c r="A33" s="75"/>
      <c r="B33" s="77"/>
      <c r="C33" s="16" t="s">
        <v>171</v>
      </c>
    </row>
    <row r="34" spans="1:3" s="18" customFormat="1">
      <c r="A34" s="75"/>
      <c r="B34" s="77"/>
      <c r="C34" s="16" t="s">
        <v>172</v>
      </c>
    </row>
    <row r="35" spans="1:3" s="18" customFormat="1">
      <c r="A35" s="75"/>
      <c r="B35" s="77"/>
      <c r="C35" s="16" t="s">
        <v>160</v>
      </c>
    </row>
    <row r="36" spans="1:3" s="18" customFormat="1">
      <c r="A36" s="75"/>
      <c r="B36" s="78"/>
      <c r="C36" s="16" t="s">
        <v>152</v>
      </c>
    </row>
    <row r="37" spans="1:3">
      <c r="A37" s="75" t="s">
        <v>173</v>
      </c>
      <c r="B37" s="76" t="s">
        <v>174</v>
      </c>
      <c r="C37" s="16" t="s">
        <v>175</v>
      </c>
    </row>
    <row r="38" spans="1:3">
      <c r="A38" s="75"/>
      <c r="B38" s="77"/>
      <c r="C38" s="16" t="s">
        <v>163</v>
      </c>
    </row>
    <row r="39" spans="1:3">
      <c r="A39" s="75"/>
      <c r="B39" s="77"/>
      <c r="C39" s="16" t="s">
        <v>176</v>
      </c>
    </row>
    <row r="40" spans="1:3">
      <c r="A40" s="75"/>
      <c r="B40" s="77"/>
      <c r="C40" s="16" t="s">
        <v>150</v>
      </c>
    </row>
    <row r="41" spans="1:3">
      <c r="A41" s="75"/>
      <c r="B41" s="77"/>
      <c r="C41" s="16" t="s">
        <v>167</v>
      </c>
    </row>
    <row r="42" spans="1:3">
      <c r="A42" s="75"/>
      <c r="B42" s="77"/>
      <c r="C42" s="16" t="s">
        <v>177</v>
      </c>
    </row>
    <row r="43" spans="1:3">
      <c r="A43" s="75"/>
      <c r="B43" s="77"/>
      <c r="C43" s="16" t="s">
        <v>178</v>
      </c>
    </row>
    <row r="44" spans="1:3">
      <c r="A44" s="75"/>
      <c r="B44" s="78"/>
      <c r="C44" s="16" t="s">
        <v>179</v>
      </c>
    </row>
    <row r="45" spans="1:3">
      <c r="A45" s="75" t="s">
        <v>180</v>
      </c>
      <c r="B45" s="76" t="s">
        <v>181</v>
      </c>
      <c r="C45" s="16" t="s">
        <v>163</v>
      </c>
    </row>
    <row r="46" spans="1:3">
      <c r="A46" s="75"/>
      <c r="B46" s="77"/>
      <c r="C46" s="16" t="s">
        <v>167</v>
      </c>
    </row>
    <row r="47" spans="1:3">
      <c r="A47" s="75"/>
      <c r="B47" s="78"/>
      <c r="C47" s="16" t="s">
        <v>160</v>
      </c>
    </row>
  </sheetData>
  <autoFilter ref="A1:C47" xr:uid="{00000000-0009-0000-0000-000001000000}"/>
  <mergeCells count="14">
    <mergeCell ref="A3:A8"/>
    <mergeCell ref="C3:C4"/>
    <mergeCell ref="A9:A19"/>
    <mergeCell ref="B9:B19"/>
    <mergeCell ref="A20:A23"/>
    <mergeCell ref="B20:B23"/>
    <mergeCell ref="A45:A47"/>
    <mergeCell ref="B45:B47"/>
    <mergeCell ref="A24:A30"/>
    <mergeCell ref="B24:B30"/>
    <mergeCell ref="A31:A36"/>
    <mergeCell ref="B31:B36"/>
    <mergeCell ref="A37:A44"/>
    <mergeCell ref="B37:B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266"/>
  <sheetViews>
    <sheetView workbookViewId="0">
      <selection activeCell="C15" sqref="C15:F15"/>
    </sheetView>
  </sheetViews>
  <sheetFormatPr defaultColWidth="11.42578125" defaultRowHeight="15"/>
  <cols>
    <col min="1" max="1" width="11.42578125" style="3"/>
    <col min="2" max="2" width="10.7109375" style="4" bestFit="1" customWidth="1"/>
    <col min="3" max="3" width="16.5703125" customWidth="1"/>
    <col min="4" max="4" width="9.28515625" bestFit="1" customWidth="1"/>
    <col min="5" max="5" width="10.85546875" bestFit="1" customWidth="1"/>
    <col min="6" max="6" width="8.140625" bestFit="1" customWidth="1"/>
    <col min="7" max="7" width="33.85546875" customWidth="1"/>
    <col min="8" max="8" width="61.140625" customWidth="1"/>
  </cols>
  <sheetData>
    <row r="1" spans="1:63">
      <c r="A1" s="82"/>
      <c r="B1" s="82"/>
      <c r="C1" s="82"/>
      <c r="D1" s="82"/>
      <c r="E1" s="82"/>
      <c r="F1" s="82"/>
      <c r="G1" s="82"/>
      <c r="H1" s="82"/>
    </row>
    <row r="2" spans="1:63" ht="54.6" customHeight="1">
      <c r="A2" s="7" t="s">
        <v>182</v>
      </c>
      <c r="B2" s="7" t="s">
        <v>183</v>
      </c>
      <c r="C2" s="7" t="s">
        <v>9</v>
      </c>
      <c r="D2" s="7" t="s">
        <v>184</v>
      </c>
      <c r="E2" s="7" t="s">
        <v>185</v>
      </c>
      <c r="F2" s="7" t="s">
        <v>186</v>
      </c>
      <c r="G2" s="7" t="s">
        <v>187</v>
      </c>
      <c r="H2" s="7" t="s">
        <v>188</v>
      </c>
    </row>
    <row r="3" spans="1:63">
      <c r="A3" s="83">
        <v>3</v>
      </c>
      <c r="B3" s="91" t="s">
        <v>189</v>
      </c>
      <c r="C3" s="5" t="s">
        <v>51</v>
      </c>
      <c r="D3" s="5" t="s">
        <v>190</v>
      </c>
      <c r="E3" s="5"/>
      <c r="F3" s="5"/>
      <c r="G3" s="5" t="s">
        <v>191</v>
      </c>
      <c r="H3" s="5" t="s">
        <v>192</v>
      </c>
      <c r="BK3" t="s">
        <v>193</v>
      </c>
    </row>
    <row r="4" spans="1:63">
      <c r="A4" s="83"/>
      <c r="B4" s="92"/>
      <c r="C4" s="5" t="s">
        <v>71</v>
      </c>
      <c r="D4" s="5" t="s">
        <v>190</v>
      </c>
      <c r="E4" s="5" t="s">
        <v>190</v>
      </c>
      <c r="F4" s="5" t="s">
        <v>190</v>
      </c>
      <c r="G4" s="5" t="s">
        <v>191</v>
      </c>
      <c r="H4" s="5"/>
    </row>
    <row r="5" spans="1:63">
      <c r="A5" s="83"/>
      <c r="B5" s="92"/>
      <c r="C5" s="5" t="s">
        <v>47</v>
      </c>
      <c r="D5" s="5" t="s">
        <v>190</v>
      </c>
      <c r="E5" s="5" t="s">
        <v>190</v>
      </c>
      <c r="F5" s="5" t="s">
        <v>190</v>
      </c>
      <c r="G5" s="5" t="s">
        <v>191</v>
      </c>
      <c r="H5" s="5"/>
    </row>
    <row r="6" spans="1:63">
      <c r="A6" s="83"/>
      <c r="B6" s="92"/>
      <c r="C6" s="5" t="s">
        <v>15</v>
      </c>
      <c r="D6" s="5"/>
      <c r="E6" s="5" t="s">
        <v>190</v>
      </c>
      <c r="F6" s="5" t="s">
        <v>190</v>
      </c>
      <c r="G6" s="5"/>
      <c r="H6" s="5" t="s">
        <v>194</v>
      </c>
    </row>
    <row r="7" spans="1:63">
      <c r="A7" s="83"/>
      <c r="B7" s="92"/>
      <c r="C7" s="5" t="s">
        <v>27</v>
      </c>
      <c r="D7" s="5" t="s">
        <v>190</v>
      </c>
      <c r="E7" s="5"/>
      <c r="F7" s="5"/>
      <c r="G7" s="5" t="s">
        <v>191</v>
      </c>
      <c r="H7" s="5" t="s">
        <v>192</v>
      </c>
    </row>
    <row r="8" spans="1:63">
      <c r="A8" s="83"/>
      <c r="B8" s="92"/>
      <c r="C8" s="5" t="s">
        <v>195</v>
      </c>
      <c r="D8" s="5" t="s">
        <v>190</v>
      </c>
      <c r="E8" s="5" t="s">
        <v>190</v>
      </c>
      <c r="F8" s="5" t="s">
        <v>190</v>
      </c>
      <c r="G8" s="5" t="s">
        <v>191</v>
      </c>
      <c r="H8" s="5"/>
    </row>
    <row r="9" spans="1:63">
      <c r="A9" s="83"/>
      <c r="B9" s="92"/>
      <c r="C9" s="5" t="s">
        <v>35</v>
      </c>
      <c r="D9" s="5" t="s">
        <v>190</v>
      </c>
      <c r="E9" s="5" t="s">
        <v>190</v>
      </c>
      <c r="F9" s="5" t="s">
        <v>190</v>
      </c>
      <c r="G9" s="5" t="s">
        <v>191</v>
      </c>
      <c r="H9" s="5"/>
    </row>
    <row r="10" spans="1:63">
      <c r="A10" s="83"/>
      <c r="B10" s="92"/>
      <c r="C10" s="5" t="s">
        <v>196</v>
      </c>
      <c r="D10" s="5" t="s">
        <v>190</v>
      </c>
      <c r="E10" s="5"/>
      <c r="F10" s="5"/>
      <c r="G10" s="5" t="s">
        <v>191</v>
      </c>
      <c r="H10" s="5"/>
    </row>
    <row r="11" spans="1:63">
      <c r="A11" s="83"/>
      <c r="B11" s="92"/>
      <c r="C11" s="5" t="s">
        <v>197</v>
      </c>
      <c r="D11" s="5" t="s">
        <v>190</v>
      </c>
      <c r="E11" s="5" t="s">
        <v>190</v>
      </c>
      <c r="F11" s="5" t="s">
        <v>190</v>
      </c>
      <c r="G11" s="5" t="s">
        <v>198</v>
      </c>
      <c r="H11" s="5"/>
    </row>
    <row r="12" spans="1:63">
      <c r="A12" s="83"/>
      <c r="B12" s="92"/>
      <c r="C12" s="5" t="s">
        <v>199</v>
      </c>
      <c r="D12" s="5" t="s">
        <v>190</v>
      </c>
      <c r="E12" s="5" t="s">
        <v>190</v>
      </c>
      <c r="F12" s="5" t="s">
        <v>190</v>
      </c>
      <c r="G12" s="5" t="s">
        <v>200</v>
      </c>
      <c r="H12" s="5"/>
    </row>
    <row r="13" spans="1:63">
      <c r="A13" s="83"/>
      <c r="B13" s="93"/>
      <c r="C13" s="5" t="s">
        <v>201</v>
      </c>
      <c r="D13" s="5"/>
      <c r="E13" s="5" t="s">
        <v>190</v>
      </c>
      <c r="F13" s="6" t="s">
        <v>190</v>
      </c>
      <c r="G13" s="5"/>
      <c r="H13" s="5" t="s">
        <v>202</v>
      </c>
    </row>
    <row r="14" spans="1:63">
      <c r="A14" s="83"/>
      <c r="B14" s="89" t="s">
        <v>203</v>
      </c>
      <c r="C14" s="5" t="s">
        <v>51</v>
      </c>
      <c r="D14" s="5" t="s">
        <v>190</v>
      </c>
      <c r="E14" s="5"/>
      <c r="F14" s="5"/>
      <c r="G14" s="5" t="s">
        <v>191</v>
      </c>
      <c r="H14" s="5" t="s">
        <v>192</v>
      </c>
    </row>
    <row r="15" spans="1:63">
      <c r="A15" s="83"/>
      <c r="B15" s="89"/>
      <c r="C15" s="5" t="s">
        <v>24</v>
      </c>
      <c r="D15" s="5" t="s">
        <v>190</v>
      </c>
      <c r="E15" s="5"/>
      <c r="F15" s="5"/>
      <c r="G15" s="5" t="s">
        <v>191</v>
      </c>
      <c r="H15" s="5" t="s">
        <v>192</v>
      </c>
    </row>
    <row r="16" spans="1:63">
      <c r="A16" s="83"/>
      <c r="B16" s="89"/>
      <c r="C16" s="5" t="s">
        <v>71</v>
      </c>
      <c r="D16" s="5" t="s">
        <v>190</v>
      </c>
      <c r="E16" s="5" t="s">
        <v>190</v>
      </c>
      <c r="F16" s="5" t="s">
        <v>190</v>
      </c>
      <c r="G16" s="5" t="s">
        <v>191</v>
      </c>
      <c r="H16" s="5"/>
    </row>
    <row r="17" spans="1:63">
      <c r="A17" s="83"/>
      <c r="B17" s="89"/>
      <c r="C17" s="5" t="s">
        <v>35</v>
      </c>
      <c r="D17" s="5" t="s">
        <v>190</v>
      </c>
      <c r="E17" s="5" t="s">
        <v>190</v>
      </c>
      <c r="F17" s="5" t="s">
        <v>190</v>
      </c>
      <c r="G17" s="5" t="s">
        <v>191</v>
      </c>
      <c r="H17" s="5"/>
    </row>
    <row r="18" spans="1:63">
      <c r="A18" s="83"/>
      <c r="B18" s="89"/>
      <c r="C18" s="5" t="s">
        <v>15</v>
      </c>
      <c r="D18" s="5" t="s">
        <v>190</v>
      </c>
      <c r="E18" s="5" t="s">
        <v>190</v>
      </c>
      <c r="F18" s="5" t="s">
        <v>190</v>
      </c>
      <c r="G18" s="5" t="s">
        <v>191</v>
      </c>
      <c r="H18" s="5"/>
    </row>
    <row r="19" spans="1:63">
      <c r="A19" s="83"/>
      <c r="B19" s="89"/>
      <c r="C19" s="5" t="s">
        <v>47</v>
      </c>
      <c r="D19" s="5" t="s">
        <v>190</v>
      </c>
      <c r="E19" s="5" t="s">
        <v>190</v>
      </c>
      <c r="F19" s="5" t="s">
        <v>190</v>
      </c>
      <c r="G19" s="5" t="s">
        <v>191</v>
      </c>
      <c r="H19" s="5"/>
    </row>
    <row r="20" spans="1:63">
      <c r="A20" s="83"/>
      <c r="B20" s="89"/>
      <c r="C20" s="5" t="s">
        <v>204</v>
      </c>
      <c r="D20" s="5" t="s">
        <v>190</v>
      </c>
      <c r="E20" s="5" t="s">
        <v>190</v>
      </c>
      <c r="F20" s="5" t="s">
        <v>190</v>
      </c>
      <c r="G20" s="5" t="s">
        <v>191</v>
      </c>
      <c r="H20" s="5"/>
    </row>
    <row r="21" spans="1:63">
      <c r="A21" s="83"/>
      <c r="B21" s="89"/>
      <c r="C21" s="5" t="s">
        <v>195</v>
      </c>
      <c r="D21" s="5" t="s">
        <v>190</v>
      </c>
      <c r="E21" s="5" t="s">
        <v>190</v>
      </c>
      <c r="F21" s="5" t="s">
        <v>190</v>
      </c>
      <c r="G21" s="5" t="s">
        <v>191</v>
      </c>
      <c r="H21" s="5"/>
    </row>
    <row r="22" spans="1:63">
      <c r="A22" s="83"/>
      <c r="B22" s="89"/>
      <c r="C22" s="5" t="s">
        <v>205</v>
      </c>
      <c r="D22" s="5" t="s">
        <v>190</v>
      </c>
      <c r="E22" s="5" t="s">
        <v>190</v>
      </c>
      <c r="F22" s="5" t="s">
        <v>190</v>
      </c>
      <c r="G22" s="5" t="s">
        <v>198</v>
      </c>
      <c r="H22" s="5"/>
    </row>
    <row r="23" spans="1:63">
      <c r="A23" s="83"/>
      <c r="B23" s="89"/>
      <c r="C23" s="5" t="s">
        <v>199</v>
      </c>
      <c r="D23" s="5" t="s">
        <v>190</v>
      </c>
      <c r="E23" s="5" t="s">
        <v>190</v>
      </c>
      <c r="F23" s="5" t="s">
        <v>190</v>
      </c>
      <c r="G23" s="5" t="s">
        <v>200</v>
      </c>
      <c r="H23" s="5"/>
    </row>
    <row r="24" spans="1:63">
      <c r="A24" s="83"/>
      <c r="B24" s="89"/>
      <c r="C24" s="5" t="s">
        <v>206</v>
      </c>
      <c r="D24" s="5" t="s">
        <v>190</v>
      </c>
      <c r="E24" s="5" t="s">
        <v>190</v>
      </c>
      <c r="F24" s="5" t="s">
        <v>190</v>
      </c>
      <c r="G24" s="5" t="s">
        <v>207</v>
      </c>
      <c r="H24" s="5"/>
    </row>
    <row r="25" spans="1:63">
      <c r="A25" s="83"/>
      <c r="B25" s="89"/>
      <c r="C25" s="5" t="s">
        <v>201</v>
      </c>
      <c r="D25" s="5"/>
      <c r="E25" s="5" t="s">
        <v>190</v>
      </c>
      <c r="F25" s="6" t="s">
        <v>190</v>
      </c>
      <c r="G25" s="5"/>
      <c r="H25" s="5" t="s">
        <v>202</v>
      </c>
      <c r="AF25" s="1"/>
      <c r="BK25">
        <v>272.97566699999999</v>
      </c>
    </row>
    <row r="26" spans="1:63">
      <c r="A26" s="83"/>
      <c r="B26" s="89" t="s">
        <v>208</v>
      </c>
      <c r="C26" s="5" t="s">
        <v>51</v>
      </c>
      <c r="D26" s="5" t="s">
        <v>190</v>
      </c>
      <c r="E26" s="5"/>
      <c r="F26" s="5"/>
      <c r="G26" s="5" t="s">
        <v>191</v>
      </c>
      <c r="H26" s="5" t="s">
        <v>192</v>
      </c>
      <c r="AF26" s="1"/>
      <c r="BK26">
        <v>68.084672999999995</v>
      </c>
    </row>
    <row r="27" spans="1:63">
      <c r="A27" s="83"/>
      <c r="B27" s="89"/>
      <c r="C27" s="5" t="s">
        <v>24</v>
      </c>
      <c r="D27" s="5" t="s">
        <v>190</v>
      </c>
      <c r="E27" s="5"/>
      <c r="F27" s="5"/>
      <c r="G27" s="5" t="s">
        <v>191</v>
      </c>
      <c r="H27" s="5" t="s">
        <v>192</v>
      </c>
      <c r="AF27" s="1"/>
      <c r="BK27">
        <v>7.7800070000000003</v>
      </c>
    </row>
    <row r="28" spans="1:63">
      <c r="A28" s="83"/>
      <c r="B28" s="89"/>
      <c r="C28" s="5" t="s">
        <v>71</v>
      </c>
      <c r="D28" s="5" t="s">
        <v>190</v>
      </c>
      <c r="E28" s="5"/>
      <c r="F28" s="5"/>
      <c r="G28" s="5" t="s">
        <v>191</v>
      </c>
      <c r="H28" s="5"/>
      <c r="AF28" s="1"/>
      <c r="BK28">
        <v>31.540216999999998</v>
      </c>
    </row>
    <row r="29" spans="1:63">
      <c r="A29" s="83"/>
      <c r="B29" s="89"/>
      <c r="C29" s="5" t="s">
        <v>209</v>
      </c>
      <c r="D29" s="5" t="s">
        <v>190</v>
      </c>
      <c r="E29" s="5"/>
      <c r="F29" s="5"/>
      <c r="G29" s="5" t="s">
        <v>191</v>
      </c>
      <c r="H29" s="5"/>
      <c r="AF29" s="1"/>
    </row>
    <row r="30" spans="1:63">
      <c r="A30" s="83"/>
      <c r="B30" s="89"/>
      <c r="C30" s="5" t="s">
        <v>196</v>
      </c>
      <c r="D30" s="5" t="s">
        <v>190</v>
      </c>
      <c r="E30" s="5" t="s">
        <v>190</v>
      </c>
      <c r="F30" s="5" t="s">
        <v>190</v>
      </c>
      <c r="G30" s="5" t="s">
        <v>191</v>
      </c>
      <c r="H30" s="5"/>
      <c r="AF30" s="1"/>
    </row>
    <row r="31" spans="1:63">
      <c r="A31" s="83"/>
      <c r="B31" s="89"/>
      <c r="C31" s="5" t="s">
        <v>35</v>
      </c>
      <c r="D31" s="5" t="s">
        <v>190</v>
      </c>
      <c r="E31" s="5"/>
      <c r="F31" s="5"/>
      <c r="G31" s="5" t="s">
        <v>191</v>
      </c>
      <c r="H31" s="5"/>
      <c r="AF31" s="1"/>
      <c r="BK31">
        <v>184.958744</v>
      </c>
    </row>
    <row r="32" spans="1:63">
      <c r="A32" s="83"/>
      <c r="B32" s="89"/>
      <c r="C32" s="5" t="s">
        <v>15</v>
      </c>
      <c r="D32" s="5" t="s">
        <v>190</v>
      </c>
      <c r="E32" s="5" t="s">
        <v>190</v>
      </c>
      <c r="F32" s="5" t="s">
        <v>190</v>
      </c>
      <c r="G32" s="5" t="s">
        <v>191</v>
      </c>
      <c r="H32" s="5"/>
      <c r="AF32" s="1"/>
    </row>
    <row r="33" spans="1:63">
      <c r="A33" s="83"/>
      <c r="B33" s="89"/>
      <c r="C33" s="5" t="s">
        <v>47</v>
      </c>
      <c r="D33" s="5" t="s">
        <v>190</v>
      </c>
      <c r="E33" s="5" t="s">
        <v>190</v>
      </c>
      <c r="F33" s="5" t="s">
        <v>190</v>
      </c>
      <c r="G33" s="5" t="s">
        <v>191</v>
      </c>
      <c r="H33" s="5"/>
      <c r="AF33" s="1"/>
    </row>
    <row r="34" spans="1:63">
      <c r="A34" s="83"/>
      <c r="B34" s="89"/>
      <c r="C34" s="5" t="s">
        <v>204</v>
      </c>
      <c r="D34" s="5" t="s">
        <v>190</v>
      </c>
      <c r="E34" s="5" t="s">
        <v>190</v>
      </c>
      <c r="F34" s="5" t="s">
        <v>190</v>
      </c>
      <c r="G34" s="5" t="s">
        <v>191</v>
      </c>
      <c r="H34" s="5"/>
      <c r="AF34" s="1"/>
    </row>
    <row r="35" spans="1:63">
      <c r="A35" s="83"/>
      <c r="B35" s="89"/>
      <c r="C35" s="5" t="s">
        <v>195</v>
      </c>
      <c r="D35" s="5" t="s">
        <v>190</v>
      </c>
      <c r="E35" s="5" t="s">
        <v>190</v>
      </c>
      <c r="F35" s="5" t="s">
        <v>190</v>
      </c>
      <c r="G35" s="5" t="s">
        <v>191</v>
      </c>
      <c r="H35" s="5"/>
      <c r="AF35" s="1"/>
    </row>
    <row r="36" spans="1:63">
      <c r="A36" s="83"/>
      <c r="B36" s="89"/>
      <c r="C36" s="5" t="s">
        <v>205</v>
      </c>
      <c r="D36" s="5" t="s">
        <v>190</v>
      </c>
      <c r="E36" s="5"/>
      <c r="F36" s="5"/>
      <c r="G36" s="5" t="s">
        <v>198</v>
      </c>
      <c r="H36" s="5"/>
      <c r="AF36" s="1"/>
      <c r="BK36">
        <v>62.434657999999999</v>
      </c>
    </row>
    <row r="37" spans="1:63">
      <c r="A37" s="83"/>
      <c r="B37" s="89"/>
      <c r="C37" s="5" t="s">
        <v>199</v>
      </c>
      <c r="D37" s="5" t="s">
        <v>190</v>
      </c>
      <c r="E37" s="5"/>
      <c r="F37" s="5"/>
      <c r="G37" s="5" t="s">
        <v>200</v>
      </c>
      <c r="H37" s="5"/>
      <c r="AF37" s="1"/>
      <c r="BK37">
        <v>194.83715599999999</v>
      </c>
    </row>
    <row r="38" spans="1:63">
      <c r="A38" s="83"/>
      <c r="B38" s="89"/>
      <c r="C38" s="5" t="s">
        <v>206</v>
      </c>
      <c r="D38" s="5" t="s">
        <v>190</v>
      </c>
      <c r="E38" s="5"/>
      <c r="F38" s="5"/>
      <c r="G38" s="5" t="s">
        <v>207</v>
      </c>
      <c r="H38" s="5"/>
      <c r="AF38" s="1"/>
      <c r="BK38">
        <v>73.040261000000001</v>
      </c>
    </row>
    <row r="39" spans="1:63">
      <c r="A39" s="83"/>
      <c r="B39" s="89"/>
      <c r="C39" s="5" t="s">
        <v>201</v>
      </c>
      <c r="D39" s="5"/>
      <c r="E39" s="5" t="s">
        <v>190</v>
      </c>
      <c r="F39" s="6" t="s">
        <v>190</v>
      </c>
      <c r="G39" s="5"/>
      <c r="H39" s="5" t="s">
        <v>202</v>
      </c>
      <c r="AF39" s="1"/>
      <c r="BK39">
        <v>184.89156500000001</v>
      </c>
    </row>
    <row r="40" spans="1:63">
      <c r="A40" s="83"/>
      <c r="B40" s="89" t="s">
        <v>210</v>
      </c>
      <c r="C40" s="5" t="s">
        <v>51</v>
      </c>
      <c r="D40" s="5" t="s">
        <v>190</v>
      </c>
      <c r="E40" s="5"/>
      <c r="F40" s="5"/>
      <c r="G40" s="5" t="s">
        <v>191</v>
      </c>
      <c r="H40" s="5" t="s">
        <v>192</v>
      </c>
      <c r="AF40" s="1"/>
      <c r="BK40">
        <v>584.21149300000002</v>
      </c>
    </row>
    <row r="41" spans="1:63">
      <c r="A41" s="83"/>
      <c r="B41" s="89"/>
      <c r="C41" s="5" t="s">
        <v>196</v>
      </c>
      <c r="D41" s="5" t="s">
        <v>190</v>
      </c>
      <c r="E41" s="5" t="s">
        <v>190</v>
      </c>
      <c r="F41" s="5" t="s">
        <v>190</v>
      </c>
      <c r="G41" s="5" t="s">
        <v>191</v>
      </c>
      <c r="H41" s="5"/>
      <c r="AF41" s="1"/>
    </row>
    <row r="42" spans="1:63">
      <c r="A42" s="83"/>
      <c r="B42" s="89"/>
      <c r="C42" s="5" t="s">
        <v>15</v>
      </c>
      <c r="D42" s="5" t="s">
        <v>190</v>
      </c>
      <c r="E42" s="5" t="s">
        <v>190</v>
      </c>
      <c r="F42" s="5" t="s">
        <v>190</v>
      </c>
      <c r="G42" s="5" t="s">
        <v>191</v>
      </c>
      <c r="H42" s="5"/>
      <c r="AF42" s="1"/>
    </row>
    <row r="43" spans="1:63">
      <c r="A43" s="83"/>
      <c r="B43" s="89"/>
      <c r="C43" s="5" t="s">
        <v>47</v>
      </c>
      <c r="D43" s="5" t="s">
        <v>190</v>
      </c>
      <c r="E43" s="5" t="s">
        <v>190</v>
      </c>
      <c r="F43" s="5" t="s">
        <v>190</v>
      </c>
      <c r="G43" s="5" t="s">
        <v>191</v>
      </c>
      <c r="H43" s="5"/>
      <c r="AF43" s="1"/>
    </row>
    <row r="44" spans="1:63">
      <c r="A44" s="83"/>
      <c r="B44" s="89"/>
      <c r="C44" s="5" t="s">
        <v>195</v>
      </c>
      <c r="D44" s="5" t="s">
        <v>190</v>
      </c>
      <c r="E44" s="5" t="s">
        <v>190</v>
      </c>
      <c r="F44" s="5" t="s">
        <v>190</v>
      </c>
      <c r="G44" s="5" t="s">
        <v>191</v>
      </c>
      <c r="H44" s="5"/>
      <c r="AF44" s="1"/>
    </row>
    <row r="45" spans="1:63">
      <c r="A45" s="83"/>
      <c r="B45" s="89"/>
      <c r="C45" s="5" t="s">
        <v>201</v>
      </c>
      <c r="D45" s="5"/>
      <c r="E45" s="5" t="s">
        <v>190</v>
      </c>
      <c r="F45" s="5" t="s">
        <v>190</v>
      </c>
      <c r="G45" s="5"/>
      <c r="H45" s="5" t="s">
        <v>202</v>
      </c>
      <c r="AF45" s="1"/>
    </row>
    <row r="46" spans="1:63">
      <c r="A46" s="83"/>
      <c r="B46" s="89"/>
      <c r="C46" s="5" t="s">
        <v>197</v>
      </c>
      <c r="D46" s="5" t="s">
        <v>190</v>
      </c>
      <c r="E46" s="5"/>
      <c r="F46" s="5"/>
      <c r="G46" s="5" t="s">
        <v>198</v>
      </c>
      <c r="H46" s="5"/>
      <c r="AF46" s="1"/>
    </row>
    <row r="47" spans="1:63">
      <c r="A47" s="83"/>
      <c r="B47" s="89"/>
      <c r="C47" s="5" t="s">
        <v>206</v>
      </c>
      <c r="D47" s="5" t="s">
        <v>190</v>
      </c>
      <c r="E47" s="5"/>
      <c r="F47" s="5"/>
      <c r="G47" s="5" t="s">
        <v>207</v>
      </c>
      <c r="H47" s="5"/>
      <c r="AF47" s="1"/>
      <c r="BK47">
        <v>132.69034400000001</v>
      </c>
    </row>
    <row r="48" spans="1:63">
      <c r="A48" s="83"/>
      <c r="B48" s="89" t="s">
        <v>211</v>
      </c>
      <c r="C48" s="5" t="s">
        <v>51</v>
      </c>
      <c r="D48" s="5" t="s">
        <v>190</v>
      </c>
      <c r="E48" s="5"/>
      <c r="F48" s="5"/>
      <c r="G48" s="5" t="s">
        <v>191</v>
      </c>
      <c r="H48" s="5" t="s">
        <v>192</v>
      </c>
      <c r="AF48" s="1"/>
      <c r="BK48">
        <v>3.4940000000000001E-3</v>
      </c>
    </row>
    <row r="49" spans="1:63">
      <c r="A49" s="83"/>
      <c r="B49" s="89"/>
      <c r="C49" s="5" t="s">
        <v>196</v>
      </c>
      <c r="D49" s="5" t="s">
        <v>190</v>
      </c>
      <c r="E49" s="5" t="s">
        <v>190</v>
      </c>
      <c r="F49" s="5" t="s">
        <v>190</v>
      </c>
      <c r="G49" s="5" t="s">
        <v>191</v>
      </c>
      <c r="H49" s="5"/>
      <c r="AF49" s="1"/>
      <c r="BK49">
        <v>306.69853799999999</v>
      </c>
    </row>
    <row r="50" spans="1:63">
      <c r="A50" s="83"/>
      <c r="B50" s="89"/>
      <c r="C50" s="5" t="s">
        <v>15</v>
      </c>
      <c r="D50" s="5" t="s">
        <v>190</v>
      </c>
      <c r="E50" s="5" t="s">
        <v>190</v>
      </c>
      <c r="F50" s="5" t="s">
        <v>190</v>
      </c>
      <c r="G50" s="5" t="s">
        <v>191</v>
      </c>
      <c r="H50" s="5"/>
      <c r="AF50" s="1"/>
      <c r="BK50">
        <v>75.316911000000005</v>
      </c>
    </row>
    <row r="51" spans="1:63">
      <c r="A51" s="83"/>
      <c r="B51" s="89"/>
      <c r="C51" s="5" t="s">
        <v>47</v>
      </c>
      <c r="D51" s="5" t="s">
        <v>190</v>
      </c>
      <c r="E51" s="5" t="s">
        <v>190</v>
      </c>
      <c r="F51" s="5" t="s">
        <v>190</v>
      </c>
      <c r="G51" s="5" t="s">
        <v>191</v>
      </c>
      <c r="H51" s="5"/>
      <c r="AF51" s="1"/>
    </row>
    <row r="52" spans="1:63">
      <c r="A52" s="83"/>
      <c r="B52" s="89"/>
      <c r="C52" s="5" t="s">
        <v>195</v>
      </c>
      <c r="D52" s="5" t="s">
        <v>190</v>
      </c>
      <c r="E52" s="5" t="s">
        <v>190</v>
      </c>
      <c r="F52" s="5" t="s">
        <v>190</v>
      </c>
      <c r="G52" s="5" t="s">
        <v>191</v>
      </c>
      <c r="H52" s="5"/>
      <c r="AF52" s="1"/>
    </row>
    <row r="53" spans="1:63">
      <c r="A53" s="83"/>
      <c r="B53" s="89"/>
      <c r="C53" s="5" t="s">
        <v>201</v>
      </c>
      <c r="D53" s="5"/>
      <c r="E53" s="5" t="s">
        <v>190</v>
      </c>
      <c r="F53" s="5" t="s">
        <v>190</v>
      </c>
      <c r="G53" s="5"/>
      <c r="H53" s="5" t="s">
        <v>202</v>
      </c>
      <c r="AF53" s="1"/>
    </row>
    <row r="54" spans="1:63">
      <c r="A54" s="83"/>
      <c r="B54" s="89"/>
      <c r="C54" s="5" t="s">
        <v>197</v>
      </c>
      <c r="D54" s="5" t="s">
        <v>190</v>
      </c>
      <c r="E54" s="5"/>
      <c r="F54" s="5"/>
      <c r="G54" s="5" t="s">
        <v>198</v>
      </c>
      <c r="H54" s="5"/>
      <c r="AF54" s="1"/>
    </row>
    <row r="55" spans="1:63">
      <c r="A55" s="83"/>
      <c r="B55" s="89"/>
      <c r="C55" s="5" t="s">
        <v>206</v>
      </c>
      <c r="D55" s="5" t="s">
        <v>190</v>
      </c>
      <c r="E55" s="5"/>
      <c r="F55" s="5"/>
      <c r="G55" s="5" t="s">
        <v>207</v>
      </c>
      <c r="H55" s="5"/>
      <c r="AF55" s="1"/>
    </row>
    <row r="56" spans="1:63">
      <c r="A56" s="84">
        <v>5</v>
      </c>
      <c r="B56" s="91" t="s">
        <v>212</v>
      </c>
      <c r="C56" s="5" t="s">
        <v>51</v>
      </c>
      <c r="D56" s="5" t="s">
        <v>190</v>
      </c>
      <c r="E56" s="5"/>
      <c r="F56" s="5"/>
      <c r="G56" s="5" t="s">
        <v>191</v>
      </c>
      <c r="H56" s="5" t="s">
        <v>192</v>
      </c>
      <c r="AF56" s="1"/>
      <c r="BK56">
        <v>35.538488000000001</v>
      </c>
    </row>
    <row r="57" spans="1:63">
      <c r="A57" s="85"/>
      <c r="B57" s="92"/>
      <c r="C57" s="5" t="s">
        <v>24</v>
      </c>
      <c r="D57" s="5" t="s">
        <v>190</v>
      </c>
      <c r="E57" s="5"/>
      <c r="F57" s="5"/>
      <c r="G57" s="5" t="s">
        <v>191</v>
      </c>
      <c r="H57" s="5" t="s">
        <v>192</v>
      </c>
      <c r="AF57" s="1"/>
    </row>
    <row r="58" spans="1:63">
      <c r="A58" s="85"/>
      <c r="B58" s="92"/>
      <c r="C58" s="5" t="s">
        <v>71</v>
      </c>
      <c r="D58" s="5" t="s">
        <v>190</v>
      </c>
      <c r="E58" s="5" t="s">
        <v>190</v>
      </c>
      <c r="F58" s="5" t="s">
        <v>190</v>
      </c>
      <c r="G58" s="5" t="s">
        <v>191</v>
      </c>
      <c r="H58" s="5"/>
      <c r="AF58" s="1"/>
    </row>
    <row r="59" spans="1:63">
      <c r="A59" s="85"/>
      <c r="B59" s="92"/>
      <c r="C59" s="5" t="s">
        <v>35</v>
      </c>
      <c r="D59" s="5" t="s">
        <v>190</v>
      </c>
      <c r="E59" s="5" t="s">
        <v>190</v>
      </c>
      <c r="F59" s="5" t="s">
        <v>190</v>
      </c>
      <c r="G59" s="5" t="s">
        <v>191</v>
      </c>
      <c r="H59" s="5"/>
      <c r="AF59" s="1"/>
    </row>
    <row r="60" spans="1:63">
      <c r="A60" s="85"/>
      <c r="B60" s="92"/>
      <c r="C60" s="5" t="s">
        <v>15</v>
      </c>
      <c r="D60" s="5" t="s">
        <v>190</v>
      </c>
      <c r="E60" s="5" t="s">
        <v>190</v>
      </c>
      <c r="F60" s="5" t="s">
        <v>190</v>
      </c>
      <c r="G60" s="5" t="s">
        <v>191</v>
      </c>
      <c r="H60" s="5"/>
      <c r="AF60" s="1"/>
    </row>
    <row r="61" spans="1:63">
      <c r="A61" s="85"/>
      <c r="B61" s="92"/>
      <c r="C61" s="5" t="s">
        <v>57</v>
      </c>
      <c r="D61" s="5"/>
      <c r="E61" s="5" t="s">
        <v>190</v>
      </c>
      <c r="F61" s="6" t="s">
        <v>190</v>
      </c>
      <c r="G61" s="5"/>
      <c r="H61" s="5" t="s">
        <v>202</v>
      </c>
      <c r="AF61" s="1"/>
    </row>
    <row r="62" spans="1:63">
      <c r="A62" s="85"/>
      <c r="B62" s="92"/>
      <c r="C62" s="5" t="s">
        <v>213</v>
      </c>
      <c r="D62" s="5"/>
      <c r="E62" s="5" t="s">
        <v>190</v>
      </c>
      <c r="F62" s="6" t="s">
        <v>190</v>
      </c>
      <c r="G62" s="5"/>
      <c r="H62" s="5" t="s">
        <v>202</v>
      </c>
      <c r="AF62" s="1"/>
    </row>
    <row r="63" spans="1:63">
      <c r="A63" s="85"/>
      <c r="B63" s="92"/>
      <c r="C63" s="5" t="s">
        <v>195</v>
      </c>
      <c r="D63" s="5" t="s">
        <v>190</v>
      </c>
      <c r="E63" s="5" t="s">
        <v>190</v>
      </c>
      <c r="F63" s="5" t="s">
        <v>190</v>
      </c>
      <c r="G63" s="5" t="s">
        <v>191</v>
      </c>
      <c r="H63" s="5"/>
      <c r="AF63" s="1"/>
    </row>
    <row r="64" spans="1:63">
      <c r="A64" s="85"/>
      <c r="B64" s="92"/>
      <c r="C64" s="5" t="s">
        <v>47</v>
      </c>
      <c r="D64" s="5" t="s">
        <v>190</v>
      </c>
      <c r="E64" s="5" t="s">
        <v>190</v>
      </c>
      <c r="F64" s="5" t="s">
        <v>190</v>
      </c>
      <c r="G64" s="5" t="s">
        <v>191</v>
      </c>
      <c r="H64" s="5"/>
      <c r="AF64" s="1"/>
    </row>
    <row r="65" spans="1:32">
      <c r="A65" s="85"/>
      <c r="B65" s="92"/>
      <c r="C65" s="5" t="s">
        <v>204</v>
      </c>
      <c r="D65" s="5" t="s">
        <v>190</v>
      </c>
      <c r="E65" s="5" t="s">
        <v>190</v>
      </c>
      <c r="F65" s="5" t="s">
        <v>190</v>
      </c>
      <c r="G65" s="5" t="s">
        <v>191</v>
      </c>
      <c r="H65" s="5"/>
      <c r="AF65" s="1"/>
    </row>
    <row r="66" spans="1:32">
      <c r="A66" s="85"/>
      <c r="B66" s="92"/>
      <c r="C66" s="5" t="s">
        <v>195</v>
      </c>
      <c r="D66" s="5" t="s">
        <v>190</v>
      </c>
      <c r="E66" s="5" t="s">
        <v>190</v>
      </c>
      <c r="F66" s="5" t="s">
        <v>190</v>
      </c>
      <c r="G66" s="5" t="s">
        <v>191</v>
      </c>
      <c r="H66" s="5"/>
      <c r="AF66" s="1"/>
    </row>
    <row r="67" spans="1:32">
      <c r="A67" s="85"/>
      <c r="B67" s="92"/>
      <c r="C67" s="5" t="s">
        <v>205</v>
      </c>
      <c r="D67" s="5" t="s">
        <v>190</v>
      </c>
      <c r="E67" s="5" t="s">
        <v>190</v>
      </c>
      <c r="F67" s="5" t="s">
        <v>190</v>
      </c>
      <c r="G67" s="5" t="s">
        <v>198</v>
      </c>
      <c r="H67" s="5"/>
      <c r="AF67" s="1"/>
    </row>
    <row r="68" spans="1:32">
      <c r="A68" s="85"/>
      <c r="B68" s="92"/>
      <c r="C68" s="5" t="s">
        <v>199</v>
      </c>
      <c r="D68" s="5" t="s">
        <v>190</v>
      </c>
      <c r="E68" s="5" t="s">
        <v>190</v>
      </c>
      <c r="F68" s="5" t="s">
        <v>190</v>
      </c>
      <c r="G68" s="5" t="s">
        <v>200</v>
      </c>
      <c r="H68" s="5"/>
      <c r="AF68" s="1"/>
    </row>
    <row r="69" spans="1:32">
      <c r="A69" s="85"/>
      <c r="B69" s="92"/>
      <c r="C69" s="5" t="s">
        <v>206</v>
      </c>
      <c r="D69" s="5" t="s">
        <v>190</v>
      </c>
      <c r="E69" s="5" t="s">
        <v>190</v>
      </c>
      <c r="F69" s="5" t="s">
        <v>190</v>
      </c>
      <c r="G69" s="5" t="s">
        <v>207</v>
      </c>
      <c r="H69" s="5"/>
      <c r="AF69" s="1"/>
    </row>
    <row r="70" spans="1:32">
      <c r="A70" s="85"/>
      <c r="B70" s="91" t="s">
        <v>214</v>
      </c>
      <c r="C70" s="5" t="s">
        <v>51</v>
      </c>
      <c r="D70" s="5" t="s">
        <v>190</v>
      </c>
      <c r="E70" s="5"/>
      <c r="F70" s="5"/>
      <c r="G70" s="5" t="s">
        <v>191</v>
      </c>
      <c r="H70" s="5" t="s">
        <v>192</v>
      </c>
      <c r="AF70" s="1"/>
    </row>
    <row r="71" spans="1:32">
      <c r="A71" s="85"/>
      <c r="B71" s="92"/>
      <c r="C71" s="5" t="s">
        <v>71</v>
      </c>
      <c r="D71" s="5" t="s">
        <v>190</v>
      </c>
      <c r="E71" s="5" t="s">
        <v>190</v>
      </c>
      <c r="F71" s="5" t="s">
        <v>190</v>
      </c>
      <c r="G71" s="5" t="s">
        <v>191</v>
      </c>
      <c r="H71" s="5"/>
      <c r="AF71" s="1"/>
    </row>
    <row r="72" spans="1:32">
      <c r="A72" s="85"/>
      <c r="B72" s="92"/>
      <c r="C72" s="5" t="s">
        <v>35</v>
      </c>
      <c r="D72" s="5" t="s">
        <v>190</v>
      </c>
      <c r="E72" s="5" t="s">
        <v>190</v>
      </c>
      <c r="F72" s="5" t="s">
        <v>190</v>
      </c>
      <c r="G72" s="5" t="s">
        <v>191</v>
      </c>
      <c r="H72" s="5"/>
      <c r="AF72" s="1"/>
    </row>
    <row r="73" spans="1:32">
      <c r="A73" s="85"/>
      <c r="B73" s="92"/>
      <c r="C73" s="5" t="s">
        <v>215</v>
      </c>
      <c r="D73" s="5" t="s">
        <v>190</v>
      </c>
      <c r="E73" s="5" t="s">
        <v>190</v>
      </c>
      <c r="F73" s="5" t="s">
        <v>190</v>
      </c>
      <c r="G73" s="5" t="s">
        <v>191</v>
      </c>
      <c r="H73" s="5"/>
      <c r="AF73" s="1"/>
    </row>
    <row r="74" spans="1:32">
      <c r="A74" s="85"/>
      <c r="B74" s="92"/>
      <c r="C74" s="5" t="s">
        <v>15</v>
      </c>
      <c r="D74" s="5" t="s">
        <v>190</v>
      </c>
      <c r="E74" s="5" t="s">
        <v>190</v>
      </c>
      <c r="F74" s="5" t="s">
        <v>190</v>
      </c>
      <c r="G74" s="5" t="s">
        <v>191</v>
      </c>
      <c r="H74" s="5"/>
      <c r="AF74" s="1"/>
    </row>
    <row r="75" spans="1:32">
      <c r="A75" s="85"/>
      <c r="B75" s="92"/>
      <c r="C75" s="5" t="s">
        <v>57</v>
      </c>
      <c r="D75" s="5"/>
      <c r="E75" s="5" t="s">
        <v>190</v>
      </c>
      <c r="F75" s="6" t="s">
        <v>190</v>
      </c>
      <c r="G75" s="5"/>
      <c r="H75" s="5" t="s">
        <v>202</v>
      </c>
      <c r="AF75" s="1"/>
    </row>
    <row r="76" spans="1:32">
      <c r="A76" s="85"/>
      <c r="B76" s="91" t="s">
        <v>216</v>
      </c>
      <c r="C76" s="5" t="s">
        <v>51</v>
      </c>
      <c r="D76" s="5" t="s">
        <v>190</v>
      </c>
      <c r="E76" s="5"/>
      <c r="F76" s="5"/>
      <c r="G76" s="5" t="s">
        <v>191</v>
      </c>
      <c r="H76" s="5" t="s">
        <v>192</v>
      </c>
      <c r="AF76" s="1"/>
    </row>
    <row r="77" spans="1:32">
      <c r="A77" s="85"/>
      <c r="B77" s="92"/>
      <c r="C77" s="5" t="s">
        <v>47</v>
      </c>
      <c r="D77" s="5" t="s">
        <v>190</v>
      </c>
      <c r="E77" s="5" t="s">
        <v>190</v>
      </c>
      <c r="F77" s="5"/>
      <c r="G77" s="5" t="s">
        <v>191</v>
      </c>
      <c r="H77" s="5"/>
      <c r="AF77" s="1"/>
    </row>
    <row r="78" spans="1:32">
      <c r="A78" s="85"/>
      <c r="B78" s="92"/>
      <c r="C78" s="5" t="s">
        <v>71</v>
      </c>
      <c r="D78" s="5" t="s">
        <v>190</v>
      </c>
      <c r="E78" s="5" t="s">
        <v>190</v>
      </c>
      <c r="F78" s="5" t="s">
        <v>190</v>
      </c>
      <c r="G78" s="5" t="s">
        <v>191</v>
      </c>
      <c r="H78" s="5"/>
      <c r="AF78" s="1"/>
    </row>
    <row r="79" spans="1:32">
      <c r="A79" s="85"/>
      <c r="B79" s="92"/>
      <c r="C79" s="5" t="s">
        <v>217</v>
      </c>
      <c r="D79" s="5"/>
      <c r="E79" s="5" t="s">
        <v>190</v>
      </c>
      <c r="F79" s="5" t="s">
        <v>190</v>
      </c>
      <c r="G79" s="5"/>
      <c r="H79" s="5" t="s">
        <v>202</v>
      </c>
      <c r="AF79" s="1"/>
    </row>
    <row r="80" spans="1:32">
      <c r="A80" s="85"/>
      <c r="B80" s="92"/>
      <c r="C80" s="5" t="s">
        <v>47</v>
      </c>
      <c r="D80" s="5" t="s">
        <v>190</v>
      </c>
      <c r="E80" s="5" t="s">
        <v>190</v>
      </c>
      <c r="F80" s="5" t="s">
        <v>190</v>
      </c>
      <c r="G80" s="5" t="s">
        <v>191</v>
      </c>
      <c r="H80" s="5"/>
      <c r="AF80" s="1"/>
    </row>
    <row r="81" spans="1:63">
      <c r="A81" s="85"/>
      <c r="B81" s="92"/>
      <c r="C81" s="5" t="s">
        <v>218</v>
      </c>
      <c r="D81" s="5"/>
      <c r="E81" s="5" t="s">
        <v>190</v>
      </c>
      <c r="F81" s="5" t="s">
        <v>190</v>
      </c>
      <c r="G81" s="5"/>
      <c r="H81" s="5" t="s">
        <v>202</v>
      </c>
      <c r="AF81" s="1"/>
    </row>
    <row r="82" spans="1:63">
      <c r="A82" s="85"/>
      <c r="B82" s="92"/>
      <c r="C82" s="5" t="s">
        <v>27</v>
      </c>
      <c r="D82" s="5" t="s">
        <v>190</v>
      </c>
      <c r="E82" s="5"/>
      <c r="F82" s="5"/>
      <c r="G82" s="5" t="s">
        <v>191</v>
      </c>
      <c r="H82" s="5" t="s">
        <v>192</v>
      </c>
      <c r="AF82" s="1"/>
    </row>
    <row r="83" spans="1:63">
      <c r="A83" s="85"/>
      <c r="B83" s="92"/>
      <c r="C83" s="5" t="s">
        <v>195</v>
      </c>
      <c r="D83" s="5" t="s">
        <v>190</v>
      </c>
      <c r="E83" s="5" t="s">
        <v>190</v>
      </c>
      <c r="F83" s="5" t="s">
        <v>190</v>
      </c>
      <c r="G83" s="5" t="s">
        <v>191</v>
      </c>
      <c r="H83" s="5"/>
      <c r="AF83" s="1"/>
    </row>
    <row r="84" spans="1:63">
      <c r="A84" s="85"/>
      <c r="B84" s="92"/>
      <c r="C84" s="5" t="s">
        <v>35</v>
      </c>
      <c r="D84" s="5" t="s">
        <v>190</v>
      </c>
      <c r="E84" s="5" t="s">
        <v>190</v>
      </c>
      <c r="F84" s="5" t="s">
        <v>190</v>
      </c>
      <c r="G84" s="5" t="s">
        <v>191</v>
      </c>
      <c r="H84" s="5"/>
      <c r="AF84" s="1"/>
    </row>
    <row r="85" spans="1:63">
      <c r="A85" s="85"/>
      <c r="B85" s="92"/>
      <c r="C85" s="5" t="s">
        <v>196</v>
      </c>
      <c r="D85" s="5" t="s">
        <v>190</v>
      </c>
      <c r="E85" s="5" t="s">
        <v>190</v>
      </c>
      <c r="F85" s="5" t="s">
        <v>190</v>
      </c>
      <c r="G85" s="5" t="s">
        <v>191</v>
      </c>
      <c r="H85" s="5"/>
      <c r="AF85" s="1"/>
    </row>
    <row r="86" spans="1:63">
      <c r="A86" s="85"/>
      <c r="B86" s="92"/>
      <c r="C86" s="5" t="s">
        <v>197</v>
      </c>
      <c r="D86" s="5" t="s">
        <v>190</v>
      </c>
      <c r="E86" s="5" t="s">
        <v>190</v>
      </c>
      <c r="F86" s="5" t="s">
        <v>190</v>
      </c>
      <c r="G86" s="5" t="s">
        <v>198</v>
      </c>
      <c r="H86" s="5"/>
      <c r="AF86" s="1"/>
    </row>
    <row r="87" spans="1:63">
      <c r="A87" s="85"/>
      <c r="B87" s="93"/>
      <c r="C87" s="5" t="s">
        <v>199</v>
      </c>
      <c r="D87" s="5" t="s">
        <v>190</v>
      </c>
      <c r="E87" s="5" t="s">
        <v>190</v>
      </c>
      <c r="F87" s="5" t="s">
        <v>190</v>
      </c>
      <c r="G87" s="5" t="s">
        <v>200</v>
      </c>
      <c r="H87" s="5"/>
      <c r="AF87" s="1"/>
    </row>
    <row r="88" spans="1:63">
      <c r="A88" s="90">
        <v>6</v>
      </c>
      <c r="B88" s="89" t="s">
        <v>219</v>
      </c>
      <c r="C88" s="5" t="s">
        <v>51</v>
      </c>
      <c r="D88" s="5" t="s">
        <v>190</v>
      </c>
      <c r="E88" s="5"/>
      <c r="F88" s="5"/>
      <c r="G88" s="5" t="s">
        <v>191</v>
      </c>
      <c r="H88" s="5" t="s">
        <v>192</v>
      </c>
      <c r="AF88" s="2"/>
      <c r="BK88">
        <v>86.087479000000002</v>
      </c>
    </row>
    <row r="89" spans="1:63">
      <c r="A89" s="90"/>
      <c r="B89" s="89"/>
      <c r="C89" s="5" t="s">
        <v>71</v>
      </c>
      <c r="D89" s="5" t="s">
        <v>190</v>
      </c>
      <c r="E89" s="5" t="s">
        <v>190</v>
      </c>
      <c r="F89" s="5" t="s">
        <v>190</v>
      </c>
      <c r="G89" s="5" t="s">
        <v>191</v>
      </c>
      <c r="H89" s="5"/>
      <c r="AF89" s="2"/>
    </row>
    <row r="90" spans="1:63">
      <c r="A90" s="90"/>
      <c r="B90" s="89"/>
      <c r="C90" s="5" t="s">
        <v>35</v>
      </c>
      <c r="D90" s="5" t="s">
        <v>190</v>
      </c>
      <c r="E90" s="5" t="s">
        <v>190</v>
      </c>
      <c r="F90" s="5" t="s">
        <v>190</v>
      </c>
      <c r="G90" s="5" t="s">
        <v>191</v>
      </c>
      <c r="H90" s="5"/>
      <c r="AF90" s="2"/>
    </row>
    <row r="91" spans="1:63">
      <c r="A91" s="90"/>
      <c r="B91" s="89"/>
      <c r="C91" s="5" t="s">
        <v>197</v>
      </c>
      <c r="D91" s="5" t="s">
        <v>190</v>
      </c>
      <c r="E91" s="5" t="s">
        <v>190</v>
      </c>
      <c r="F91" s="5" t="s">
        <v>190</v>
      </c>
      <c r="G91" s="5" t="s">
        <v>198</v>
      </c>
      <c r="H91" s="5"/>
      <c r="AF91" s="2"/>
    </row>
    <row r="92" spans="1:63">
      <c r="A92" s="90"/>
      <c r="B92" s="89"/>
      <c r="C92" s="5" t="s">
        <v>201</v>
      </c>
      <c r="D92" s="5"/>
      <c r="E92" s="5" t="s">
        <v>190</v>
      </c>
      <c r="F92" s="5" t="s">
        <v>190</v>
      </c>
      <c r="G92" s="5"/>
      <c r="H92" s="5" t="s">
        <v>202</v>
      </c>
      <c r="AF92" s="2"/>
    </row>
    <row r="93" spans="1:63">
      <c r="A93" s="90"/>
      <c r="B93" s="89"/>
      <c r="C93" s="5" t="s">
        <v>199</v>
      </c>
      <c r="D93" s="5" t="s">
        <v>190</v>
      </c>
      <c r="E93" s="5" t="s">
        <v>190</v>
      </c>
      <c r="F93" s="5" t="s">
        <v>190</v>
      </c>
      <c r="G93" s="5" t="s">
        <v>200</v>
      </c>
      <c r="H93" s="5"/>
      <c r="AF93" s="2"/>
    </row>
    <row r="94" spans="1:63">
      <c r="A94" s="90"/>
      <c r="B94" s="89"/>
      <c r="C94" s="5" t="s">
        <v>206</v>
      </c>
      <c r="D94" s="5" t="s">
        <v>190</v>
      </c>
      <c r="E94" s="5" t="s">
        <v>190</v>
      </c>
      <c r="F94" s="5" t="s">
        <v>190</v>
      </c>
      <c r="G94" s="5" t="s">
        <v>207</v>
      </c>
      <c r="H94" s="5"/>
      <c r="AF94" s="1"/>
      <c r="BK94">
        <v>91.970077000000003</v>
      </c>
    </row>
    <row r="95" spans="1:63">
      <c r="A95" s="90"/>
      <c r="B95" s="89" t="s">
        <v>220</v>
      </c>
      <c r="C95" s="5" t="s">
        <v>51</v>
      </c>
      <c r="D95" s="5" t="s">
        <v>190</v>
      </c>
      <c r="E95" s="5"/>
      <c r="F95" s="5"/>
      <c r="G95" s="5" t="s">
        <v>191</v>
      </c>
      <c r="H95" s="5" t="s">
        <v>192</v>
      </c>
      <c r="AF95" s="1"/>
    </row>
    <row r="96" spans="1:63">
      <c r="A96" s="90"/>
      <c r="B96" s="89"/>
      <c r="C96" s="5" t="s">
        <v>71</v>
      </c>
      <c r="D96" s="5" t="s">
        <v>190</v>
      </c>
      <c r="E96" s="5" t="s">
        <v>190</v>
      </c>
      <c r="F96" s="5" t="s">
        <v>190</v>
      </c>
      <c r="G96" s="5" t="s">
        <v>191</v>
      </c>
      <c r="H96" s="5"/>
      <c r="AF96" s="1"/>
    </row>
    <row r="97" spans="1:63">
      <c r="A97" s="90"/>
      <c r="B97" s="89"/>
      <c r="C97" s="5" t="s">
        <v>35</v>
      </c>
      <c r="D97" s="5" t="s">
        <v>190</v>
      </c>
      <c r="E97" s="5" t="s">
        <v>190</v>
      </c>
      <c r="F97" s="5" t="s">
        <v>190</v>
      </c>
      <c r="G97" s="5" t="s">
        <v>191</v>
      </c>
      <c r="H97" s="5"/>
      <c r="AF97" s="1"/>
    </row>
    <row r="98" spans="1:63">
      <c r="A98" s="90"/>
      <c r="B98" s="89"/>
      <c r="C98" s="5" t="s">
        <v>196</v>
      </c>
      <c r="D98" s="5" t="s">
        <v>190</v>
      </c>
      <c r="E98" s="5" t="s">
        <v>190</v>
      </c>
      <c r="F98" s="5" t="s">
        <v>190</v>
      </c>
      <c r="G98" s="5" t="s">
        <v>191</v>
      </c>
      <c r="H98" s="5"/>
      <c r="AF98" s="1"/>
    </row>
    <row r="99" spans="1:63">
      <c r="A99" s="90"/>
      <c r="B99" s="89"/>
      <c r="C99" s="5" t="s">
        <v>47</v>
      </c>
      <c r="D99" s="5" t="s">
        <v>190</v>
      </c>
      <c r="E99" s="5" t="s">
        <v>190</v>
      </c>
      <c r="F99" s="5" t="s">
        <v>190</v>
      </c>
      <c r="G99" s="5" t="s">
        <v>191</v>
      </c>
      <c r="H99" s="5"/>
      <c r="AF99" s="1"/>
    </row>
    <row r="100" spans="1:63">
      <c r="A100" s="90"/>
      <c r="B100" s="89"/>
      <c r="C100" s="5" t="s">
        <v>195</v>
      </c>
      <c r="D100" s="5" t="s">
        <v>190</v>
      </c>
      <c r="E100" s="5" t="s">
        <v>190</v>
      </c>
      <c r="F100" s="5" t="s">
        <v>190</v>
      </c>
      <c r="G100" s="5" t="s">
        <v>191</v>
      </c>
      <c r="H100" s="5"/>
      <c r="AF100" s="1"/>
    </row>
    <row r="101" spans="1:63">
      <c r="A101" s="90"/>
      <c r="B101" s="89"/>
      <c r="C101" s="5" t="s">
        <v>205</v>
      </c>
      <c r="D101" s="5" t="s">
        <v>190</v>
      </c>
      <c r="E101" s="5" t="s">
        <v>190</v>
      </c>
      <c r="F101" s="5" t="s">
        <v>190</v>
      </c>
      <c r="G101" s="5" t="s">
        <v>198</v>
      </c>
      <c r="H101" s="5"/>
      <c r="AF101" s="1"/>
    </row>
    <row r="102" spans="1:63">
      <c r="A102" s="90"/>
      <c r="B102" s="89"/>
      <c r="C102" s="5" t="s">
        <v>199</v>
      </c>
      <c r="D102" s="5" t="s">
        <v>190</v>
      </c>
      <c r="E102" s="5" t="s">
        <v>190</v>
      </c>
      <c r="F102" s="5" t="s">
        <v>190</v>
      </c>
      <c r="G102" s="5" t="s">
        <v>200</v>
      </c>
      <c r="H102" s="5"/>
      <c r="AF102" s="1"/>
    </row>
    <row r="103" spans="1:63">
      <c r="A103" s="90"/>
      <c r="B103" s="89" t="s">
        <v>221</v>
      </c>
      <c r="C103" s="5" t="s">
        <v>51</v>
      </c>
      <c r="D103" s="5" t="s">
        <v>190</v>
      </c>
      <c r="E103" s="5"/>
      <c r="F103" s="5"/>
      <c r="G103" s="5" t="s">
        <v>191</v>
      </c>
      <c r="H103" s="5" t="s">
        <v>192</v>
      </c>
      <c r="AF103" s="1"/>
    </row>
    <row r="104" spans="1:63">
      <c r="A104" s="90"/>
      <c r="B104" s="89"/>
      <c r="C104" s="5" t="s">
        <v>24</v>
      </c>
      <c r="D104" s="5" t="s">
        <v>190</v>
      </c>
      <c r="E104" s="5"/>
      <c r="F104" s="5"/>
      <c r="G104" s="5" t="s">
        <v>191</v>
      </c>
      <c r="H104" s="5" t="s">
        <v>192</v>
      </c>
      <c r="AF104" s="1"/>
    </row>
    <row r="105" spans="1:63">
      <c r="A105" s="90"/>
      <c r="B105" s="89"/>
      <c r="C105" s="5" t="s">
        <v>71</v>
      </c>
      <c r="D105" s="5" t="s">
        <v>190</v>
      </c>
      <c r="E105" s="5"/>
      <c r="F105" s="5"/>
      <c r="G105" s="5" t="s">
        <v>191</v>
      </c>
      <c r="H105" s="5"/>
      <c r="AF105" s="1"/>
    </row>
    <row r="106" spans="1:63">
      <c r="A106" s="90"/>
      <c r="B106" s="89"/>
      <c r="C106" s="5" t="s">
        <v>209</v>
      </c>
      <c r="D106" s="5" t="s">
        <v>190</v>
      </c>
      <c r="E106" s="5"/>
      <c r="F106" s="5"/>
      <c r="G106" s="5" t="s">
        <v>191</v>
      </c>
      <c r="H106" s="5"/>
      <c r="AF106" s="1"/>
    </row>
    <row r="107" spans="1:63">
      <c r="A107" s="90"/>
      <c r="B107" s="89"/>
      <c r="C107" s="5" t="s">
        <v>196</v>
      </c>
      <c r="D107" s="5" t="s">
        <v>190</v>
      </c>
      <c r="E107" s="5" t="s">
        <v>190</v>
      </c>
      <c r="F107" s="5" t="s">
        <v>190</v>
      </c>
      <c r="G107" s="5" t="s">
        <v>191</v>
      </c>
      <c r="H107" s="5"/>
      <c r="AF107" s="1"/>
    </row>
    <row r="108" spans="1:63">
      <c r="A108" s="90"/>
      <c r="B108" s="89"/>
      <c r="C108" s="5" t="s">
        <v>35</v>
      </c>
      <c r="D108" s="5" t="s">
        <v>190</v>
      </c>
      <c r="E108" s="5"/>
      <c r="F108" s="5"/>
      <c r="G108" s="5" t="s">
        <v>191</v>
      </c>
      <c r="H108" s="5"/>
      <c r="AF108" s="1"/>
    </row>
    <row r="109" spans="1:63">
      <c r="A109" s="90"/>
      <c r="B109" s="89"/>
      <c r="C109" s="5" t="s">
        <v>15</v>
      </c>
      <c r="D109" s="5" t="s">
        <v>190</v>
      </c>
      <c r="E109" s="5" t="s">
        <v>190</v>
      </c>
      <c r="F109" s="5" t="s">
        <v>190</v>
      </c>
      <c r="G109" s="5" t="s">
        <v>191</v>
      </c>
      <c r="H109" s="5"/>
      <c r="AF109" s="1"/>
      <c r="BK109">
        <v>910.67651499999999</v>
      </c>
    </row>
    <row r="110" spans="1:63">
      <c r="A110" s="90"/>
      <c r="B110" s="89"/>
      <c r="C110" s="5" t="s">
        <v>57</v>
      </c>
      <c r="D110" s="5" t="s">
        <v>190</v>
      </c>
      <c r="E110" s="5" t="s">
        <v>190</v>
      </c>
      <c r="F110" s="6"/>
      <c r="G110" s="5"/>
      <c r="H110" s="5" t="s">
        <v>202</v>
      </c>
      <c r="AF110" s="1"/>
    </row>
    <row r="111" spans="1:63">
      <c r="A111" s="90"/>
      <c r="B111" s="89"/>
      <c r="C111" s="5" t="s">
        <v>47</v>
      </c>
      <c r="D111" s="5" t="s">
        <v>190</v>
      </c>
      <c r="E111" s="5" t="s">
        <v>190</v>
      </c>
      <c r="F111" s="5" t="s">
        <v>190</v>
      </c>
      <c r="G111" s="5" t="s">
        <v>191</v>
      </c>
      <c r="H111" s="5"/>
      <c r="AF111" s="1"/>
    </row>
    <row r="112" spans="1:63">
      <c r="A112" s="90"/>
      <c r="B112" s="89"/>
      <c r="C112" s="5" t="s">
        <v>204</v>
      </c>
      <c r="D112" s="5" t="s">
        <v>190</v>
      </c>
      <c r="E112" s="5" t="s">
        <v>190</v>
      </c>
      <c r="F112" s="5" t="s">
        <v>190</v>
      </c>
      <c r="G112" s="5" t="s">
        <v>191</v>
      </c>
      <c r="H112" s="5"/>
      <c r="AF112" s="1"/>
    </row>
    <row r="113" spans="1:63">
      <c r="A113" s="90"/>
      <c r="B113" s="89"/>
      <c r="C113" s="5" t="s">
        <v>195</v>
      </c>
      <c r="D113" s="5" t="s">
        <v>190</v>
      </c>
      <c r="E113" s="5" t="s">
        <v>190</v>
      </c>
      <c r="F113" s="5" t="s">
        <v>190</v>
      </c>
      <c r="G113" s="5" t="s">
        <v>191</v>
      </c>
      <c r="H113" s="5"/>
      <c r="AF113" s="1"/>
    </row>
    <row r="114" spans="1:63">
      <c r="A114" s="90"/>
      <c r="B114" s="89"/>
      <c r="C114" s="5" t="s">
        <v>205</v>
      </c>
      <c r="D114" s="5" t="s">
        <v>190</v>
      </c>
      <c r="E114" s="5" t="s">
        <v>190</v>
      </c>
      <c r="F114" s="5"/>
      <c r="G114" s="5" t="s">
        <v>198</v>
      </c>
      <c r="H114" s="5"/>
      <c r="AF114" s="1"/>
    </row>
    <row r="115" spans="1:63">
      <c r="A115" s="90"/>
      <c r="B115" s="89"/>
      <c r="C115" s="5" t="s">
        <v>199</v>
      </c>
      <c r="D115" s="5" t="s">
        <v>190</v>
      </c>
      <c r="E115" s="5" t="s">
        <v>190</v>
      </c>
      <c r="F115" s="5"/>
      <c r="G115" s="5" t="s">
        <v>200</v>
      </c>
      <c r="H115" s="5"/>
      <c r="AF115" s="1"/>
    </row>
    <row r="116" spans="1:63">
      <c r="A116" s="90"/>
      <c r="B116" s="89"/>
      <c r="C116" s="5" t="s">
        <v>206</v>
      </c>
      <c r="D116" s="5" t="s">
        <v>190</v>
      </c>
      <c r="E116" s="5" t="s">
        <v>190</v>
      </c>
      <c r="F116" s="5"/>
      <c r="G116" s="5" t="s">
        <v>207</v>
      </c>
      <c r="H116" s="5"/>
      <c r="AF116" s="1"/>
    </row>
    <row r="117" spans="1:63">
      <c r="A117" s="90"/>
      <c r="B117" s="89"/>
      <c r="C117" s="5" t="s">
        <v>201</v>
      </c>
      <c r="D117" s="5"/>
      <c r="E117" s="5" t="s">
        <v>190</v>
      </c>
      <c r="F117" s="6" t="s">
        <v>190</v>
      </c>
      <c r="G117" s="5"/>
      <c r="H117" s="5" t="s">
        <v>202</v>
      </c>
      <c r="AF117" s="1"/>
      <c r="BK117">
        <v>2361.1532830000001</v>
      </c>
    </row>
    <row r="118" spans="1:63">
      <c r="A118" s="90"/>
      <c r="B118" s="89" t="s">
        <v>222</v>
      </c>
      <c r="C118" s="5" t="s">
        <v>51</v>
      </c>
      <c r="D118" s="5" t="s">
        <v>190</v>
      </c>
      <c r="E118" s="5"/>
      <c r="F118" s="5"/>
      <c r="G118" s="5" t="s">
        <v>191</v>
      </c>
      <c r="H118" s="5" t="s">
        <v>192</v>
      </c>
      <c r="AF118" s="1"/>
    </row>
    <row r="119" spans="1:63">
      <c r="A119" s="90"/>
      <c r="B119" s="89"/>
      <c r="C119" s="5" t="s">
        <v>24</v>
      </c>
      <c r="D119" s="5" t="s">
        <v>190</v>
      </c>
      <c r="E119" s="5"/>
      <c r="F119" s="5"/>
      <c r="G119" s="5" t="s">
        <v>191</v>
      </c>
      <c r="H119" s="5" t="s">
        <v>192</v>
      </c>
      <c r="AF119" s="1"/>
    </row>
    <row r="120" spans="1:63">
      <c r="A120" s="90"/>
      <c r="B120" s="89"/>
      <c r="C120" s="5" t="s">
        <v>71</v>
      </c>
      <c r="D120" s="5" t="s">
        <v>190</v>
      </c>
      <c r="E120" s="5" t="s">
        <v>190</v>
      </c>
      <c r="F120" s="5" t="s">
        <v>190</v>
      </c>
      <c r="G120" s="5" t="s">
        <v>191</v>
      </c>
      <c r="H120" s="5"/>
      <c r="AF120" s="1"/>
    </row>
    <row r="121" spans="1:63">
      <c r="A121" s="90"/>
      <c r="B121" s="89"/>
      <c r="C121" s="5" t="s">
        <v>35</v>
      </c>
      <c r="D121" s="5" t="s">
        <v>190</v>
      </c>
      <c r="E121" s="5" t="s">
        <v>190</v>
      </c>
      <c r="F121" s="5" t="s">
        <v>190</v>
      </c>
      <c r="G121" s="5" t="s">
        <v>191</v>
      </c>
      <c r="H121" s="5"/>
      <c r="AF121" s="1"/>
    </row>
    <row r="122" spans="1:63">
      <c r="A122" s="90"/>
      <c r="B122" s="89"/>
      <c r="C122" s="5" t="s">
        <v>15</v>
      </c>
      <c r="D122" s="5" t="s">
        <v>190</v>
      </c>
      <c r="E122" s="5" t="s">
        <v>190</v>
      </c>
      <c r="F122" s="5" t="s">
        <v>190</v>
      </c>
      <c r="G122" s="5" t="s">
        <v>191</v>
      </c>
      <c r="H122" s="5"/>
      <c r="AF122" s="1"/>
    </row>
    <row r="123" spans="1:63">
      <c r="A123" s="90"/>
      <c r="B123" s="89"/>
      <c r="C123" s="5" t="s">
        <v>57</v>
      </c>
      <c r="D123" s="5"/>
      <c r="E123" s="5" t="s">
        <v>190</v>
      </c>
      <c r="F123" s="6" t="s">
        <v>190</v>
      </c>
      <c r="G123" s="5"/>
      <c r="H123" s="5" t="s">
        <v>202</v>
      </c>
      <c r="AF123" s="1"/>
    </row>
    <row r="124" spans="1:63">
      <c r="A124" s="90"/>
      <c r="B124" s="89"/>
      <c r="C124" s="5" t="s">
        <v>47</v>
      </c>
      <c r="D124" s="5" t="s">
        <v>190</v>
      </c>
      <c r="E124" s="5" t="s">
        <v>190</v>
      </c>
      <c r="F124" s="5" t="s">
        <v>190</v>
      </c>
      <c r="G124" s="5" t="s">
        <v>191</v>
      </c>
      <c r="H124" s="5"/>
      <c r="AF124" s="1"/>
    </row>
    <row r="125" spans="1:63">
      <c r="A125" s="90"/>
      <c r="B125" s="89"/>
      <c r="C125" s="5" t="s">
        <v>204</v>
      </c>
      <c r="D125" s="5" t="s">
        <v>190</v>
      </c>
      <c r="E125" s="5" t="s">
        <v>190</v>
      </c>
      <c r="F125" s="5" t="s">
        <v>190</v>
      </c>
      <c r="G125" s="5" t="s">
        <v>191</v>
      </c>
      <c r="H125" s="5"/>
      <c r="AF125" s="1"/>
    </row>
    <row r="126" spans="1:63">
      <c r="A126" s="90"/>
      <c r="B126" s="89"/>
      <c r="C126" s="5" t="s">
        <v>195</v>
      </c>
      <c r="D126" s="5" t="s">
        <v>190</v>
      </c>
      <c r="E126" s="5" t="s">
        <v>190</v>
      </c>
      <c r="F126" s="5" t="s">
        <v>190</v>
      </c>
      <c r="G126" s="5" t="s">
        <v>191</v>
      </c>
      <c r="H126" s="5"/>
      <c r="AF126" s="1"/>
    </row>
    <row r="127" spans="1:63">
      <c r="A127" s="90"/>
      <c r="B127" s="89"/>
      <c r="C127" s="5" t="s">
        <v>205</v>
      </c>
      <c r="D127" s="5" t="s">
        <v>190</v>
      </c>
      <c r="E127" s="5" t="s">
        <v>190</v>
      </c>
      <c r="F127" s="5" t="s">
        <v>190</v>
      </c>
      <c r="G127" s="5" t="s">
        <v>198</v>
      </c>
      <c r="H127" s="5"/>
      <c r="AF127" s="1"/>
    </row>
    <row r="128" spans="1:63">
      <c r="A128" s="90"/>
      <c r="B128" s="89"/>
      <c r="C128" s="5" t="s">
        <v>199</v>
      </c>
      <c r="D128" s="5" t="s">
        <v>190</v>
      </c>
      <c r="E128" s="5" t="s">
        <v>190</v>
      </c>
      <c r="F128" s="5" t="s">
        <v>190</v>
      </c>
      <c r="G128" s="5" t="s">
        <v>200</v>
      </c>
      <c r="H128" s="5"/>
      <c r="AF128" s="1"/>
    </row>
    <row r="129" spans="1:63">
      <c r="A129" s="90"/>
      <c r="B129" s="89"/>
      <c r="C129" s="5" t="s">
        <v>206</v>
      </c>
      <c r="D129" s="5" t="s">
        <v>190</v>
      </c>
      <c r="E129" s="5" t="s">
        <v>190</v>
      </c>
      <c r="F129" s="5" t="s">
        <v>190</v>
      </c>
      <c r="G129" s="5" t="s">
        <v>207</v>
      </c>
      <c r="H129" s="5"/>
      <c r="AF129" s="1"/>
    </row>
    <row r="130" spans="1:63">
      <c r="A130" s="90"/>
      <c r="B130" s="89"/>
      <c r="C130" s="5" t="s">
        <v>201</v>
      </c>
      <c r="D130" s="5"/>
      <c r="E130" s="5" t="s">
        <v>190</v>
      </c>
      <c r="F130" s="6" t="s">
        <v>190</v>
      </c>
      <c r="G130" s="5"/>
      <c r="H130" s="5" t="s">
        <v>202</v>
      </c>
      <c r="AF130" s="1"/>
    </row>
    <row r="131" spans="1:63">
      <c r="A131" s="90"/>
      <c r="B131" s="89" t="s">
        <v>223</v>
      </c>
      <c r="C131" s="5" t="s">
        <v>51</v>
      </c>
      <c r="D131" s="5" t="s">
        <v>190</v>
      </c>
      <c r="E131" s="5"/>
      <c r="F131" s="5"/>
      <c r="G131" s="5" t="s">
        <v>191</v>
      </c>
      <c r="H131" s="5" t="s">
        <v>192</v>
      </c>
      <c r="AF131" s="1"/>
    </row>
    <row r="132" spans="1:63">
      <c r="A132" s="90"/>
      <c r="B132" s="89"/>
      <c r="C132" s="5" t="s">
        <v>71</v>
      </c>
      <c r="D132" s="5" t="s">
        <v>190</v>
      </c>
      <c r="E132" s="5" t="s">
        <v>190</v>
      </c>
      <c r="F132" s="5"/>
      <c r="G132" s="5" t="s">
        <v>191</v>
      </c>
      <c r="H132" s="5"/>
      <c r="AF132" s="1"/>
    </row>
    <row r="133" spans="1:63">
      <c r="A133" s="90"/>
      <c r="B133" s="89"/>
      <c r="C133" s="5" t="s">
        <v>35</v>
      </c>
      <c r="D133" s="5" t="s">
        <v>190</v>
      </c>
      <c r="E133" s="5" t="s">
        <v>190</v>
      </c>
      <c r="F133" s="5"/>
      <c r="G133" s="5" t="s">
        <v>191</v>
      </c>
      <c r="H133" s="5"/>
      <c r="AF133" s="1"/>
    </row>
    <row r="134" spans="1:63">
      <c r="A134" s="90"/>
      <c r="B134" s="89"/>
      <c r="C134" s="5" t="s">
        <v>196</v>
      </c>
      <c r="D134" s="5" t="s">
        <v>190</v>
      </c>
      <c r="E134" s="5" t="s">
        <v>190</v>
      </c>
      <c r="F134" s="5" t="s">
        <v>190</v>
      </c>
      <c r="G134" s="5" t="s">
        <v>191</v>
      </c>
      <c r="H134" s="5"/>
      <c r="AF134" s="1"/>
    </row>
    <row r="135" spans="1:63">
      <c r="A135" s="90"/>
      <c r="B135" s="89"/>
      <c r="C135" s="5" t="s">
        <v>15</v>
      </c>
      <c r="D135" s="5" t="s">
        <v>190</v>
      </c>
      <c r="E135" s="5" t="s">
        <v>190</v>
      </c>
      <c r="F135" s="5" t="s">
        <v>190</v>
      </c>
      <c r="G135" s="5" t="s">
        <v>191</v>
      </c>
      <c r="H135" s="5"/>
      <c r="AF135" s="1"/>
    </row>
    <row r="136" spans="1:63">
      <c r="A136" s="90"/>
      <c r="B136" s="89"/>
      <c r="C136" s="5" t="s">
        <v>47</v>
      </c>
      <c r="D136" s="5" t="s">
        <v>190</v>
      </c>
      <c r="E136" s="5" t="s">
        <v>190</v>
      </c>
      <c r="F136" s="5" t="s">
        <v>190</v>
      </c>
      <c r="G136" s="5" t="s">
        <v>191</v>
      </c>
      <c r="H136" s="5"/>
      <c r="AF136" s="1"/>
    </row>
    <row r="137" spans="1:63">
      <c r="A137" s="90"/>
      <c r="B137" s="89"/>
      <c r="C137" s="5" t="s">
        <v>195</v>
      </c>
      <c r="D137" s="5" t="s">
        <v>190</v>
      </c>
      <c r="E137" s="5" t="s">
        <v>190</v>
      </c>
      <c r="F137" s="5" t="s">
        <v>190</v>
      </c>
      <c r="G137" s="5" t="s">
        <v>191</v>
      </c>
      <c r="H137" s="5"/>
      <c r="AF137" s="1"/>
    </row>
    <row r="138" spans="1:63">
      <c r="A138" s="90"/>
      <c r="B138" s="89"/>
      <c r="C138" s="5" t="s">
        <v>197</v>
      </c>
      <c r="D138" s="5" t="s">
        <v>190</v>
      </c>
      <c r="E138" s="5" t="s">
        <v>190</v>
      </c>
      <c r="F138" s="5"/>
      <c r="G138" s="5" t="s">
        <v>198</v>
      </c>
      <c r="H138" s="5"/>
      <c r="AF138" s="1"/>
      <c r="BK138">
        <v>77.277039000000002</v>
      </c>
    </row>
    <row r="139" spans="1:63">
      <c r="A139" s="90"/>
      <c r="B139" s="89"/>
      <c r="C139" s="5" t="s">
        <v>206</v>
      </c>
      <c r="D139" s="5" t="s">
        <v>190</v>
      </c>
      <c r="E139" s="5" t="s">
        <v>190</v>
      </c>
      <c r="F139" s="5" t="s">
        <v>190</v>
      </c>
      <c r="G139" s="5" t="s">
        <v>207</v>
      </c>
      <c r="H139" s="5"/>
      <c r="AF139" s="1"/>
    </row>
    <row r="140" spans="1:63">
      <c r="A140" s="86">
        <v>7</v>
      </c>
      <c r="B140" s="89" t="s">
        <v>224</v>
      </c>
      <c r="C140" s="5" t="s">
        <v>51</v>
      </c>
      <c r="D140" s="5" t="s">
        <v>190</v>
      </c>
      <c r="E140" s="5"/>
      <c r="F140" s="5"/>
      <c r="G140" s="5" t="s">
        <v>191</v>
      </c>
      <c r="H140" s="5" t="s">
        <v>192</v>
      </c>
      <c r="AF140" s="1"/>
      <c r="BK140">
        <v>931.71368500000005</v>
      </c>
    </row>
    <row r="141" spans="1:63">
      <c r="A141" s="86"/>
      <c r="B141" s="89"/>
      <c r="C141" s="5" t="s">
        <v>35</v>
      </c>
      <c r="D141" s="5" t="s">
        <v>190</v>
      </c>
      <c r="E141" s="5" t="s">
        <v>190</v>
      </c>
      <c r="F141" s="5" t="s">
        <v>190</v>
      </c>
      <c r="G141" s="5" t="s">
        <v>191</v>
      </c>
      <c r="H141" s="5"/>
      <c r="AF141" s="1"/>
    </row>
    <row r="142" spans="1:63">
      <c r="A142" s="86"/>
      <c r="B142" s="89"/>
      <c r="C142" s="5" t="s">
        <v>71</v>
      </c>
      <c r="D142" s="5" t="s">
        <v>190</v>
      </c>
      <c r="E142" s="5" t="s">
        <v>190</v>
      </c>
      <c r="F142" s="5" t="s">
        <v>190</v>
      </c>
      <c r="G142" s="5" t="s">
        <v>191</v>
      </c>
      <c r="H142" s="5"/>
      <c r="AF142" s="1"/>
    </row>
    <row r="143" spans="1:63">
      <c r="A143" s="86"/>
      <c r="B143" s="89"/>
      <c r="C143" s="5" t="s">
        <v>195</v>
      </c>
      <c r="D143" s="5" t="s">
        <v>190</v>
      </c>
      <c r="E143" s="5" t="s">
        <v>190</v>
      </c>
      <c r="F143" s="5" t="s">
        <v>190</v>
      </c>
      <c r="G143" s="5" t="s">
        <v>191</v>
      </c>
      <c r="H143" s="5"/>
      <c r="AF143" s="1"/>
    </row>
    <row r="144" spans="1:63">
      <c r="A144" s="86"/>
      <c r="B144" s="89"/>
      <c r="C144" s="5" t="s">
        <v>217</v>
      </c>
      <c r="D144" s="5"/>
      <c r="E144" s="5" t="s">
        <v>190</v>
      </c>
      <c r="F144" s="5" t="s">
        <v>190</v>
      </c>
      <c r="G144" s="5"/>
      <c r="H144" s="5" t="s">
        <v>202</v>
      </c>
      <c r="AF144" s="1"/>
    </row>
    <row r="145" spans="1:63">
      <c r="A145" s="86"/>
      <c r="B145" s="89"/>
      <c r="C145" s="5" t="s">
        <v>47</v>
      </c>
      <c r="D145" s="5" t="s">
        <v>190</v>
      </c>
      <c r="E145" s="5" t="s">
        <v>190</v>
      </c>
      <c r="F145" s="5" t="s">
        <v>190</v>
      </c>
      <c r="G145" s="5" t="s">
        <v>191</v>
      </c>
      <c r="H145" s="5"/>
      <c r="AF145" s="1"/>
    </row>
    <row r="146" spans="1:63">
      <c r="A146" s="86"/>
      <c r="B146" s="89"/>
      <c r="C146" s="5" t="s">
        <v>218</v>
      </c>
      <c r="D146" s="5"/>
      <c r="E146" s="5" t="s">
        <v>190</v>
      </c>
      <c r="F146" s="5" t="s">
        <v>190</v>
      </c>
      <c r="G146" s="5"/>
      <c r="H146" s="5" t="s">
        <v>202</v>
      </c>
      <c r="AF146" s="1"/>
    </row>
    <row r="147" spans="1:63">
      <c r="A147" s="86"/>
      <c r="B147" s="89"/>
      <c r="C147" s="5" t="s">
        <v>197</v>
      </c>
      <c r="D147" s="5" t="s">
        <v>190</v>
      </c>
      <c r="E147" s="5" t="s">
        <v>190</v>
      </c>
      <c r="F147" s="5" t="s">
        <v>190</v>
      </c>
      <c r="G147" s="5" t="s">
        <v>198</v>
      </c>
      <c r="H147" s="5"/>
      <c r="BK147">
        <v>1.4402E-2</v>
      </c>
    </row>
    <row r="148" spans="1:63">
      <c r="A148" s="86"/>
      <c r="B148" s="89" t="s">
        <v>225</v>
      </c>
      <c r="C148" s="5" t="s">
        <v>51</v>
      </c>
      <c r="D148" s="5" t="s">
        <v>190</v>
      </c>
      <c r="E148" s="5"/>
      <c r="F148" s="5"/>
      <c r="G148" s="5" t="s">
        <v>191</v>
      </c>
      <c r="H148" s="5" t="s">
        <v>192</v>
      </c>
    </row>
    <row r="149" spans="1:63">
      <c r="A149" s="86"/>
      <c r="B149" s="89"/>
      <c r="C149" s="5" t="s">
        <v>24</v>
      </c>
      <c r="D149" s="5" t="s">
        <v>190</v>
      </c>
      <c r="E149" s="5"/>
      <c r="F149" s="5"/>
      <c r="G149" s="5" t="s">
        <v>191</v>
      </c>
      <c r="H149" s="5" t="s">
        <v>192</v>
      </c>
    </row>
    <row r="150" spans="1:63">
      <c r="A150" s="86"/>
      <c r="B150" s="89"/>
      <c r="C150" s="5" t="s">
        <v>71</v>
      </c>
      <c r="D150" s="5" t="s">
        <v>190</v>
      </c>
      <c r="E150" s="5" t="s">
        <v>190</v>
      </c>
      <c r="F150" s="5"/>
      <c r="G150" s="5" t="s">
        <v>191</v>
      </c>
      <c r="H150" s="5"/>
      <c r="BK150">
        <v>270.21286400000002</v>
      </c>
    </row>
    <row r="151" spans="1:63">
      <c r="A151" s="86"/>
      <c r="B151" s="89"/>
      <c r="C151" s="5" t="s">
        <v>209</v>
      </c>
      <c r="D151" s="5" t="s">
        <v>190</v>
      </c>
      <c r="E151" s="5" t="s">
        <v>190</v>
      </c>
      <c r="F151" s="5"/>
      <c r="G151" s="5" t="s">
        <v>191</v>
      </c>
      <c r="H151" s="5"/>
    </row>
    <row r="152" spans="1:63">
      <c r="A152" s="86"/>
      <c r="B152" s="89"/>
      <c r="C152" s="5" t="s">
        <v>196</v>
      </c>
      <c r="D152" s="5" t="s">
        <v>190</v>
      </c>
      <c r="E152" s="5" t="s">
        <v>190</v>
      </c>
      <c r="F152" s="5" t="s">
        <v>190</v>
      </c>
      <c r="G152" s="5" t="s">
        <v>191</v>
      </c>
      <c r="H152" s="5"/>
    </row>
    <row r="153" spans="1:63">
      <c r="A153" s="86"/>
      <c r="B153" s="89"/>
      <c r="C153" s="5" t="s">
        <v>35</v>
      </c>
      <c r="D153" s="5" t="s">
        <v>190</v>
      </c>
      <c r="E153" s="5" t="s">
        <v>190</v>
      </c>
      <c r="F153" s="5"/>
      <c r="G153" s="5" t="s">
        <v>191</v>
      </c>
      <c r="H153" s="5"/>
    </row>
    <row r="154" spans="1:63">
      <c r="A154" s="86"/>
      <c r="B154" s="89"/>
      <c r="C154" s="5" t="s">
        <v>15</v>
      </c>
      <c r="D154" s="5" t="s">
        <v>190</v>
      </c>
      <c r="E154" s="5" t="s">
        <v>190</v>
      </c>
      <c r="F154" s="5" t="s">
        <v>190</v>
      </c>
      <c r="G154" s="5" t="s">
        <v>191</v>
      </c>
      <c r="H154" s="5"/>
    </row>
    <row r="155" spans="1:63">
      <c r="A155" s="86"/>
      <c r="B155" s="89"/>
      <c r="C155" s="5" t="s">
        <v>57</v>
      </c>
      <c r="D155" s="5"/>
      <c r="E155" s="5" t="s">
        <v>190</v>
      </c>
      <c r="F155" s="6"/>
      <c r="G155" s="5"/>
      <c r="H155" s="5" t="s">
        <v>202</v>
      </c>
    </row>
    <row r="156" spans="1:63">
      <c r="A156" s="86"/>
      <c r="B156" s="89"/>
      <c r="C156" s="5" t="s">
        <v>47</v>
      </c>
      <c r="D156" s="5" t="s">
        <v>190</v>
      </c>
      <c r="E156" s="5" t="s">
        <v>190</v>
      </c>
      <c r="F156" s="5" t="s">
        <v>190</v>
      </c>
      <c r="G156" s="5" t="s">
        <v>191</v>
      </c>
      <c r="H156" s="5"/>
    </row>
    <row r="157" spans="1:63">
      <c r="A157" s="86"/>
      <c r="B157" s="89"/>
      <c r="C157" s="5" t="s">
        <v>204</v>
      </c>
      <c r="D157" s="5" t="s">
        <v>190</v>
      </c>
      <c r="E157" s="5" t="s">
        <v>190</v>
      </c>
      <c r="F157" s="5" t="s">
        <v>190</v>
      </c>
      <c r="G157" s="5" t="s">
        <v>191</v>
      </c>
      <c r="H157" s="5"/>
    </row>
    <row r="158" spans="1:63">
      <c r="A158" s="86"/>
      <c r="B158" s="89"/>
      <c r="C158" s="5" t="s">
        <v>195</v>
      </c>
      <c r="D158" s="5" t="s">
        <v>190</v>
      </c>
      <c r="E158" s="5" t="s">
        <v>190</v>
      </c>
      <c r="F158" s="5" t="s">
        <v>190</v>
      </c>
      <c r="G158" s="5" t="s">
        <v>191</v>
      </c>
      <c r="H158" s="5"/>
    </row>
    <row r="159" spans="1:63">
      <c r="A159" s="86"/>
      <c r="B159" s="89"/>
      <c r="C159" s="5" t="s">
        <v>201</v>
      </c>
      <c r="D159" s="5"/>
      <c r="E159" s="5" t="s">
        <v>190</v>
      </c>
      <c r="F159" s="5" t="s">
        <v>190</v>
      </c>
      <c r="G159" s="5"/>
      <c r="H159" s="5" t="s">
        <v>202</v>
      </c>
      <c r="AF159" s="1"/>
      <c r="BK159">
        <v>133.21738400000001</v>
      </c>
    </row>
    <row r="160" spans="1:63">
      <c r="A160" s="86"/>
      <c r="B160" s="89"/>
      <c r="C160" s="5" t="s">
        <v>197</v>
      </c>
      <c r="D160" s="5" t="s">
        <v>190</v>
      </c>
      <c r="E160" s="5" t="s">
        <v>190</v>
      </c>
      <c r="F160" s="5"/>
      <c r="G160" s="5" t="s">
        <v>198</v>
      </c>
      <c r="H160" s="5"/>
      <c r="AF160" s="1"/>
    </row>
    <row r="161" spans="1:63">
      <c r="A161" s="86"/>
      <c r="B161" s="89"/>
      <c r="C161" s="5" t="s">
        <v>199</v>
      </c>
      <c r="D161" s="5" t="s">
        <v>190</v>
      </c>
      <c r="E161" s="5" t="s">
        <v>190</v>
      </c>
      <c r="F161" s="5"/>
      <c r="G161" s="5" t="s">
        <v>200</v>
      </c>
      <c r="H161" s="5"/>
      <c r="AF161" s="1"/>
      <c r="BK161">
        <v>130.25887900000001</v>
      </c>
    </row>
    <row r="162" spans="1:63">
      <c r="A162" s="86"/>
      <c r="B162" s="89"/>
      <c r="C162" s="5" t="s">
        <v>206</v>
      </c>
      <c r="D162" s="5" t="s">
        <v>190</v>
      </c>
      <c r="E162" s="5" t="s">
        <v>190</v>
      </c>
      <c r="F162" s="5"/>
      <c r="G162" s="5" t="s">
        <v>207</v>
      </c>
      <c r="H162" s="5"/>
      <c r="AF162" s="1"/>
      <c r="BK162">
        <v>2238.88832</v>
      </c>
    </row>
    <row r="163" spans="1:63">
      <c r="A163" s="86"/>
      <c r="B163" s="89" t="s">
        <v>226</v>
      </c>
      <c r="C163" s="5" t="s">
        <v>51</v>
      </c>
      <c r="D163" s="5" t="s">
        <v>190</v>
      </c>
      <c r="E163" s="5"/>
      <c r="F163" s="5"/>
      <c r="G163" s="5" t="s">
        <v>191</v>
      </c>
      <c r="H163" s="5" t="s">
        <v>192</v>
      </c>
      <c r="AF163" s="1"/>
      <c r="BK163">
        <v>104.63660400000001</v>
      </c>
    </row>
    <row r="164" spans="1:63">
      <c r="A164" s="86"/>
      <c r="B164" s="89"/>
      <c r="C164" s="5" t="s">
        <v>196</v>
      </c>
      <c r="D164" s="5" t="s">
        <v>190</v>
      </c>
      <c r="E164" s="5" t="s">
        <v>190</v>
      </c>
      <c r="F164" s="5" t="s">
        <v>190</v>
      </c>
      <c r="G164" s="5" t="s">
        <v>191</v>
      </c>
      <c r="H164" s="5"/>
      <c r="AF164" s="1"/>
      <c r="BK164">
        <v>208.36568</v>
      </c>
    </row>
    <row r="165" spans="1:63">
      <c r="A165" s="86"/>
      <c r="B165" s="89"/>
      <c r="C165" s="5" t="s">
        <v>15</v>
      </c>
      <c r="D165" s="5" t="s">
        <v>190</v>
      </c>
      <c r="E165" s="5" t="s">
        <v>190</v>
      </c>
      <c r="F165" s="5" t="s">
        <v>190</v>
      </c>
      <c r="G165" s="5" t="s">
        <v>191</v>
      </c>
      <c r="H165" s="5"/>
      <c r="AF165" s="1"/>
      <c r="BK165">
        <v>265.28743200000002</v>
      </c>
    </row>
    <row r="166" spans="1:63">
      <c r="A166" s="86"/>
      <c r="B166" s="89"/>
      <c r="C166" s="5" t="s">
        <v>47</v>
      </c>
      <c r="D166" s="5" t="s">
        <v>190</v>
      </c>
      <c r="E166" s="5" t="s">
        <v>190</v>
      </c>
      <c r="F166" s="5" t="s">
        <v>190</v>
      </c>
      <c r="G166" s="5" t="s">
        <v>191</v>
      </c>
      <c r="H166" s="5"/>
      <c r="AF166" s="1"/>
    </row>
    <row r="167" spans="1:63">
      <c r="A167" s="86"/>
      <c r="B167" s="89"/>
      <c r="C167" s="5" t="s">
        <v>195</v>
      </c>
      <c r="D167" s="5" t="s">
        <v>190</v>
      </c>
      <c r="E167" s="5" t="s">
        <v>190</v>
      </c>
      <c r="F167" s="5" t="s">
        <v>190</v>
      </c>
      <c r="G167" s="5" t="s">
        <v>191</v>
      </c>
      <c r="H167" s="5"/>
      <c r="AF167" s="1"/>
      <c r="BK167">
        <v>146.378998</v>
      </c>
    </row>
    <row r="168" spans="1:63">
      <c r="A168" s="86"/>
      <c r="B168" s="89"/>
      <c r="C168" s="5" t="s">
        <v>201</v>
      </c>
      <c r="D168" s="5"/>
      <c r="E168" s="5" t="s">
        <v>190</v>
      </c>
      <c r="F168" s="5" t="s">
        <v>190</v>
      </c>
      <c r="G168" s="5"/>
      <c r="H168" s="5" t="s">
        <v>202</v>
      </c>
      <c r="AF168" s="1"/>
    </row>
    <row r="169" spans="1:63">
      <c r="A169" s="86"/>
      <c r="B169" s="89"/>
      <c r="C169" s="5" t="s">
        <v>197</v>
      </c>
      <c r="D169" s="5" t="s">
        <v>190</v>
      </c>
      <c r="E169" s="5" t="s">
        <v>190</v>
      </c>
      <c r="F169" s="5"/>
      <c r="G169" s="5" t="s">
        <v>198</v>
      </c>
      <c r="H169" s="5"/>
      <c r="AF169" s="1"/>
    </row>
    <row r="170" spans="1:63">
      <c r="A170" s="86"/>
      <c r="B170" s="89"/>
      <c r="C170" s="5" t="s">
        <v>206</v>
      </c>
      <c r="D170" s="5" t="s">
        <v>190</v>
      </c>
      <c r="E170" s="5" t="s">
        <v>190</v>
      </c>
      <c r="F170" s="5"/>
      <c r="G170" s="5" t="s">
        <v>207</v>
      </c>
      <c r="H170" s="5"/>
      <c r="AF170" s="1"/>
      <c r="BK170">
        <v>57.088740999999999</v>
      </c>
    </row>
    <row r="171" spans="1:63">
      <c r="A171" s="86"/>
      <c r="B171" s="89" t="s">
        <v>227</v>
      </c>
      <c r="C171" s="5" t="s">
        <v>51</v>
      </c>
      <c r="D171" s="5" t="s">
        <v>190</v>
      </c>
      <c r="E171" s="5"/>
      <c r="F171" s="5"/>
      <c r="G171" s="5" t="s">
        <v>191</v>
      </c>
      <c r="H171" s="5" t="s">
        <v>192</v>
      </c>
      <c r="AF171" s="1"/>
    </row>
    <row r="172" spans="1:63">
      <c r="A172" s="86"/>
      <c r="B172" s="89"/>
      <c r="C172" s="5" t="s">
        <v>196</v>
      </c>
      <c r="D172" s="5" t="s">
        <v>190</v>
      </c>
      <c r="E172" s="5" t="s">
        <v>190</v>
      </c>
      <c r="F172" s="5" t="s">
        <v>190</v>
      </c>
      <c r="G172" s="5" t="s">
        <v>191</v>
      </c>
      <c r="H172" s="5"/>
      <c r="AF172" s="1"/>
    </row>
    <row r="173" spans="1:63">
      <c r="A173" s="86"/>
      <c r="B173" s="89"/>
      <c r="C173" s="5" t="s">
        <v>15</v>
      </c>
      <c r="D173" s="5" t="s">
        <v>190</v>
      </c>
      <c r="E173" s="5" t="s">
        <v>190</v>
      </c>
      <c r="F173" s="5" t="s">
        <v>190</v>
      </c>
      <c r="G173" s="5" t="s">
        <v>191</v>
      </c>
      <c r="H173" s="5"/>
      <c r="AF173" s="1"/>
    </row>
    <row r="174" spans="1:63">
      <c r="A174" s="86"/>
      <c r="B174" s="89"/>
      <c r="C174" s="5" t="s">
        <v>47</v>
      </c>
      <c r="D174" s="5" t="s">
        <v>190</v>
      </c>
      <c r="E174" s="5" t="s">
        <v>190</v>
      </c>
      <c r="F174" s="5" t="s">
        <v>190</v>
      </c>
      <c r="G174" s="5" t="s">
        <v>191</v>
      </c>
      <c r="H174" s="5"/>
      <c r="AF174" s="1"/>
    </row>
    <row r="175" spans="1:63">
      <c r="A175" s="86"/>
      <c r="B175" s="89"/>
      <c r="C175" s="5" t="s">
        <v>195</v>
      </c>
      <c r="D175" s="5" t="s">
        <v>190</v>
      </c>
      <c r="E175" s="5" t="s">
        <v>190</v>
      </c>
      <c r="F175" s="5" t="s">
        <v>190</v>
      </c>
      <c r="G175" s="5" t="s">
        <v>191</v>
      </c>
      <c r="H175" s="5"/>
      <c r="AF175" s="1"/>
    </row>
    <row r="176" spans="1:63">
      <c r="A176" s="86"/>
      <c r="B176" s="89"/>
      <c r="C176" s="5" t="s">
        <v>201</v>
      </c>
      <c r="D176" s="5"/>
      <c r="E176" s="5" t="s">
        <v>190</v>
      </c>
      <c r="F176" s="5" t="s">
        <v>190</v>
      </c>
      <c r="G176" s="5"/>
      <c r="H176" s="5" t="s">
        <v>202</v>
      </c>
      <c r="AF176" s="1"/>
    </row>
    <row r="177" spans="1:63">
      <c r="A177" s="86"/>
      <c r="B177" s="89"/>
      <c r="C177" s="5" t="s">
        <v>197</v>
      </c>
      <c r="D177" s="5" t="s">
        <v>190</v>
      </c>
      <c r="E177" s="5" t="s">
        <v>190</v>
      </c>
      <c r="F177" s="5" t="s">
        <v>190</v>
      </c>
      <c r="G177" s="5" t="s">
        <v>198</v>
      </c>
      <c r="H177" s="5"/>
      <c r="AF177" s="1"/>
    </row>
    <row r="178" spans="1:63">
      <c r="A178" s="86"/>
      <c r="B178" s="89"/>
      <c r="C178" s="5" t="s">
        <v>206</v>
      </c>
      <c r="D178" s="5" t="s">
        <v>190</v>
      </c>
      <c r="E178" s="5" t="s">
        <v>190</v>
      </c>
      <c r="F178" s="5" t="s">
        <v>190</v>
      </c>
      <c r="G178" s="5" t="s">
        <v>207</v>
      </c>
      <c r="H178" s="5"/>
      <c r="AF178" s="1"/>
      <c r="BK178">
        <v>748.07512899999995</v>
      </c>
    </row>
    <row r="179" spans="1:63">
      <c r="A179" s="86"/>
      <c r="B179" s="89" t="s">
        <v>228</v>
      </c>
      <c r="C179" s="5" t="s">
        <v>209</v>
      </c>
      <c r="D179" s="5" t="s">
        <v>190</v>
      </c>
      <c r="E179" s="5" t="s">
        <v>190</v>
      </c>
      <c r="F179" s="5" t="s">
        <v>190</v>
      </c>
      <c r="G179" s="5" t="s">
        <v>191</v>
      </c>
      <c r="H179" s="5"/>
      <c r="AF179" s="1"/>
      <c r="BK179">
        <v>224.87827899999999</v>
      </c>
    </row>
    <row r="180" spans="1:63">
      <c r="A180" s="86"/>
      <c r="B180" s="89"/>
      <c r="C180" s="5" t="s">
        <v>196</v>
      </c>
      <c r="D180" s="5" t="s">
        <v>190</v>
      </c>
      <c r="E180" s="5" t="s">
        <v>190</v>
      </c>
      <c r="F180" s="5" t="s">
        <v>190</v>
      </c>
      <c r="G180" s="5" t="s">
        <v>191</v>
      </c>
      <c r="H180" s="5"/>
      <c r="AF180" s="1"/>
    </row>
    <row r="181" spans="1:63">
      <c r="A181" s="86"/>
      <c r="B181" s="89"/>
      <c r="C181" s="5" t="s">
        <v>15</v>
      </c>
      <c r="D181" s="5" t="s">
        <v>190</v>
      </c>
      <c r="E181" s="5" t="s">
        <v>190</v>
      </c>
      <c r="F181" s="5" t="s">
        <v>190</v>
      </c>
      <c r="G181" s="5" t="s">
        <v>191</v>
      </c>
      <c r="H181" s="5"/>
      <c r="AF181" s="1"/>
    </row>
    <row r="182" spans="1:63">
      <c r="A182" s="86"/>
      <c r="B182" s="89"/>
      <c r="C182" s="5" t="s">
        <v>204</v>
      </c>
      <c r="D182" s="5" t="s">
        <v>190</v>
      </c>
      <c r="E182" s="5" t="s">
        <v>190</v>
      </c>
      <c r="F182" s="5" t="s">
        <v>190</v>
      </c>
      <c r="G182" s="5" t="s">
        <v>191</v>
      </c>
      <c r="H182" s="5"/>
      <c r="AF182" s="1"/>
    </row>
    <row r="183" spans="1:63">
      <c r="A183" s="86"/>
      <c r="B183" s="89"/>
      <c r="C183" s="5" t="s">
        <v>201</v>
      </c>
      <c r="D183" s="5"/>
      <c r="E183" s="5" t="s">
        <v>190</v>
      </c>
      <c r="F183" s="5" t="s">
        <v>190</v>
      </c>
      <c r="G183" s="5"/>
      <c r="H183" s="5" t="s">
        <v>202</v>
      </c>
      <c r="AF183" s="1"/>
    </row>
    <row r="184" spans="1:63">
      <c r="A184" s="86"/>
      <c r="B184" s="89"/>
      <c r="C184" s="5" t="s">
        <v>197</v>
      </c>
      <c r="D184" s="5" t="s">
        <v>190</v>
      </c>
      <c r="E184" s="5" t="s">
        <v>190</v>
      </c>
      <c r="F184" s="5" t="s">
        <v>190</v>
      </c>
      <c r="G184" s="5" t="s">
        <v>198</v>
      </c>
      <c r="H184" s="5"/>
      <c r="AF184" s="1"/>
    </row>
    <row r="185" spans="1:63">
      <c r="A185" s="86"/>
      <c r="B185" s="89"/>
      <c r="C185" s="5" t="s">
        <v>199</v>
      </c>
      <c r="D185" s="5" t="s">
        <v>190</v>
      </c>
      <c r="E185" s="5" t="s">
        <v>190</v>
      </c>
      <c r="F185" s="5" t="s">
        <v>190</v>
      </c>
      <c r="G185" s="5" t="s">
        <v>200</v>
      </c>
      <c r="H185" s="5"/>
      <c r="AF185" s="1"/>
    </row>
    <row r="186" spans="1:63">
      <c r="A186" s="86"/>
      <c r="B186" s="89"/>
      <c r="C186" s="5" t="s">
        <v>206</v>
      </c>
      <c r="D186" s="5" t="s">
        <v>190</v>
      </c>
      <c r="E186" s="5" t="s">
        <v>190</v>
      </c>
      <c r="F186" s="5" t="s">
        <v>190</v>
      </c>
      <c r="G186" s="5" t="s">
        <v>207</v>
      </c>
      <c r="H186" s="5"/>
      <c r="AF186" s="1"/>
      <c r="BK186">
        <v>26.580658</v>
      </c>
    </row>
    <row r="187" spans="1:63">
      <c r="A187" s="88">
        <v>9</v>
      </c>
      <c r="B187" s="89" t="s">
        <v>229</v>
      </c>
      <c r="C187" s="5" t="s">
        <v>71</v>
      </c>
      <c r="D187" s="5" t="s">
        <v>190</v>
      </c>
      <c r="E187" s="5" t="s">
        <v>190</v>
      </c>
      <c r="F187" s="5" t="s">
        <v>190</v>
      </c>
      <c r="G187" s="5" t="s">
        <v>191</v>
      </c>
      <c r="H187" s="5"/>
      <c r="AF187" s="1"/>
      <c r="BK187">
        <v>836.43226200000004</v>
      </c>
    </row>
    <row r="188" spans="1:63">
      <c r="A188" s="88"/>
      <c r="B188" s="89"/>
      <c r="C188" s="5" t="s">
        <v>217</v>
      </c>
      <c r="D188" s="5"/>
      <c r="E188" s="5" t="s">
        <v>190</v>
      </c>
      <c r="F188" s="5" t="s">
        <v>190</v>
      </c>
      <c r="G188" s="5"/>
      <c r="H188" s="5" t="s">
        <v>202</v>
      </c>
      <c r="AF188" s="1"/>
    </row>
    <row r="189" spans="1:63">
      <c r="A189" s="88"/>
      <c r="B189" s="89"/>
      <c r="C189" s="5" t="s">
        <v>47</v>
      </c>
      <c r="D189" s="5" t="s">
        <v>190</v>
      </c>
      <c r="E189" s="5" t="s">
        <v>190</v>
      </c>
      <c r="F189" s="5" t="s">
        <v>190</v>
      </c>
      <c r="G189" s="5" t="s">
        <v>191</v>
      </c>
      <c r="H189" s="5"/>
      <c r="AF189" s="1"/>
      <c r="BK189">
        <v>836.43226200000004</v>
      </c>
    </row>
    <row r="190" spans="1:63">
      <c r="A190" s="88"/>
      <c r="B190" s="89"/>
      <c r="C190" s="5" t="s">
        <v>218</v>
      </c>
      <c r="D190" s="5"/>
      <c r="E190" s="5" t="s">
        <v>190</v>
      </c>
      <c r="F190" s="5" t="s">
        <v>190</v>
      </c>
      <c r="G190" s="5"/>
      <c r="H190" s="5" t="s">
        <v>202</v>
      </c>
      <c r="AF190" s="1"/>
    </row>
    <row r="191" spans="1:63">
      <c r="A191" s="88"/>
      <c r="B191" s="89"/>
      <c r="C191" s="5" t="s">
        <v>197</v>
      </c>
      <c r="D191" s="5" t="s">
        <v>190</v>
      </c>
      <c r="E191" s="5" t="s">
        <v>190</v>
      </c>
      <c r="F191" s="5" t="s">
        <v>190</v>
      </c>
      <c r="G191" s="5" t="s">
        <v>198</v>
      </c>
      <c r="H191" s="5"/>
      <c r="AF191" s="1"/>
      <c r="BK191">
        <v>836.43226200000004</v>
      </c>
    </row>
    <row r="192" spans="1:63">
      <c r="A192" s="87">
        <v>10</v>
      </c>
      <c r="B192" s="89" t="s">
        <v>230</v>
      </c>
      <c r="C192" s="5" t="s">
        <v>51</v>
      </c>
      <c r="D192" s="5" t="s">
        <v>190</v>
      </c>
      <c r="E192" s="5"/>
      <c r="F192" s="5"/>
      <c r="G192" s="5" t="s">
        <v>191</v>
      </c>
      <c r="H192" s="5" t="s">
        <v>192</v>
      </c>
      <c r="BK192">
        <v>0.10080799999999999</v>
      </c>
    </row>
    <row r="193" spans="1:63">
      <c r="A193" s="87"/>
      <c r="B193" s="89"/>
      <c r="C193" s="5" t="s">
        <v>71</v>
      </c>
      <c r="D193" s="5" t="s">
        <v>190</v>
      </c>
      <c r="E193" s="5" t="s">
        <v>190</v>
      </c>
      <c r="F193" s="5" t="s">
        <v>190</v>
      </c>
      <c r="G193" s="5" t="s">
        <v>191</v>
      </c>
      <c r="H193" s="5"/>
    </row>
    <row r="194" spans="1:63">
      <c r="A194" s="87"/>
      <c r="B194" s="89"/>
      <c r="C194" s="5" t="s">
        <v>35</v>
      </c>
      <c r="D194" s="5" t="s">
        <v>190</v>
      </c>
      <c r="E194" s="5" t="s">
        <v>190</v>
      </c>
      <c r="F194" s="5" t="s">
        <v>190</v>
      </c>
      <c r="G194" s="5" t="s">
        <v>191</v>
      </c>
      <c r="H194" s="5"/>
    </row>
    <row r="195" spans="1:63">
      <c r="A195" s="87"/>
      <c r="B195" s="89"/>
      <c r="C195" s="5" t="s">
        <v>217</v>
      </c>
      <c r="D195" s="5"/>
      <c r="E195" s="5" t="s">
        <v>190</v>
      </c>
      <c r="F195" s="5" t="s">
        <v>190</v>
      </c>
      <c r="G195" s="5"/>
      <c r="H195" s="5" t="s">
        <v>202</v>
      </c>
      <c r="BK195">
        <v>8.9811000000000002E-2</v>
      </c>
    </row>
    <row r="196" spans="1:63">
      <c r="A196" s="87"/>
      <c r="B196" s="89"/>
      <c r="C196" s="5" t="s">
        <v>47</v>
      </c>
      <c r="D196" s="5" t="s">
        <v>190</v>
      </c>
      <c r="E196" s="5" t="s">
        <v>190</v>
      </c>
      <c r="F196" s="5" t="s">
        <v>190</v>
      </c>
      <c r="G196" s="5" t="s">
        <v>191</v>
      </c>
      <c r="H196" s="5"/>
      <c r="BK196">
        <v>8.6410000000000001E-2</v>
      </c>
    </row>
    <row r="197" spans="1:63">
      <c r="A197" s="87"/>
      <c r="B197" s="89"/>
      <c r="C197" s="5" t="s">
        <v>213</v>
      </c>
      <c r="D197" s="5"/>
      <c r="E197" s="5" t="s">
        <v>190</v>
      </c>
      <c r="F197" s="6" t="s">
        <v>190</v>
      </c>
      <c r="G197" s="5"/>
      <c r="H197" s="5" t="s">
        <v>202</v>
      </c>
    </row>
    <row r="198" spans="1:63">
      <c r="A198" s="87"/>
      <c r="B198" s="89"/>
      <c r="C198" s="5" t="s">
        <v>57</v>
      </c>
      <c r="D198" s="5"/>
      <c r="E198" s="5" t="s">
        <v>190</v>
      </c>
      <c r="F198" s="6" t="s">
        <v>190</v>
      </c>
      <c r="G198" s="5"/>
      <c r="H198" s="5" t="s">
        <v>202</v>
      </c>
    </row>
    <row r="199" spans="1:63">
      <c r="A199" s="87"/>
      <c r="B199" s="89"/>
      <c r="C199" s="5" t="s">
        <v>218</v>
      </c>
      <c r="D199" s="5"/>
      <c r="E199" s="5" t="s">
        <v>190</v>
      </c>
      <c r="F199" s="5" t="s">
        <v>190</v>
      </c>
      <c r="G199" s="5"/>
      <c r="H199" s="5" t="s">
        <v>202</v>
      </c>
      <c r="BK199">
        <v>68.147977999999995</v>
      </c>
    </row>
    <row r="200" spans="1:63">
      <c r="A200" s="87"/>
      <c r="B200" s="89"/>
      <c r="C200" s="5" t="s">
        <v>195</v>
      </c>
      <c r="D200" s="5" t="s">
        <v>190</v>
      </c>
      <c r="E200" s="5" t="s">
        <v>190</v>
      </c>
      <c r="F200" s="5" t="s">
        <v>190</v>
      </c>
      <c r="G200" s="5" t="s">
        <v>191</v>
      </c>
      <c r="H200" s="5"/>
    </row>
    <row r="201" spans="1:63">
      <c r="A201" s="87"/>
      <c r="B201" s="89"/>
      <c r="C201" s="5" t="s">
        <v>199</v>
      </c>
      <c r="D201" s="5" t="s">
        <v>190</v>
      </c>
      <c r="E201" s="5" t="s">
        <v>190</v>
      </c>
      <c r="F201" s="5" t="s">
        <v>190</v>
      </c>
      <c r="G201" s="5" t="s">
        <v>200</v>
      </c>
      <c r="H201" s="5"/>
    </row>
    <row r="202" spans="1:63">
      <c r="A202" s="87"/>
      <c r="B202" s="89"/>
      <c r="C202" s="5" t="s">
        <v>197</v>
      </c>
      <c r="D202" s="5" t="s">
        <v>190</v>
      </c>
      <c r="E202" s="5" t="s">
        <v>190</v>
      </c>
      <c r="F202" s="5" t="s">
        <v>190</v>
      </c>
      <c r="G202" s="5" t="s">
        <v>198</v>
      </c>
      <c r="H202" s="5"/>
      <c r="BK202">
        <v>36.343203000000003</v>
      </c>
    </row>
    <row r="203" spans="1:63">
      <c r="A203" s="87"/>
      <c r="B203" s="89" t="s">
        <v>231</v>
      </c>
      <c r="C203" s="5" t="s">
        <v>71</v>
      </c>
      <c r="D203" s="5" t="s">
        <v>190</v>
      </c>
      <c r="E203" s="5" t="s">
        <v>190</v>
      </c>
      <c r="F203" s="5" t="s">
        <v>190</v>
      </c>
      <c r="G203" s="5" t="s">
        <v>191</v>
      </c>
      <c r="H203" s="5"/>
      <c r="BK203">
        <v>90.703249999999997</v>
      </c>
    </row>
    <row r="204" spans="1:63">
      <c r="A204" s="87"/>
      <c r="B204" s="89"/>
      <c r="C204" s="5" t="s">
        <v>35</v>
      </c>
      <c r="D204" s="5" t="s">
        <v>190</v>
      </c>
      <c r="E204" s="5" t="s">
        <v>190</v>
      </c>
      <c r="F204" s="5" t="s">
        <v>190</v>
      </c>
      <c r="G204" s="5" t="s">
        <v>191</v>
      </c>
      <c r="H204" s="5"/>
    </row>
    <row r="205" spans="1:63">
      <c r="A205" s="87"/>
      <c r="B205" s="89"/>
      <c r="C205" s="5" t="s">
        <v>15</v>
      </c>
      <c r="D205" s="5" t="s">
        <v>190</v>
      </c>
      <c r="E205" s="5" t="s">
        <v>190</v>
      </c>
      <c r="F205" s="5" t="s">
        <v>190</v>
      </c>
      <c r="G205" s="5" t="s">
        <v>191</v>
      </c>
      <c r="H205" s="5"/>
    </row>
    <row r="206" spans="1:63">
      <c r="A206" s="87"/>
      <c r="B206" s="89"/>
      <c r="C206" s="5" t="s">
        <v>57</v>
      </c>
      <c r="D206" s="5"/>
      <c r="E206" s="5" t="s">
        <v>190</v>
      </c>
      <c r="F206" s="6" t="s">
        <v>190</v>
      </c>
      <c r="G206" s="5"/>
      <c r="H206" s="5" t="s">
        <v>202</v>
      </c>
    </row>
    <row r="207" spans="1:63">
      <c r="A207" s="87"/>
      <c r="B207" s="89" t="s">
        <v>232</v>
      </c>
      <c r="C207" s="5" t="s">
        <v>51</v>
      </c>
      <c r="D207" s="5" t="s">
        <v>190</v>
      </c>
      <c r="E207" s="5"/>
      <c r="F207" s="5"/>
      <c r="G207" s="5" t="s">
        <v>191</v>
      </c>
      <c r="H207" s="5" t="s">
        <v>192</v>
      </c>
      <c r="BK207">
        <v>1574.6696569999999</v>
      </c>
    </row>
    <row r="208" spans="1:63">
      <c r="A208" s="87"/>
      <c r="B208" s="89"/>
      <c r="C208" s="5" t="s">
        <v>24</v>
      </c>
      <c r="D208" s="5" t="s">
        <v>190</v>
      </c>
      <c r="E208" s="5"/>
      <c r="F208" s="5"/>
      <c r="G208" s="5" t="s">
        <v>191</v>
      </c>
      <c r="H208" s="5" t="s">
        <v>192</v>
      </c>
    </row>
    <row r="209" spans="1:63">
      <c r="A209" s="87"/>
      <c r="B209" s="89"/>
      <c r="C209" s="5" t="s">
        <v>71</v>
      </c>
      <c r="D209" s="5" t="s">
        <v>190</v>
      </c>
      <c r="E209" s="5" t="s">
        <v>190</v>
      </c>
      <c r="F209" s="5" t="s">
        <v>190</v>
      </c>
      <c r="G209" s="5" t="s">
        <v>191</v>
      </c>
      <c r="H209" s="5"/>
    </row>
    <row r="210" spans="1:63">
      <c r="A210" s="87"/>
      <c r="B210" s="89"/>
      <c r="C210" s="5" t="s">
        <v>35</v>
      </c>
      <c r="D210" s="5" t="s">
        <v>190</v>
      </c>
      <c r="E210" s="5" t="s">
        <v>190</v>
      </c>
      <c r="F210" s="5" t="s">
        <v>190</v>
      </c>
      <c r="G210" s="5" t="s">
        <v>191</v>
      </c>
      <c r="H210" s="5"/>
    </row>
    <row r="211" spans="1:63">
      <c r="A211" s="87"/>
      <c r="B211" s="89"/>
      <c r="C211" s="5" t="s">
        <v>15</v>
      </c>
      <c r="D211" s="5" t="s">
        <v>190</v>
      </c>
      <c r="E211" s="5" t="s">
        <v>190</v>
      </c>
      <c r="F211" s="5" t="s">
        <v>190</v>
      </c>
      <c r="G211" s="5" t="s">
        <v>191</v>
      </c>
      <c r="H211" s="5"/>
    </row>
    <row r="212" spans="1:63">
      <c r="A212" s="87"/>
      <c r="B212" s="89"/>
      <c r="C212" s="5" t="s">
        <v>57</v>
      </c>
      <c r="D212" s="5"/>
      <c r="E212" s="5" t="s">
        <v>190</v>
      </c>
      <c r="F212" s="6" t="s">
        <v>190</v>
      </c>
      <c r="G212" s="5"/>
      <c r="H212" s="5" t="s">
        <v>202</v>
      </c>
    </row>
    <row r="213" spans="1:63">
      <c r="A213" s="87"/>
      <c r="B213" s="89"/>
      <c r="C213" s="5" t="s">
        <v>47</v>
      </c>
      <c r="D213" s="5" t="s">
        <v>190</v>
      </c>
      <c r="E213" s="5" t="s">
        <v>190</v>
      </c>
      <c r="F213" s="5" t="s">
        <v>190</v>
      </c>
      <c r="G213" s="5" t="s">
        <v>191</v>
      </c>
      <c r="H213" s="5"/>
    </row>
    <row r="214" spans="1:63">
      <c r="A214" s="87"/>
      <c r="B214" s="89"/>
      <c r="C214" s="5" t="s">
        <v>204</v>
      </c>
      <c r="D214" s="5" t="s">
        <v>190</v>
      </c>
      <c r="E214" s="5" t="s">
        <v>190</v>
      </c>
      <c r="F214" s="5" t="s">
        <v>190</v>
      </c>
      <c r="G214" s="5" t="s">
        <v>191</v>
      </c>
      <c r="H214" s="5"/>
    </row>
    <row r="215" spans="1:63">
      <c r="A215" s="87"/>
      <c r="B215" s="89"/>
      <c r="C215" s="5" t="s">
        <v>195</v>
      </c>
      <c r="D215" s="5" t="s">
        <v>190</v>
      </c>
      <c r="E215" s="5" t="s">
        <v>190</v>
      </c>
      <c r="F215" s="5" t="s">
        <v>190</v>
      </c>
      <c r="G215" s="5" t="s">
        <v>191</v>
      </c>
      <c r="H215" s="5"/>
    </row>
    <row r="216" spans="1:63">
      <c r="A216" s="87"/>
      <c r="B216" s="89"/>
      <c r="C216" s="5" t="s">
        <v>201</v>
      </c>
      <c r="D216" s="5"/>
      <c r="E216" s="5" t="s">
        <v>190</v>
      </c>
      <c r="F216" s="5" t="s">
        <v>190</v>
      </c>
      <c r="G216" s="5"/>
      <c r="H216" s="5" t="s">
        <v>202</v>
      </c>
    </row>
    <row r="217" spans="1:63">
      <c r="A217" s="87"/>
      <c r="B217" s="89"/>
      <c r="C217" s="5" t="s">
        <v>197</v>
      </c>
      <c r="D217" s="5" t="s">
        <v>190</v>
      </c>
      <c r="E217" s="5" t="s">
        <v>190</v>
      </c>
      <c r="F217" s="5" t="s">
        <v>190</v>
      </c>
      <c r="G217" s="5" t="s">
        <v>198</v>
      </c>
      <c r="H217" s="5"/>
    </row>
    <row r="218" spans="1:63">
      <c r="A218" s="87"/>
      <c r="B218" s="89"/>
      <c r="C218" s="5" t="s">
        <v>199</v>
      </c>
      <c r="D218" s="5" t="s">
        <v>190</v>
      </c>
      <c r="E218" s="5" t="s">
        <v>190</v>
      </c>
      <c r="F218" s="5" t="s">
        <v>190</v>
      </c>
      <c r="G218" s="5" t="s">
        <v>200</v>
      </c>
      <c r="H218" s="5"/>
      <c r="BK218">
        <v>423.51243099999999</v>
      </c>
    </row>
    <row r="219" spans="1:63">
      <c r="A219" s="87"/>
      <c r="B219" s="89"/>
      <c r="C219" s="5" t="s">
        <v>206</v>
      </c>
      <c r="D219" s="5" t="s">
        <v>190</v>
      </c>
      <c r="E219" s="5" t="s">
        <v>190</v>
      </c>
      <c r="F219" s="5" t="s">
        <v>190</v>
      </c>
      <c r="G219" s="5" t="s">
        <v>207</v>
      </c>
      <c r="H219" s="5"/>
      <c r="BK219">
        <v>126.262185</v>
      </c>
    </row>
    <row r="220" spans="1:63">
      <c r="A220" s="87"/>
      <c r="B220" s="89" t="s">
        <v>233</v>
      </c>
      <c r="C220" s="5" t="s">
        <v>51</v>
      </c>
      <c r="D220" s="5" t="s">
        <v>190</v>
      </c>
      <c r="E220" s="5"/>
      <c r="F220" s="5"/>
      <c r="G220" s="5" t="s">
        <v>191</v>
      </c>
      <c r="H220" s="5" t="s">
        <v>192</v>
      </c>
    </row>
    <row r="221" spans="1:63">
      <c r="A221" s="87"/>
      <c r="B221" s="89"/>
      <c r="C221" s="5" t="s">
        <v>47</v>
      </c>
      <c r="D221" s="5" t="s">
        <v>190</v>
      </c>
      <c r="E221" s="5" t="s">
        <v>190</v>
      </c>
      <c r="F221" s="5" t="s">
        <v>190</v>
      </c>
      <c r="G221" s="5" t="s">
        <v>191</v>
      </c>
      <c r="H221" s="5"/>
    </row>
    <row r="222" spans="1:63">
      <c r="A222" s="87"/>
      <c r="B222" s="89"/>
      <c r="C222" s="5" t="s">
        <v>71</v>
      </c>
      <c r="D222" s="5" t="s">
        <v>190</v>
      </c>
      <c r="E222" s="5"/>
      <c r="F222" s="5"/>
      <c r="G222" s="5" t="s">
        <v>191</v>
      </c>
      <c r="H222" s="5"/>
    </row>
    <row r="223" spans="1:63">
      <c r="A223" s="87"/>
      <c r="B223" s="89"/>
      <c r="C223" s="5" t="s">
        <v>217</v>
      </c>
      <c r="D223" s="5" t="s">
        <v>190</v>
      </c>
      <c r="E223" s="5"/>
      <c r="F223" s="5"/>
      <c r="G223" s="5"/>
      <c r="H223" s="5" t="s">
        <v>202</v>
      </c>
    </row>
    <row r="224" spans="1:63">
      <c r="A224" s="87"/>
      <c r="B224" s="89"/>
      <c r="C224" s="5" t="s">
        <v>47</v>
      </c>
      <c r="D224" s="5" t="s">
        <v>190</v>
      </c>
      <c r="E224" s="5" t="s">
        <v>190</v>
      </c>
      <c r="F224" s="5" t="s">
        <v>190</v>
      </c>
      <c r="G224" s="5" t="s">
        <v>191</v>
      </c>
      <c r="H224" s="5"/>
    </row>
    <row r="225" spans="1:63">
      <c r="A225" s="87"/>
      <c r="B225" s="89"/>
      <c r="C225" s="5" t="s">
        <v>218</v>
      </c>
      <c r="D225" s="5"/>
      <c r="E225" s="5"/>
      <c r="F225" s="5"/>
      <c r="G225" s="5"/>
      <c r="H225" s="5" t="s">
        <v>202</v>
      </c>
    </row>
    <row r="226" spans="1:63">
      <c r="A226" s="87"/>
      <c r="B226" s="89"/>
      <c r="C226" s="5" t="s">
        <v>27</v>
      </c>
      <c r="D226" s="5" t="s">
        <v>190</v>
      </c>
      <c r="E226" s="5"/>
      <c r="F226" s="5"/>
      <c r="G226" s="5" t="s">
        <v>191</v>
      </c>
      <c r="H226" s="5" t="s">
        <v>234</v>
      </c>
    </row>
    <row r="227" spans="1:63">
      <c r="A227" s="87"/>
      <c r="B227" s="89"/>
      <c r="C227" s="5" t="s">
        <v>195</v>
      </c>
      <c r="D227" s="5" t="s">
        <v>190</v>
      </c>
      <c r="E227" s="5" t="s">
        <v>190</v>
      </c>
      <c r="F227" s="5" t="s">
        <v>190</v>
      </c>
      <c r="G227" s="5" t="s">
        <v>191</v>
      </c>
      <c r="H227" s="5"/>
    </row>
    <row r="228" spans="1:63">
      <c r="A228" s="87"/>
      <c r="B228" s="89"/>
      <c r="C228" s="5" t="s">
        <v>35</v>
      </c>
      <c r="D228" s="5" t="s">
        <v>190</v>
      </c>
      <c r="E228" s="5"/>
      <c r="F228" s="5"/>
      <c r="G228" s="5" t="s">
        <v>191</v>
      </c>
      <c r="H228" s="5"/>
    </row>
    <row r="229" spans="1:63">
      <c r="A229" s="87"/>
      <c r="B229" s="89"/>
      <c r="C229" s="5" t="s">
        <v>196</v>
      </c>
      <c r="D229" s="5" t="s">
        <v>190</v>
      </c>
      <c r="E229" s="5" t="s">
        <v>190</v>
      </c>
      <c r="F229" s="5" t="s">
        <v>190</v>
      </c>
      <c r="G229" s="5" t="s">
        <v>191</v>
      </c>
      <c r="H229" s="5"/>
    </row>
    <row r="230" spans="1:63">
      <c r="A230" s="87"/>
      <c r="B230" s="89"/>
      <c r="C230" s="5" t="s">
        <v>197</v>
      </c>
      <c r="D230" s="5" t="s">
        <v>190</v>
      </c>
      <c r="E230" s="5"/>
      <c r="F230" s="5"/>
      <c r="G230" s="5" t="s">
        <v>198</v>
      </c>
      <c r="H230" s="5"/>
    </row>
    <row r="231" spans="1:63">
      <c r="A231" s="87"/>
      <c r="B231" s="89"/>
      <c r="C231" s="5" t="s">
        <v>199</v>
      </c>
      <c r="D231" s="5" t="s">
        <v>190</v>
      </c>
      <c r="E231" s="5"/>
      <c r="F231" s="5"/>
      <c r="G231" s="5" t="s">
        <v>200</v>
      </c>
      <c r="H231" s="5"/>
      <c r="BK231">
        <v>1444.679885</v>
      </c>
    </row>
    <row r="232" spans="1:63">
      <c r="A232" s="87"/>
      <c r="B232" s="89" t="s">
        <v>235</v>
      </c>
      <c r="C232" s="5" t="s">
        <v>71</v>
      </c>
      <c r="D232" s="5" t="s">
        <v>190</v>
      </c>
      <c r="E232" s="5" t="s">
        <v>190</v>
      </c>
      <c r="F232" s="5" t="s">
        <v>190</v>
      </c>
      <c r="G232" s="5" t="s">
        <v>191</v>
      </c>
      <c r="H232" s="5"/>
    </row>
    <row r="233" spans="1:63">
      <c r="A233" s="87"/>
      <c r="B233" s="89"/>
      <c r="C233" s="5" t="s">
        <v>217</v>
      </c>
      <c r="D233" s="5"/>
      <c r="E233" s="5" t="s">
        <v>190</v>
      </c>
      <c r="F233" s="5" t="s">
        <v>190</v>
      </c>
      <c r="G233" s="5"/>
      <c r="H233" s="5" t="s">
        <v>202</v>
      </c>
    </row>
    <row r="234" spans="1:63">
      <c r="A234" s="87"/>
      <c r="B234" s="89"/>
      <c r="C234" s="5" t="s">
        <v>47</v>
      </c>
      <c r="D234" s="5" t="s">
        <v>190</v>
      </c>
      <c r="E234" s="5" t="s">
        <v>190</v>
      </c>
      <c r="F234" s="5" t="s">
        <v>190</v>
      </c>
      <c r="G234" s="5" t="s">
        <v>191</v>
      </c>
      <c r="H234" s="5"/>
    </row>
    <row r="235" spans="1:63">
      <c r="A235" s="87"/>
      <c r="B235" s="89"/>
      <c r="C235" s="5" t="s">
        <v>218</v>
      </c>
      <c r="D235" s="5"/>
      <c r="E235" s="5" t="s">
        <v>190</v>
      </c>
      <c r="F235" s="5" t="s">
        <v>190</v>
      </c>
      <c r="G235" s="5"/>
      <c r="H235" s="5" t="s">
        <v>202</v>
      </c>
      <c r="AF235" s="1"/>
      <c r="BK235">
        <v>0.94148799999999999</v>
      </c>
    </row>
    <row r="236" spans="1:63">
      <c r="A236" s="87"/>
      <c r="B236" s="89"/>
      <c r="C236" s="5" t="s">
        <v>197</v>
      </c>
      <c r="D236" s="5" t="s">
        <v>190</v>
      </c>
      <c r="E236" s="5" t="s">
        <v>190</v>
      </c>
      <c r="F236" s="5" t="s">
        <v>190</v>
      </c>
      <c r="G236" s="5" t="s">
        <v>198</v>
      </c>
      <c r="H236" s="5"/>
      <c r="BK236">
        <v>2.0159E-2</v>
      </c>
    </row>
    <row r="237" spans="1:63">
      <c r="A237" s="87"/>
      <c r="B237" s="89" t="s">
        <v>236</v>
      </c>
      <c r="C237" s="5" t="s">
        <v>51</v>
      </c>
      <c r="D237" s="5" t="s">
        <v>190</v>
      </c>
      <c r="E237" s="5"/>
      <c r="F237" s="5"/>
      <c r="G237" s="5" t="s">
        <v>191</v>
      </c>
      <c r="H237" s="5" t="s">
        <v>192</v>
      </c>
      <c r="BK237">
        <v>2.5399000000000001E-2</v>
      </c>
    </row>
    <row r="238" spans="1:63">
      <c r="A238" s="87"/>
      <c r="B238" s="89"/>
      <c r="C238" s="5" t="s">
        <v>196</v>
      </c>
      <c r="D238" s="5" t="s">
        <v>190</v>
      </c>
      <c r="E238" s="5" t="s">
        <v>190</v>
      </c>
      <c r="F238" s="5" t="s">
        <v>190</v>
      </c>
      <c r="G238" s="5" t="s">
        <v>191</v>
      </c>
      <c r="H238" s="5"/>
    </row>
    <row r="239" spans="1:63">
      <c r="A239" s="87"/>
      <c r="B239" s="89"/>
      <c r="C239" s="5" t="s">
        <v>15</v>
      </c>
      <c r="D239" s="5" t="s">
        <v>190</v>
      </c>
      <c r="E239" s="5" t="s">
        <v>190</v>
      </c>
      <c r="F239" s="5" t="s">
        <v>190</v>
      </c>
      <c r="G239" s="5" t="s">
        <v>191</v>
      </c>
      <c r="H239" s="5"/>
    </row>
    <row r="240" spans="1:63">
      <c r="A240" s="87"/>
      <c r="B240" s="89"/>
      <c r="C240" s="5" t="s">
        <v>47</v>
      </c>
      <c r="D240" s="5" t="s">
        <v>190</v>
      </c>
      <c r="E240" s="5" t="s">
        <v>190</v>
      </c>
      <c r="F240" s="5" t="s">
        <v>190</v>
      </c>
      <c r="G240" s="5" t="s">
        <v>191</v>
      </c>
      <c r="H240" s="5"/>
    </row>
    <row r="241" spans="1:63">
      <c r="A241" s="87"/>
      <c r="B241" s="89"/>
      <c r="C241" s="5" t="s">
        <v>195</v>
      </c>
      <c r="D241" s="5" t="s">
        <v>190</v>
      </c>
      <c r="E241" s="5" t="s">
        <v>190</v>
      </c>
      <c r="F241" s="5" t="s">
        <v>190</v>
      </c>
      <c r="G241" s="5" t="s">
        <v>191</v>
      </c>
      <c r="H241" s="5"/>
    </row>
    <row r="242" spans="1:63">
      <c r="A242" s="87"/>
      <c r="B242" s="89"/>
      <c r="C242" s="5" t="s">
        <v>201</v>
      </c>
      <c r="D242" s="5"/>
      <c r="E242" s="5" t="s">
        <v>190</v>
      </c>
      <c r="F242" s="5" t="s">
        <v>190</v>
      </c>
      <c r="G242" s="5"/>
      <c r="H242" s="5" t="s">
        <v>202</v>
      </c>
    </row>
    <row r="243" spans="1:63">
      <c r="A243" s="87"/>
      <c r="B243" s="89"/>
      <c r="C243" s="5" t="s">
        <v>197</v>
      </c>
      <c r="D243" s="5" t="s">
        <v>190</v>
      </c>
      <c r="E243" s="5"/>
      <c r="F243" s="5"/>
      <c r="G243" s="5" t="s">
        <v>198</v>
      </c>
      <c r="H243" s="5"/>
    </row>
    <row r="244" spans="1:63">
      <c r="A244" s="87"/>
      <c r="B244" s="89"/>
      <c r="C244" s="5" t="s">
        <v>206</v>
      </c>
      <c r="D244" s="5" t="s">
        <v>190</v>
      </c>
      <c r="E244" s="5"/>
      <c r="F244" s="5"/>
      <c r="G244" s="5" t="s">
        <v>207</v>
      </c>
      <c r="H244" s="5"/>
    </row>
    <row r="245" spans="1:63">
      <c r="A245" s="94">
        <v>11</v>
      </c>
      <c r="B245" s="91" t="s">
        <v>237</v>
      </c>
      <c r="C245" s="5" t="s">
        <v>51</v>
      </c>
      <c r="D245" s="5" t="s">
        <v>190</v>
      </c>
      <c r="E245" s="5"/>
      <c r="F245" s="5"/>
      <c r="G245" s="5" t="s">
        <v>191</v>
      </c>
      <c r="H245" s="5" t="s">
        <v>192</v>
      </c>
      <c r="AF245" s="1"/>
      <c r="BK245">
        <v>4.9593910000000001</v>
      </c>
    </row>
    <row r="246" spans="1:63">
      <c r="A246" s="94"/>
      <c r="B246" s="92"/>
      <c r="C246" s="5" t="s">
        <v>47</v>
      </c>
      <c r="D246" s="5" t="s">
        <v>190</v>
      </c>
      <c r="E246" s="5" t="s">
        <v>190</v>
      </c>
      <c r="F246" s="5" t="s">
        <v>190</v>
      </c>
      <c r="G246" s="5" t="s">
        <v>191</v>
      </c>
      <c r="H246" s="5"/>
      <c r="AF246" s="1"/>
    </row>
    <row r="247" spans="1:63">
      <c r="A247" s="94"/>
      <c r="B247" s="92"/>
      <c r="C247" s="5" t="s">
        <v>71</v>
      </c>
      <c r="D247" s="5" t="s">
        <v>190</v>
      </c>
      <c r="E247" s="5" t="s">
        <v>190</v>
      </c>
      <c r="F247" s="5" t="s">
        <v>190</v>
      </c>
      <c r="G247" s="5" t="s">
        <v>191</v>
      </c>
      <c r="H247" s="5"/>
      <c r="AF247" s="1"/>
    </row>
    <row r="248" spans="1:63">
      <c r="A248" s="94"/>
      <c r="B248" s="92"/>
      <c r="C248" s="5" t="s">
        <v>217</v>
      </c>
      <c r="D248" s="5"/>
      <c r="E248" s="5" t="s">
        <v>190</v>
      </c>
      <c r="F248" s="5" t="s">
        <v>190</v>
      </c>
      <c r="G248" s="5"/>
      <c r="H248" s="5" t="s">
        <v>202</v>
      </c>
      <c r="AF248" s="1"/>
    </row>
    <row r="249" spans="1:63">
      <c r="A249" s="94"/>
      <c r="B249" s="92"/>
      <c r="C249" s="5" t="s">
        <v>47</v>
      </c>
      <c r="D249" s="5" t="s">
        <v>190</v>
      </c>
      <c r="E249" s="5" t="s">
        <v>190</v>
      </c>
      <c r="F249" s="5" t="s">
        <v>190</v>
      </c>
      <c r="G249" s="5" t="s">
        <v>191</v>
      </c>
      <c r="H249" s="5"/>
      <c r="AF249" s="1"/>
    </row>
    <row r="250" spans="1:63">
      <c r="A250" s="94"/>
      <c r="B250" s="92"/>
      <c r="C250" s="5" t="s">
        <v>27</v>
      </c>
      <c r="D250" s="5" t="s">
        <v>190</v>
      </c>
      <c r="E250" s="5"/>
      <c r="F250" s="5"/>
      <c r="G250" s="5" t="s">
        <v>191</v>
      </c>
      <c r="H250" s="5" t="s">
        <v>192</v>
      </c>
      <c r="AF250" s="1"/>
    </row>
    <row r="251" spans="1:63">
      <c r="A251" s="94"/>
      <c r="B251" s="92"/>
      <c r="C251" s="5" t="s">
        <v>195</v>
      </c>
      <c r="D251" s="5" t="s">
        <v>190</v>
      </c>
      <c r="E251" s="5" t="s">
        <v>190</v>
      </c>
      <c r="F251" s="5" t="s">
        <v>190</v>
      </c>
      <c r="G251" s="5" t="s">
        <v>191</v>
      </c>
      <c r="H251" s="5"/>
      <c r="AF251" s="1"/>
    </row>
    <row r="252" spans="1:63">
      <c r="A252" s="94"/>
      <c r="B252" s="92"/>
      <c r="C252" s="5" t="s">
        <v>35</v>
      </c>
      <c r="D252" s="5" t="s">
        <v>190</v>
      </c>
      <c r="E252" s="5" t="s">
        <v>190</v>
      </c>
      <c r="F252" s="5" t="s">
        <v>190</v>
      </c>
      <c r="G252" s="5" t="s">
        <v>191</v>
      </c>
      <c r="H252" s="5"/>
      <c r="AF252" s="1"/>
    </row>
    <row r="253" spans="1:63">
      <c r="A253" s="94"/>
      <c r="B253" s="92"/>
      <c r="C253" s="5" t="s">
        <v>196</v>
      </c>
      <c r="D253" s="5" t="s">
        <v>190</v>
      </c>
      <c r="E253" s="5" t="s">
        <v>190</v>
      </c>
      <c r="F253" s="5" t="s">
        <v>190</v>
      </c>
      <c r="G253" s="5" t="s">
        <v>191</v>
      </c>
      <c r="H253" s="5"/>
      <c r="AF253" s="1"/>
    </row>
    <row r="254" spans="1:63">
      <c r="A254" s="94"/>
      <c r="B254" s="92"/>
      <c r="C254" s="5" t="s">
        <v>197</v>
      </c>
      <c r="D254" s="5" t="s">
        <v>190</v>
      </c>
      <c r="E254" s="5" t="s">
        <v>190</v>
      </c>
      <c r="F254" s="5" t="s">
        <v>190</v>
      </c>
      <c r="G254" s="5" t="s">
        <v>198</v>
      </c>
      <c r="H254" s="5"/>
      <c r="AF254" s="1"/>
    </row>
    <row r="255" spans="1:63">
      <c r="A255" s="94"/>
      <c r="B255" s="93"/>
      <c r="C255" s="5" t="s">
        <v>199</v>
      </c>
      <c r="D255" s="5" t="s">
        <v>190</v>
      </c>
      <c r="E255" s="5" t="s">
        <v>190</v>
      </c>
      <c r="F255" s="5" t="s">
        <v>190</v>
      </c>
      <c r="G255" s="5" t="s">
        <v>200</v>
      </c>
      <c r="H255" s="5"/>
      <c r="AF255" s="1"/>
    </row>
    <row r="256" spans="1:63">
      <c r="A256" s="94"/>
      <c r="B256" s="89" t="s">
        <v>238</v>
      </c>
      <c r="C256" s="5" t="s">
        <v>51</v>
      </c>
      <c r="D256" s="5" t="s">
        <v>190</v>
      </c>
      <c r="E256" s="5"/>
      <c r="F256" s="5"/>
      <c r="G256" s="5" t="s">
        <v>191</v>
      </c>
      <c r="H256" s="5" t="s">
        <v>192</v>
      </c>
      <c r="AF256" s="1"/>
    </row>
    <row r="257" spans="1:63">
      <c r="A257" s="94"/>
      <c r="B257" s="89"/>
      <c r="C257" s="5" t="s">
        <v>47</v>
      </c>
      <c r="D257" s="5" t="s">
        <v>190</v>
      </c>
      <c r="E257" s="5" t="s">
        <v>190</v>
      </c>
      <c r="F257" s="5" t="s">
        <v>190</v>
      </c>
      <c r="G257" s="5" t="s">
        <v>191</v>
      </c>
      <c r="H257" s="5"/>
      <c r="AF257" s="1"/>
    </row>
    <row r="258" spans="1:63">
      <c r="A258" s="94"/>
      <c r="B258" s="89"/>
      <c r="C258" s="5" t="s">
        <v>71</v>
      </c>
      <c r="D258" s="5" t="s">
        <v>190</v>
      </c>
      <c r="E258" s="5" t="s">
        <v>190</v>
      </c>
      <c r="F258" s="5" t="s">
        <v>190</v>
      </c>
      <c r="G258" s="5" t="s">
        <v>191</v>
      </c>
      <c r="H258" s="5"/>
      <c r="AF258" s="1"/>
    </row>
    <row r="259" spans="1:63">
      <c r="A259" s="94"/>
      <c r="B259" s="89"/>
      <c r="C259" s="5" t="s">
        <v>217</v>
      </c>
      <c r="D259" s="5"/>
      <c r="E259" s="5" t="s">
        <v>190</v>
      </c>
      <c r="F259" s="5" t="s">
        <v>190</v>
      </c>
      <c r="G259" s="5"/>
      <c r="H259" s="5" t="s">
        <v>202</v>
      </c>
      <c r="AF259" s="1"/>
    </row>
    <row r="260" spans="1:63">
      <c r="A260" s="94"/>
      <c r="B260" s="89"/>
      <c r="C260" s="5" t="s">
        <v>47</v>
      </c>
      <c r="D260" s="5" t="s">
        <v>190</v>
      </c>
      <c r="E260" s="5" t="s">
        <v>190</v>
      </c>
      <c r="F260" s="5" t="s">
        <v>190</v>
      </c>
      <c r="G260" s="5" t="s">
        <v>191</v>
      </c>
      <c r="H260" s="5"/>
      <c r="AF260" s="1"/>
    </row>
    <row r="261" spans="1:63">
      <c r="A261" s="94"/>
      <c r="B261" s="89"/>
      <c r="C261" s="5" t="s">
        <v>218</v>
      </c>
      <c r="D261" s="5"/>
      <c r="E261" s="5" t="s">
        <v>190</v>
      </c>
      <c r="F261" s="5" t="s">
        <v>190</v>
      </c>
      <c r="G261" s="5"/>
      <c r="H261" s="5" t="s">
        <v>202</v>
      </c>
      <c r="AF261" s="1"/>
    </row>
    <row r="262" spans="1:63">
      <c r="A262" s="94"/>
      <c r="B262" s="89"/>
      <c r="C262" s="5" t="s">
        <v>27</v>
      </c>
      <c r="D262" s="5" t="s">
        <v>190</v>
      </c>
      <c r="E262" s="5"/>
      <c r="F262" s="5"/>
      <c r="G262" s="5" t="s">
        <v>191</v>
      </c>
      <c r="H262" s="5" t="s">
        <v>192</v>
      </c>
      <c r="BK262">
        <v>272.44984499999998</v>
      </c>
    </row>
    <row r="263" spans="1:63">
      <c r="A263" s="94"/>
      <c r="B263" s="89"/>
      <c r="C263" s="5" t="s">
        <v>195</v>
      </c>
      <c r="D263" s="5" t="s">
        <v>190</v>
      </c>
      <c r="E263" s="5" t="s">
        <v>190</v>
      </c>
      <c r="F263" s="5" t="s">
        <v>190</v>
      </c>
      <c r="G263" s="5" t="s">
        <v>191</v>
      </c>
      <c r="H263" s="5"/>
      <c r="BK263">
        <v>1.1771560000000001</v>
      </c>
    </row>
    <row r="264" spans="1:63">
      <c r="A264" s="94"/>
      <c r="B264" s="89"/>
      <c r="C264" s="5" t="s">
        <v>35</v>
      </c>
      <c r="D264" s="5" t="s">
        <v>190</v>
      </c>
      <c r="E264" s="5" t="s">
        <v>190</v>
      </c>
      <c r="F264" s="5" t="s">
        <v>190</v>
      </c>
      <c r="G264" s="5" t="s">
        <v>191</v>
      </c>
      <c r="H264" s="5"/>
    </row>
    <row r="265" spans="1:63">
      <c r="A265" s="94"/>
      <c r="B265" s="89"/>
      <c r="C265" s="5" t="s">
        <v>196</v>
      </c>
      <c r="D265" s="5" t="s">
        <v>190</v>
      </c>
      <c r="E265" s="5" t="s">
        <v>190</v>
      </c>
      <c r="F265" s="5" t="s">
        <v>190</v>
      </c>
      <c r="G265" s="5" t="s">
        <v>191</v>
      </c>
      <c r="H265" s="5"/>
    </row>
    <row r="266" spans="1:63">
      <c r="A266" s="94"/>
      <c r="B266" s="89"/>
      <c r="C266" s="5" t="s">
        <v>197</v>
      </c>
      <c r="D266" s="5" t="s">
        <v>190</v>
      </c>
      <c r="E266" s="5" t="s">
        <v>190</v>
      </c>
      <c r="F266" s="5" t="s">
        <v>190</v>
      </c>
      <c r="G266" s="5" t="s">
        <v>198</v>
      </c>
      <c r="H266" s="5"/>
    </row>
  </sheetData>
  <autoFilter ref="A2:H266" xr:uid="{00000000-0009-0000-0000-000003000000}"/>
  <mergeCells count="35">
    <mergeCell ref="B76:B87"/>
    <mergeCell ref="B245:B255"/>
    <mergeCell ref="B237:B244"/>
    <mergeCell ref="B131:B139"/>
    <mergeCell ref="B14:B25"/>
    <mergeCell ref="B48:B55"/>
    <mergeCell ref="B40:B47"/>
    <mergeCell ref="B26:B39"/>
    <mergeCell ref="B56:B69"/>
    <mergeCell ref="B70:B75"/>
    <mergeCell ref="B256:B266"/>
    <mergeCell ref="A245:A266"/>
    <mergeCell ref="B220:B231"/>
    <mergeCell ref="B179:B186"/>
    <mergeCell ref="B163:B170"/>
    <mergeCell ref="B171:B178"/>
    <mergeCell ref="B207:B219"/>
    <mergeCell ref="B192:B202"/>
    <mergeCell ref="B203:B206"/>
    <mergeCell ref="A1:H1"/>
    <mergeCell ref="A3:A55"/>
    <mergeCell ref="A56:A87"/>
    <mergeCell ref="A140:A186"/>
    <mergeCell ref="A192:A244"/>
    <mergeCell ref="A187:A191"/>
    <mergeCell ref="B187:B191"/>
    <mergeCell ref="B232:B236"/>
    <mergeCell ref="B140:B147"/>
    <mergeCell ref="A88:A139"/>
    <mergeCell ref="B95:B102"/>
    <mergeCell ref="B148:B162"/>
    <mergeCell ref="B118:B130"/>
    <mergeCell ref="B103:B117"/>
    <mergeCell ref="B88:B94"/>
    <mergeCell ref="B3:B1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2024-09-18T03:24:47+00:00</FechayHor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AD186-9DDF-446D-AE36-8ACB230C6011}"/>
</file>

<file path=customXml/itemProps2.xml><?xml version="1.0" encoding="utf-8"?>
<ds:datastoreItem xmlns:ds="http://schemas.openxmlformats.org/officeDocument/2006/customXml" ds:itemID="{F4287A40-FF18-4A29-8EE8-E2940ED14278}"/>
</file>

<file path=customXml/itemProps3.xml><?xml version="1.0" encoding="utf-8"?>
<ds:datastoreItem xmlns:ds="http://schemas.openxmlformats.org/officeDocument/2006/customXml" ds:itemID="{19778F1D-8E03-4B43-B2C5-1F723371A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2023-09-27T15:34:31Z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