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ec5a96bdd7fb42b/Documents/ANT 2025/MUNICIPIOS ASIGNADOS 2025/YOTOCO/"/>
    </mc:Choice>
  </mc:AlternateContent>
  <xr:revisionPtr revIDLastSave="738" documentId="8_{0D786C07-1526-43D0-B5CB-BC06677C7239}" xr6:coauthVersionLast="47" xr6:coauthVersionMax="47" xr10:uidLastSave="{2A876854-30E6-4824-AE7D-292A8D563552}"/>
  <bookViews>
    <workbookView xWindow="-108" yWindow="-108" windowWidth="23256" windowHeight="1245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PRODUCTO'!$B$32:$C$47</definedName>
    <definedName name="_xlnm._FilterDatabase" localSheetId="5" hidden="1">'4.3.2. PRECIOS PAGAD PRODUCTOR'!$B$2:$G$5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7" l="1"/>
  <c r="M8" i="7"/>
  <c r="M9" i="7"/>
  <c r="J6" i="6"/>
  <c r="J7" i="6"/>
  <c r="J8" i="6"/>
  <c r="J9" i="6"/>
  <c r="G51" i="9" a="1"/>
  <c r="G51" i="9"/>
  <c r="G52" i="9" a="1"/>
  <c r="G52" i="9"/>
  <c r="G53" i="9" a="1"/>
  <c r="G53" i="9" s="1"/>
  <c r="G54" i="9" a="1"/>
  <c r="G54" i="9"/>
  <c r="G55" i="9" a="1"/>
  <c r="G5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F22" i="9"/>
  <c r="F23" i="9" s="1"/>
  <c r="E22" i="9"/>
  <c r="E23" i="9" s="1"/>
  <c r="D22" i="9"/>
  <c r="D23" i="9" s="1"/>
  <c r="H15" i="8"/>
  <c r="H4" i="8"/>
  <c r="H13" i="8"/>
  <c r="H14" i="8"/>
  <c r="H12" i="8"/>
  <c r="M24" i="7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H5" i="8"/>
  <c r="H19" i="8"/>
  <c r="D35" i="9"/>
  <c r="E35" i="9"/>
  <c r="F35" i="9"/>
  <c r="C35" i="9"/>
  <c r="E22" i="8"/>
  <c r="E23" i="8" s="1"/>
  <c r="D22" i="8"/>
  <c r="D23" i="8" s="1"/>
  <c r="C22" i="8"/>
  <c r="C23" i="8" s="1"/>
  <c r="G46" i="9" l="1" a="1"/>
  <c r="G46" i="9" s="1"/>
  <c r="G45" i="9" a="1"/>
  <c r="G45" i="9" s="1"/>
  <c r="G50" i="9" a="1"/>
  <c r="G50" i="9" s="1"/>
  <c r="G49" i="9" a="1"/>
  <c r="G49" i="9" s="1"/>
  <c r="G44" i="9" a="1"/>
  <c r="G44" i="9" s="1"/>
  <c r="G43" i="9" a="1"/>
  <c r="G43" i="9" s="1"/>
  <c r="G48" i="9" l="1" a="1"/>
  <c r="G48" i="9" s="1"/>
  <c r="G47" i="9" a="1"/>
  <c r="G47" i="9" s="1"/>
  <c r="H18" i="8" l="1"/>
  <c r="H6" i="8"/>
  <c r="H7" i="8"/>
  <c r="H8" i="8"/>
  <c r="H9" i="8"/>
  <c r="H3" i="8"/>
  <c r="H10" i="8"/>
  <c r="H11" i="8"/>
  <c r="H16" i="8"/>
  <c r="H20" i="8"/>
  <c r="H21" i="8"/>
  <c r="H22" i="8"/>
  <c r="H23" i="8"/>
  <c r="H17" i="8"/>
  <c r="M25" i="7" l="1"/>
  <c r="M23" i="7"/>
  <c r="M22" i="7"/>
  <c r="M21" i="7"/>
  <c r="M20" i="7"/>
  <c r="M19" i="7"/>
  <c r="M18" i="7"/>
  <c r="M17" i="7"/>
  <c r="M16" i="7"/>
  <c r="M6" i="7" l="1"/>
  <c r="M10" i="7"/>
  <c r="M11" i="7"/>
  <c r="M12" i="7"/>
  <c r="M13" i="7"/>
  <c r="M14" i="7"/>
  <c r="M15" i="7"/>
  <c r="M5" i="7"/>
  <c r="J5" i="6"/>
  <c r="G36" i="9" l="1" a="1"/>
  <c r="G36" i="9" s="1"/>
  <c r="G37" i="9" a="1"/>
  <c r="G37" i="9" s="1"/>
  <c r="G38" i="9" a="1"/>
  <c r="G38" i="9" s="1"/>
  <c r="G39" i="9" a="1"/>
  <c r="G39" i="9" s="1"/>
  <c r="G40" i="9" a="1"/>
  <c r="G40" i="9" s="1"/>
  <c r="G41" i="9" a="1"/>
  <c r="G41" i="9" s="1"/>
  <c r="G42" i="9" a="1"/>
  <c r="G42" i="9" s="1"/>
  <c r="G35" i="9" a="1"/>
  <c r="G3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<sst xmlns="http://schemas.openxmlformats.org/spreadsheetml/2006/main" count="721" uniqueCount="269">
  <si>
    <t>Tabla 7. Principales destinos y valor flete por producto – UFH de referencia.</t>
  </si>
  <si>
    <t>Línea Productiva</t>
  </si>
  <si>
    <t>Presentación del producto</t>
  </si>
  <si>
    <t xml:space="preserve">Tipo Cliente </t>
  </si>
  <si>
    <t>%</t>
  </si>
  <si>
    <t>Tabla 8. Precios pagados al productor reportados en las UFH de referencia.</t>
  </si>
  <si>
    <t>Variación</t>
  </si>
  <si>
    <t xml:space="preserve">Línea productiva </t>
  </si>
  <si>
    <t>Promedio</t>
  </si>
  <si>
    <t>Verificar</t>
  </si>
  <si>
    <t>Tabla 2. Condiciones comerciales de las asociaciones</t>
  </si>
  <si>
    <t>Tabla 5. Información general de los agentes comercializadores.</t>
  </si>
  <si>
    <t>Frecuencia compra</t>
  </si>
  <si>
    <t xml:space="preserve">Nombre de la empresa y/o comerciante </t>
  </si>
  <si>
    <t>Precio mínimo ($/kg)</t>
  </si>
  <si>
    <t>Precio máximo ($/kg)</t>
  </si>
  <si>
    <t>Precio actual ($/kg)</t>
  </si>
  <si>
    <t>Precio a escala departamental</t>
  </si>
  <si>
    <t>Precio actual  ($/kg)</t>
  </si>
  <si>
    <t>% Precio Flete  ($/kg)</t>
  </si>
  <si>
    <t>Precios a escala nacional</t>
  </si>
  <si>
    <t>Precio a escala municipal</t>
  </si>
  <si>
    <t>Línea productiva</t>
  </si>
  <si>
    <t>Presentación</t>
  </si>
  <si>
    <t>Asociación Agroecologica El Delirio</t>
  </si>
  <si>
    <t>Cerdo kg en pie</t>
  </si>
  <si>
    <t>Solicitud arreglo vías y mejoramiento vivienda y busqueda de proyectos</t>
  </si>
  <si>
    <t>Capacitacion y asistencia técnica de Asofrucol</t>
  </si>
  <si>
    <t>Miel</t>
  </si>
  <si>
    <t>Rescate de avejas, venta de material genético, charlas informativas</t>
  </si>
  <si>
    <t>Asociación Campesina Loma de Los Planes</t>
  </si>
  <si>
    <t>Plátano</t>
  </si>
  <si>
    <t>Solicitud tierras y dotación</t>
  </si>
  <si>
    <t>Asociación Campesina Sembradores del Futuro</t>
  </si>
  <si>
    <t>Asociación Agropecuaria Acuicola Pecuaria San Juan- APROSY</t>
  </si>
  <si>
    <t>Asociación Apicultores de Yotoco</t>
  </si>
  <si>
    <t>Café</t>
  </si>
  <si>
    <t>Comercializacion colectíva</t>
  </si>
  <si>
    <t>Asociación de Campesinos Agricultores de Yotoco</t>
  </si>
  <si>
    <t>Busqueda proyecto recursovivero- hortalizas</t>
  </si>
  <si>
    <t>Habichuela</t>
  </si>
  <si>
    <t>Cabecera Municipal</t>
  </si>
  <si>
    <t>Panela</t>
  </si>
  <si>
    <t>Tomate</t>
  </si>
  <si>
    <t>Leche</t>
  </si>
  <si>
    <t>Comité de Ganaderïa y Agricultura de Buga</t>
  </si>
  <si>
    <t>Res kg en pie</t>
  </si>
  <si>
    <t>Subastas y feria</t>
  </si>
  <si>
    <t>JAC Corregimiento Bosque</t>
  </si>
  <si>
    <t>Maíz</t>
  </si>
  <si>
    <t>Busqueda proyecto recursos gestion ante las entidades públicas</t>
  </si>
  <si>
    <t>Comité de Ganadería y Agricultura</t>
  </si>
  <si>
    <t>Asociación de Productores Campesinos de Yotoco- ASPROCAY</t>
  </si>
  <si>
    <t>Junta de Acción Comunal Vereda El Delirio</t>
  </si>
  <si>
    <t>Asociación Para el Desarrollo Agroambiental y Forestal- ASODAFOR</t>
  </si>
  <si>
    <t>No</t>
  </si>
  <si>
    <t>Contado</t>
  </si>
  <si>
    <t>Finca 100%</t>
  </si>
  <si>
    <t>Limón Pajarito</t>
  </si>
  <si>
    <t>Limón pajarito</t>
  </si>
  <si>
    <t>Canastilla X 22 kg</t>
  </si>
  <si>
    <t>Bulto X 70 kg</t>
  </si>
  <si>
    <t>Intermediarios 100%</t>
  </si>
  <si>
    <t>Buga 100%</t>
  </si>
  <si>
    <t>Minorista 100%</t>
  </si>
  <si>
    <t>Cabecera Municipal 100%</t>
  </si>
  <si>
    <t>Litro</t>
  </si>
  <si>
    <t>Minoristas 50%
Mercados campesinos 50%</t>
  </si>
  <si>
    <t xml:space="preserve">Canastilla </t>
  </si>
  <si>
    <t>Cooperatíva 100%</t>
  </si>
  <si>
    <t>Bulto X 50  kg</t>
  </si>
  <si>
    <t>Carga X 60 kg</t>
  </si>
  <si>
    <t>Kilogramo</t>
  </si>
  <si>
    <t xml:space="preserve">Consumidor final 60%
Mercados campesinos 20%
Plaza de nercado local 20%
</t>
  </si>
  <si>
    <t>Canastilla X 30 kg</t>
  </si>
  <si>
    <t>Unidad X 500 gramos</t>
  </si>
  <si>
    <t>Consumidor final 100%</t>
  </si>
  <si>
    <t>Limón Tahití</t>
  </si>
  <si>
    <t>Estopa 35 kg</t>
  </si>
  <si>
    <t>Almacen de cadena 50%
Plaza de mercado 50%</t>
  </si>
  <si>
    <t>Agroinsumos El Campo Yotoco</t>
  </si>
  <si>
    <t>Minoristas</t>
  </si>
  <si>
    <t>Maíz Amarillo</t>
  </si>
  <si>
    <t>Maíz tradicional</t>
  </si>
  <si>
    <t>Maíz tecnificado</t>
  </si>
  <si>
    <t>Agropecuaria La Balanza</t>
  </si>
  <si>
    <t>Pollo kg en pie</t>
  </si>
  <si>
    <t>Huevo</t>
  </si>
  <si>
    <t>Municipio de Yotoco 100%</t>
  </si>
  <si>
    <t>Vereda Dorado 50%
Municipio de Yotoco 50%</t>
  </si>
  <si>
    <t>Asociación de Apicultores de Yotoco</t>
  </si>
  <si>
    <t>Miravalle</t>
  </si>
  <si>
    <t>Vereda El Bosque 100%</t>
  </si>
  <si>
    <t>Federación Nacional de Cafeteros Comité Yotoco</t>
  </si>
  <si>
    <t>Procesador Agroindustrial</t>
  </si>
  <si>
    <t>Vereda Bosque, Ralito, San Juan Alto 100%</t>
  </si>
  <si>
    <t>Fruver La Cuarta</t>
  </si>
  <si>
    <t>Limón tahiti</t>
  </si>
  <si>
    <t xml:space="preserve">Pepino </t>
  </si>
  <si>
    <t>Vereda San Juan 100%</t>
  </si>
  <si>
    <t>Limón Mandarino</t>
  </si>
  <si>
    <t>Vereda Mediacanoa 100%</t>
  </si>
  <si>
    <t>Vereda El Delrio 100%</t>
  </si>
  <si>
    <t>Vereda El Delirio 100%</t>
  </si>
  <si>
    <t>Vereda Dorado, san Juan 100%</t>
  </si>
  <si>
    <t>Panadería y Pasteleriía Punto Sabroso Yotoco</t>
  </si>
  <si>
    <t>Vereda Las Delicias 100%</t>
  </si>
  <si>
    <t>Tienda Arce_s</t>
  </si>
  <si>
    <t>Maíz Blanco</t>
  </si>
  <si>
    <t>Panela Cenozal Candelaria 100%</t>
  </si>
  <si>
    <t>JB- Tulua 100%</t>
  </si>
  <si>
    <t>Bulto X 50 kg</t>
  </si>
  <si>
    <t>Finca</t>
  </si>
  <si>
    <t>Centro de acopio</t>
  </si>
  <si>
    <t>Quincenal</t>
  </si>
  <si>
    <t>Mensual</t>
  </si>
  <si>
    <t>Semanal</t>
  </si>
  <si>
    <t>Diario</t>
  </si>
  <si>
    <t>Cubeta X 30 unidades</t>
  </si>
  <si>
    <t xml:space="preserve">Crédito </t>
  </si>
  <si>
    <t>Local</t>
  </si>
  <si>
    <t>Temporadas</t>
  </si>
  <si>
    <t>Cada 20 días</t>
  </si>
  <si>
    <t>Caja X 24 unidades</t>
  </si>
  <si>
    <t>Planta</t>
  </si>
  <si>
    <t>linea</t>
  </si>
  <si>
    <t>ufh</t>
  </si>
  <si>
    <t>maiz_tecnificado</t>
  </si>
  <si>
    <t>03Ra-73</t>
  </si>
  <si>
    <t>hortalizas</t>
  </si>
  <si>
    <t>04Rbis1-67</t>
  </si>
  <si>
    <t>apicultura</t>
  </si>
  <si>
    <t>06Qe2s1-55</t>
  </si>
  <si>
    <t>porcicultura_ceba</t>
  </si>
  <si>
    <t>platano</t>
  </si>
  <si>
    <t>09Qf-38</t>
  </si>
  <si>
    <t>citricos</t>
  </si>
  <si>
    <t>maiz_tradicional</t>
  </si>
  <si>
    <t>cana_panelera</t>
  </si>
  <si>
    <t>09Rf-38</t>
  </si>
  <si>
    <t>cafe</t>
  </si>
  <si>
    <t>cacao</t>
  </si>
  <si>
    <t>10Rai-30</t>
  </si>
  <si>
    <t>tomate_mesa</t>
  </si>
  <si>
    <t>11Rf3s2-23</t>
  </si>
  <si>
    <t>ganaderia_dp</t>
  </si>
  <si>
    <t>10Re3s2-30</t>
  </si>
  <si>
    <t>avicultura_engorde</t>
  </si>
  <si>
    <t>avicultura_postura</t>
  </si>
  <si>
    <t>maracuya</t>
  </si>
  <si>
    <t>Cacao</t>
  </si>
  <si>
    <t>Avicultura engorde (pollo kg en pie)</t>
  </si>
  <si>
    <t>Avicultura postura (huevo)</t>
  </si>
  <si>
    <t>Ganadería dp (res kg pie)</t>
  </si>
  <si>
    <t>Ganadería dp (leche)</t>
  </si>
  <si>
    <t>Tomate mesa</t>
  </si>
  <si>
    <t>Caña Panelera (panela)</t>
  </si>
  <si>
    <t>Porcicultura (cerdo kg en pie)</t>
  </si>
  <si>
    <t>Apicultura (miel)</t>
  </si>
  <si>
    <t>Tonelada</t>
  </si>
  <si>
    <t>Agroindustria</t>
  </si>
  <si>
    <t>Intermediarios</t>
  </si>
  <si>
    <t>Atado</t>
  </si>
  <si>
    <t>Consumidor final</t>
  </si>
  <si>
    <t>Botella 750 Mililitro</t>
  </si>
  <si>
    <t>Caja X 40 Unidades</t>
  </si>
  <si>
    <t>Consumidor final
Plaza de mercado local</t>
  </si>
  <si>
    <t>60%
40%</t>
  </si>
  <si>
    <t>Finca 60%
Cabecera Municipal 40%</t>
  </si>
  <si>
    <t>Bulto X 50 km</t>
  </si>
  <si>
    <t>Cooperatíva</t>
  </si>
  <si>
    <t>Racimo X 20 kg</t>
  </si>
  <si>
    <t>Cabecera Municipal  100%</t>
  </si>
  <si>
    <t>Limón mandarino</t>
  </si>
  <si>
    <t>Supermercado</t>
  </si>
  <si>
    <t>Cabecera municipal 100%</t>
  </si>
  <si>
    <t xml:space="preserve">Fruver </t>
  </si>
  <si>
    <t>Plaza de mercado local</t>
  </si>
  <si>
    <t>Leche entera</t>
  </si>
  <si>
    <t xml:space="preserve">Consumidor final </t>
  </si>
  <si>
    <t>Pollo entero</t>
  </si>
  <si>
    <t>Cubeta X 30 Unidades</t>
  </si>
  <si>
    <t>Minorista</t>
  </si>
  <si>
    <t>LIMON PAJARITO NO HAY INFORMACION SIPSA</t>
  </si>
  <si>
    <t>Porcicultura (cerdo kg en pie)**</t>
  </si>
  <si>
    <t>Ganadería dp (res kg pie)****</t>
  </si>
  <si>
    <t>Precios gremios (Cadena Productiva de las Abejas y la Apicultura del Ministerio de Agricultura y Desarrollo Rural- CPAA MADR*, Porkcolombia**, Fedecacao***, Fedegan****, Fenavi Pollo-huevos*****)</t>
  </si>
  <si>
    <t>Carga X 125 kg</t>
  </si>
  <si>
    <t>Racimo X 20, 15 o 10 kg</t>
  </si>
  <si>
    <t>Costal X 25 kg</t>
  </si>
  <si>
    <t>Canastilla X 220 kg</t>
  </si>
  <si>
    <t>Tina X 40 Litros</t>
  </si>
  <si>
    <t>Tabla 1. Organizaciones de la Agricultura Familiar (OAF) participantes de los encuentros territoriales en el municipio de Yotoco</t>
  </si>
  <si>
    <t>Tabla 6. Descripción de los agentes comerciales participantes de los encuentros territoriales del municipio de Yotoco</t>
  </si>
  <si>
    <t>Sin información</t>
  </si>
  <si>
    <t>kg en pie</t>
  </si>
  <si>
    <t xml:space="preserve"> kg en pie</t>
  </si>
  <si>
    <t>Caja X 40 unidades</t>
  </si>
  <si>
    <t>Cacao*</t>
  </si>
  <si>
    <t>Apicultura (miel)***</t>
  </si>
  <si>
    <t>Avicultura engorde (pollo kg en pie)******</t>
  </si>
  <si>
    <t>Precios gremios (Fedecacao*, Porkolombia**, Cadena Productiva de las Abejas y la Apicultura del Ministerio de Agricultura y Desarrollo Rural- CPAA MADR***,Fedegan****, Fenavi *****)</t>
  </si>
  <si>
    <t>Avicultura postura (huevo)*****</t>
  </si>
  <si>
    <t>Asociación Agropecuaria de DOPO - ASOAGROD</t>
  </si>
  <si>
    <t>Pimentón</t>
  </si>
  <si>
    <t>Canastilla X 14 kg</t>
  </si>
  <si>
    <t>Almacén de cadena 100%</t>
  </si>
  <si>
    <t>Frijol</t>
  </si>
  <si>
    <t>Plátano
Frijol</t>
  </si>
  <si>
    <t>Arroba X 12,5 kg</t>
  </si>
  <si>
    <t>Asociación de Piscicultores de Yotoco - APISY</t>
  </si>
  <si>
    <t>Asociación de Pequeños productores Agropecuarios y Comercializadores Organicos del Municipio de Yotoco- APPRACOMY</t>
  </si>
  <si>
    <t>Bolsa X 6 kg</t>
  </si>
  <si>
    <t>Tilapia Roja</t>
  </si>
  <si>
    <t>Asociación de Productores Agropecuarios del municipio de Yotoco - ASOPROYOTOCO</t>
  </si>
  <si>
    <t>Maracuyá
Pepino</t>
  </si>
  <si>
    <t>Maracuyá</t>
  </si>
  <si>
    <t>Pepino</t>
  </si>
  <si>
    <t>Bulto X 30 kg</t>
  </si>
  <si>
    <t>Canastilla X 20 kg</t>
  </si>
  <si>
    <t xml:space="preserve">Almacén de cadena 50%
Mercados campesinos 20%
Fruver 30% </t>
  </si>
  <si>
    <t>Almacén de cadena 50%
Fruver 50%</t>
  </si>
  <si>
    <t>Finca 60% 
Cabecera municipal 40%</t>
  </si>
  <si>
    <t>Cabecera municipal 50%
Mercados campesinos 50%</t>
  </si>
  <si>
    <t>Vereda Punta Brava 100%</t>
  </si>
  <si>
    <t>Panadería y Pastelería Punto Sabroso Yotoco</t>
  </si>
  <si>
    <t>Tomate chonto</t>
  </si>
  <si>
    <t>Cilantrro</t>
  </si>
  <si>
    <t>Cilantro</t>
  </si>
  <si>
    <t>Atados X 2 kg</t>
  </si>
  <si>
    <t>Megafruver La Cuarta</t>
  </si>
  <si>
    <t>Costal X 30 kg</t>
  </si>
  <si>
    <t>Vereda La Colonia 100%</t>
  </si>
  <si>
    <t>Almacén de cadena
Mercados campesinos</t>
  </si>
  <si>
    <t>Nombre y sigla asociación</t>
  </si>
  <si>
    <t>Principales productos comercializados</t>
  </si>
  <si>
    <t>No. de familias asociadas</t>
  </si>
  <si>
    <t>Servicios que presta la OAF</t>
  </si>
  <si>
    <t>Producción de alimento a las comunidades vecinas</t>
  </si>
  <si>
    <t>Producto(s)</t>
  </si>
  <si>
    <t>Clientes</t>
  </si>
  <si>
    <t xml:space="preserve"> (%)</t>
  </si>
  <si>
    <t>Contrato y/o acuerdo comercial establecido</t>
  </si>
  <si>
    <t>Forma de pago</t>
  </si>
  <si>
    <t>Primer punto de comercialización</t>
  </si>
  <si>
    <t>Tipo de comercializador</t>
  </si>
  <si>
    <t>Producto demandado</t>
  </si>
  <si>
    <t>Ubicación de la empresa y/o comerciante</t>
  </si>
  <si>
    <t>Principal ubicación de los proveedores</t>
  </si>
  <si>
    <t>Nombre de la empresa</t>
  </si>
  <si>
    <t>Principal producto comprado</t>
  </si>
  <si>
    <t>Presentación producto</t>
  </si>
  <si>
    <t>Modalidad de pago</t>
  </si>
  <si>
    <t>Sitio de compra del producto</t>
  </si>
  <si>
    <t>UFH</t>
  </si>
  <si>
    <t>Principales compradores</t>
  </si>
  <si>
    <t>Precio promedio flete</t>
  </si>
  <si>
    <t xml:space="preserve"> ($/kg)</t>
  </si>
  <si>
    <t>Precio actual</t>
  </si>
  <si>
    <t>Precio mínimo</t>
  </si>
  <si>
    <t>Precio máximo</t>
  </si>
  <si>
    <t>Maìz blanco</t>
  </si>
  <si>
    <t>Apicultura</t>
  </si>
  <si>
    <t>Avicultura engorde</t>
  </si>
  <si>
    <t>Aiultura postura</t>
  </si>
  <si>
    <t>pepino</t>
  </si>
  <si>
    <t>maracuyà</t>
  </si>
  <si>
    <t>tomate</t>
  </si>
  <si>
    <t>Almacén de cadena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</si>
</sst>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0.0"/>
    <numFmt numFmtId="168" formatCode="_-* #,##0_-;\-* #,##0_-;_-* &quot;-&quot;??_-;_-@_-"/>
    <numFmt numFmtId="169" formatCode="_-* #,##0.0_-;\-* #,##0.0_-;_-* &quot;-&quot;??_-;_-@_-"/>
    <numFmt numFmtId="170" formatCode="0.0%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sz val="9"/>
      <color rgb="FFFF0000"/>
      <name val="Arial"/>
      <family val="2"/>
    </font>
    <font>
      <sz val="12"/>
      <color theme="1"/>
      <name val="Cambria"/>
      <family val="1"/>
    </font>
    <font>
      <b/>
      <sz val="10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61">
    <xf numFmtId="0" fontId="0" fillId="0" borderId="0" xfId="0"/>
    <xf numFmtId="0" fontId="11" fillId="0" borderId="2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3" fillId="0" borderId="1" xfId="7" applyNumberFormat="1" applyFont="1" applyFill="1" applyBorder="1" applyAlignment="1">
      <alignment vertical="center"/>
    </xf>
    <xf numFmtId="9" fontId="4" fillId="0" borderId="1" xfId="6" applyFont="1" applyBorder="1" applyAlignment="1">
      <alignment horizontal="center" vertical="center"/>
    </xf>
    <xf numFmtId="164" fontId="3" fillId="0" borderId="1" xfId="7" applyNumberFormat="1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4" fillId="0" borderId="1" xfId="1" applyNumberFormat="1" applyFont="1" applyBorder="1"/>
    <xf numFmtId="166" fontId="8" fillId="0" borderId="0" xfId="8" applyNumberFormat="1" applyFont="1" applyBorder="1" applyAlignment="1">
      <alignment horizontal="right" vertical="center"/>
    </xf>
    <xf numFmtId="164" fontId="4" fillId="0" borderId="0" xfId="1" applyNumberFormat="1" applyFont="1" applyBorder="1"/>
    <xf numFmtId="166" fontId="3" fillId="0" borderId="0" xfId="8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/>
    </xf>
    <xf numFmtId="164" fontId="13" fillId="0" borderId="0" xfId="1" applyNumberFormat="1" applyFont="1" applyBorder="1"/>
    <xf numFmtId="168" fontId="4" fillId="6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7" fillId="0" borderId="0" xfId="0" applyFont="1" applyBorder="1"/>
    <xf numFmtId="164" fontId="3" fillId="6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0" fillId="0" borderId="0" xfId="0" applyNumberFormat="1"/>
    <xf numFmtId="0" fontId="10" fillId="0" borderId="5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69" fontId="4" fillId="6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3" fillId="0" borderId="1" xfId="0" applyFont="1" applyBorder="1"/>
    <xf numFmtId="0" fontId="4" fillId="0" borderId="3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9" fontId="4" fillId="0" borderId="1" xfId="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9" fontId="3" fillId="0" borderId="0" xfId="6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4" fontId="3" fillId="0" borderId="0" xfId="7" applyNumberFormat="1" applyFont="1" applyFill="1" applyBorder="1" applyAlignment="1">
      <alignment vertical="center"/>
    </xf>
    <xf numFmtId="164" fontId="3" fillId="0" borderId="0" xfId="7" applyNumberFormat="1" applyFont="1" applyFill="1" applyBorder="1" applyAlignment="1">
      <alignment horizontal="center" vertical="center" wrapText="1"/>
    </xf>
    <xf numFmtId="9" fontId="3" fillId="6" borderId="0" xfId="2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164" fontId="15" fillId="0" borderId="0" xfId="1" applyNumberFormat="1" applyFont="1" applyBorder="1"/>
    <xf numFmtId="0" fontId="0" fillId="0" borderId="0" xfId="0" applyFill="1" applyBorder="1"/>
    <xf numFmtId="0" fontId="10" fillId="9" borderId="1" xfId="0" applyFont="1" applyFill="1" applyBorder="1" applyAlignment="1">
      <alignment horizontal="left" vertical="center"/>
    </xf>
    <xf numFmtId="0" fontId="10" fillId="10" borderId="1" xfId="0" applyFont="1" applyFill="1" applyBorder="1" applyAlignment="1">
      <alignment horizontal="left" vertical="center"/>
    </xf>
    <xf numFmtId="0" fontId="10" fillId="12" borderId="1" xfId="0" applyFont="1" applyFill="1" applyBorder="1" applyAlignment="1">
      <alignment horizontal="left" vertical="center"/>
    </xf>
    <xf numFmtId="164" fontId="4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Fill="1" applyBorder="1"/>
    <xf numFmtId="164" fontId="4" fillId="0" borderId="1" xfId="1" applyNumberFormat="1" applyFont="1" applyFill="1" applyBorder="1" applyAlignment="1">
      <alignment horizontal="center"/>
    </xf>
    <xf numFmtId="0" fontId="10" fillId="13" borderId="1" xfId="0" applyFont="1" applyFill="1" applyBorder="1" applyAlignment="1">
      <alignment horizontal="left" vertical="center"/>
    </xf>
    <xf numFmtId="0" fontId="14" fillId="12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0" fillId="6" borderId="1" xfId="0" applyFont="1" applyFill="1" applyBorder="1" applyAlignment="1">
      <alignment horizontal="left" vertical="center"/>
    </xf>
    <xf numFmtId="170" fontId="3" fillId="7" borderId="1" xfId="2" applyNumberFormat="1" applyFont="1" applyFill="1" applyBorder="1" applyAlignment="1">
      <alignment horizontal="center" vertical="center"/>
    </xf>
    <xf numFmtId="167" fontId="3" fillId="6" borderId="1" xfId="0" applyNumberFormat="1" applyFont="1" applyFill="1" applyBorder="1" applyAlignment="1">
      <alignment horizontal="center" vertical="center"/>
    </xf>
    <xf numFmtId="167" fontId="3" fillId="14" borderId="1" xfId="0" applyNumberFormat="1" applyFont="1" applyFill="1" applyBorder="1" applyAlignment="1">
      <alignment horizontal="center" vertical="center"/>
    </xf>
    <xf numFmtId="167" fontId="3" fillId="7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/>
    </xf>
    <xf numFmtId="170" fontId="3" fillId="6" borderId="1" xfId="2" applyNumberFormat="1" applyFont="1" applyFill="1" applyBorder="1" applyAlignment="1">
      <alignment horizontal="center" vertical="center"/>
    </xf>
    <xf numFmtId="170" fontId="3" fillId="3" borderId="1" xfId="2" applyNumberFormat="1" applyFont="1" applyFill="1" applyBorder="1" applyAlignment="1">
      <alignment horizontal="center" vertical="center"/>
    </xf>
    <xf numFmtId="170" fontId="3" fillId="15" borderId="1" xfId="2" applyNumberFormat="1" applyFont="1" applyFill="1" applyBorder="1" applyAlignment="1">
      <alignment horizontal="center" vertical="center"/>
    </xf>
    <xf numFmtId="0" fontId="17" fillId="11" borderId="6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wrapText="1"/>
    </xf>
    <xf numFmtId="0" fontId="17" fillId="11" borderId="10" xfId="0" applyFont="1" applyFill="1" applyBorder="1" applyAlignment="1">
      <alignment horizontal="center" vertical="center" wrapText="1"/>
    </xf>
    <xf numFmtId="0" fontId="17" fillId="11" borderId="11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0" fillId="7" borderId="1" xfId="0" applyFont="1" applyFill="1" applyBorder="1" applyAlignment="1">
      <alignment horizontal="left" vertical="center"/>
    </xf>
    <xf numFmtId="169" fontId="10" fillId="6" borderId="5" xfId="0" applyNumberFormat="1" applyFont="1" applyFill="1" applyBorder="1" applyAlignment="1">
      <alignment horizontal="center" vertical="center"/>
    </xf>
    <xf numFmtId="0" fontId="0" fillId="16" borderId="0" xfId="0" applyFill="1"/>
    <xf numFmtId="0" fontId="0" fillId="7" borderId="0" xfId="0" applyFill="1"/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7" fillId="11" borderId="8" xfId="0" applyFont="1" applyFill="1" applyBorder="1" applyAlignment="1">
      <alignment horizontal="center" vertical="center" wrapText="1"/>
    </xf>
    <xf numFmtId="0" fontId="17" fillId="11" borderId="9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 wrapText="1"/>
    </xf>
  </cellXfs>
  <cellStyles count="9">
    <cellStyle name="Moneda" xfId="1" builtinId="4"/>
    <cellStyle name="Moneda 2" xfId="7" xr:uid="{00000000-0005-0000-0000-000001000000}"/>
    <cellStyle name="Moneda 2 2" xfId="8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Porcentaje" xfId="2" builtinId="5"/>
    <cellStyle name="Porcentaje 2 2" xfId="6" xr:uid="{00000000-0005-0000-0000-000007000000}"/>
    <cellStyle name="Porcentaje 2 2 2" xfId="5" xr:uid="{00000000-0005-0000-0000-000008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SIPSA'!$B$37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SIPSA'!$A$38:$A$58</c:f>
              <c:strCache>
                <c:ptCount val="21"/>
                <c:pt idx="0">
                  <c:v>Limón mandarino</c:v>
                </c:pt>
                <c:pt idx="1">
                  <c:v>Plátano</c:v>
                </c:pt>
                <c:pt idx="2">
                  <c:v>Maíz tecnificado</c:v>
                </c:pt>
                <c:pt idx="3">
                  <c:v>Maíz tradicional</c:v>
                </c:pt>
                <c:pt idx="4">
                  <c:v>Maìz blanco</c:v>
                </c:pt>
                <c:pt idx="5">
                  <c:v>Limón tahiti</c:v>
                </c:pt>
                <c:pt idx="6">
                  <c:v>Cilantrro</c:v>
                </c:pt>
                <c:pt idx="7">
                  <c:v>Pepino</c:v>
                </c:pt>
                <c:pt idx="8">
                  <c:v>Tomate mesa</c:v>
                </c:pt>
                <c:pt idx="9">
                  <c:v>Habichuela</c:v>
                </c:pt>
                <c:pt idx="10">
                  <c:v>Pimentón</c:v>
                </c:pt>
                <c:pt idx="11">
                  <c:v>Maracuyá</c:v>
                </c:pt>
                <c:pt idx="12">
                  <c:v>Caña Panelera (panela)</c:v>
                </c:pt>
                <c:pt idx="13">
                  <c:v>Cacao</c:v>
                </c:pt>
                <c:pt idx="14">
                  <c:v>Café</c:v>
                </c:pt>
                <c:pt idx="15">
                  <c:v>Apicultura (miel)</c:v>
                </c:pt>
                <c:pt idx="16">
                  <c:v>Porcicultura (cerdo kg en pie)</c:v>
                </c:pt>
                <c:pt idx="17">
                  <c:v>Avicultura postura (huevo)</c:v>
                </c:pt>
                <c:pt idx="18">
                  <c:v>Avicultura engorde (pollo kg en pie)</c:v>
                </c:pt>
                <c:pt idx="19">
                  <c:v>Ganadería dp (res kg pie)</c:v>
                </c:pt>
                <c:pt idx="20">
                  <c:v>Ganadería dp (leche)</c:v>
                </c:pt>
              </c:strCache>
            </c:strRef>
          </c:cat>
          <c:val>
            <c:numRef>
              <c:f>'4.3.3. PRECIOS PROMEDIO SIPSA'!$B$38:$B$58</c:f>
              <c:numCache>
                <c:formatCode>_-"$"\ * #,##0_-;\-"$"\ * #,##0_-;_-"$"\ * "-"??_-;_-@_-</c:formatCode>
                <c:ptCount val="21"/>
                <c:pt idx="0">
                  <c:v>1632</c:v>
                </c:pt>
                <c:pt idx="1">
                  <c:v>1660</c:v>
                </c:pt>
                <c:pt idx="2">
                  <c:v>1673</c:v>
                </c:pt>
                <c:pt idx="3">
                  <c:v>1673</c:v>
                </c:pt>
                <c:pt idx="4">
                  <c:v>1693</c:v>
                </c:pt>
                <c:pt idx="5">
                  <c:v>2086</c:v>
                </c:pt>
                <c:pt idx="6">
                  <c:v>2151</c:v>
                </c:pt>
                <c:pt idx="7">
                  <c:v>2193</c:v>
                </c:pt>
                <c:pt idx="8">
                  <c:v>2364</c:v>
                </c:pt>
                <c:pt idx="9">
                  <c:v>2368</c:v>
                </c:pt>
                <c:pt idx="10">
                  <c:v>2737</c:v>
                </c:pt>
                <c:pt idx="11">
                  <c:v>2980</c:v>
                </c:pt>
                <c:pt idx="12">
                  <c:v>3298</c:v>
                </c:pt>
                <c:pt idx="13">
                  <c:v>8649</c:v>
                </c:pt>
                <c:pt idx="14">
                  <c:v>21707</c:v>
                </c:pt>
                <c:pt idx="15">
                  <c:v>20621</c:v>
                </c:pt>
                <c:pt idx="16">
                  <c:v>7303</c:v>
                </c:pt>
                <c:pt idx="17">
                  <c:v>7149</c:v>
                </c:pt>
                <c:pt idx="18">
                  <c:v>6972</c:v>
                </c:pt>
                <c:pt idx="19">
                  <c:v>6277</c:v>
                </c:pt>
                <c:pt idx="20">
                  <c:v>1235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B7-4E9A-AF97-F3BC903E79E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33649711"/>
        <c:axId val="1933654703"/>
      </c:barChart>
      <c:catAx>
        <c:axId val="19336497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33654703"/>
        <c:crosses val="autoZero"/>
        <c:auto val="1"/>
        <c:lblAlgn val="ctr"/>
        <c:lblOffset val="100"/>
        <c:noMultiLvlLbl val="0"/>
      </c:catAx>
      <c:valAx>
        <c:axId val="1933654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33649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Yotoco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7605257836682096E-2"/>
          <c:y val="0.11144839696684214"/>
          <c:w val="0.90068707335670806"/>
          <c:h val="0.37329959167599835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MAYOR'!$B$35</c:f>
              <c:strCache>
                <c:ptCount val="1"/>
                <c:pt idx="0">
                  <c:v>Maíz tecnificado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1.5391667986685178</c:v>
                </c:pt>
                <c:pt idx="1">
                  <c:v>17.937908638761016</c:v>
                </c:pt>
                <c:pt idx="2">
                  <c:v>36.516700645393371</c:v>
                </c:pt>
                <c:pt idx="3">
                  <c:v>-0.32693634951232298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66-495D-B664-2CC954501AA0}"/>
            </c:ext>
          </c:extLst>
        </c:ser>
        <c:ser>
          <c:idx val="1"/>
          <c:order val="1"/>
          <c:tx>
            <c:strRef>
              <c:f>'4.3.4. VARIACION $ PLAZAS MAYOR'!$B$36</c:f>
              <c:strCache>
                <c:ptCount val="1"/>
                <c:pt idx="0">
                  <c:v>Maìz blanco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-3.560830860534125</c:v>
                </c:pt>
                <c:pt idx="1">
                  <c:v>15.15384615384616</c:v>
                </c:pt>
                <c:pt idx="2">
                  <c:v>39.478957915831671</c:v>
                </c:pt>
                <c:pt idx="3">
                  <c:v>6.8965517241379217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66-495D-B664-2CC954501AA0}"/>
            </c:ext>
          </c:extLst>
        </c:ser>
        <c:ser>
          <c:idx val="2"/>
          <c:order val="2"/>
          <c:tx>
            <c:strRef>
              <c:f>'4.3.4. VARIACION $ PLAZAS MAYOR'!$B$37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-4.5092838196286493</c:v>
                </c:pt>
                <c:pt idx="1">
                  <c:v>4.5634920634920633</c:v>
                </c:pt>
                <c:pt idx="2">
                  <c:v>27.817836812144208</c:v>
                </c:pt>
                <c:pt idx="3">
                  <c:v>10.98574821852732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66-495D-B664-2CC954501AA0}"/>
            </c:ext>
          </c:extLst>
        </c:ser>
        <c:ser>
          <c:idx val="3"/>
          <c:order val="3"/>
          <c:tx>
            <c:strRef>
              <c:f>'4.3.4. VARIACION $ PLAZAS MAYOR'!$B$38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-9.8270512639889773</c:v>
                </c:pt>
                <c:pt idx="1">
                  <c:v>-7.2653826537926562</c:v>
                </c:pt>
                <c:pt idx="2">
                  <c:v>75.554486795419763</c:v>
                </c:pt>
                <c:pt idx="3">
                  <c:v>29.682895593546306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66-495D-B664-2CC954501AA0}"/>
            </c:ext>
          </c:extLst>
        </c:ser>
        <c:ser>
          <c:idx val="4"/>
          <c:order val="4"/>
          <c:tx>
            <c:strRef>
              <c:f>'4.3.4. VARIACION $ PLAZAS MAYOR'!$B$39</c:f>
              <c:strCache>
                <c:ptCount val="1"/>
                <c:pt idx="0">
                  <c:v>Limón mandarino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13.475677688026238</c:v>
                </c:pt>
                <c:pt idx="1">
                  <c:v>7.8859007153306351</c:v>
                </c:pt>
                <c:pt idx="2">
                  <c:v>57.187990805514744</c:v>
                </c:pt>
                <c:pt idx="3">
                  <c:v>-8.6252574460456231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66-495D-B664-2CC954501AA0}"/>
            </c:ext>
          </c:extLst>
        </c:ser>
        <c:ser>
          <c:idx val="5"/>
          <c:order val="5"/>
          <c:tx>
            <c:strRef>
              <c:f>'4.3.4. VARIACION $ PLAZAS MAYOR'!$B$40</c:f>
              <c:strCache>
                <c:ptCount val="1"/>
                <c:pt idx="0">
                  <c:v>Limón tahiti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-11.458443353248711</c:v>
                </c:pt>
                <c:pt idx="1">
                  <c:v>25.114659752219609</c:v>
                </c:pt>
                <c:pt idx="2">
                  <c:v>40.5952985355718</c:v>
                </c:pt>
                <c:pt idx="3">
                  <c:v>-4.3332174601569875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66-495D-B664-2CC954501AA0}"/>
            </c:ext>
          </c:extLst>
        </c:ser>
        <c:ser>
          <c:idx val="6"/>
          <c:order val="6"/>
          <c:tx>
            <c:strRef>
              <c:f>'4.3.4. VARIACION $ PLAZAS MAYOR'!$B$41</c:f>
              <c:strCache>
                <c:ptCount val="1"/>
                <c:pt idx="0">
                  <c:v>Maíz tradicional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1.5391667986685178</c:v>
                </c:pt>
                <c:pt idx="1">
                  <c:v>17.937908638761016</c:v>
                </c:pt>
                <c:pt idx="2">
                  <c:v>36.516700645393371</c:v>
                </c:pt>
                <c:pt idx="3">
                  <c:v>-0.32693634951232298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366-495D-B664-2CC954501AA0}"/>
            </c:ext>
          </c:extLst>
        </c:ser>
        <c:ser>
          <c:idx val="7"/>
          <c:order val="7"/>
          <c:tx>
            <c:strRef>
              <c:f>'4.3.4. VARIACION $ PLAZAS MAYOR'!$B$42</c:f>
              <c:strCache>
                <c:ptCount val="1"/>
                <c:pt idx="0">
                  <c:v>Caña Panelera (panela)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31.533682020836494</c:v>
                </c:pt>
                <c:pt idx="1">
                  <c:v>20.641544659298589</c:v>
                </c:pt>
                <c:pt idx="2">
                  <c:v>4.5551119109788374</c:v>
                </c:pt>
                <c:pt idx="3">
                  <c:v>6.9821825638811958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366-495D-B664-2CC954501AA0}"/>
            </c:ext>
          </c:extLst>
        </c:ser>
        <c:ser>
          <c:idx val="8"/>
          <c:order val="8"/>
          <c:tx>
            <c:strRef>
              <c:f>'4.3.4. VARIACION $ PLAZAS MAYOR'!$B$43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MAYOR'!$C$43:$F$43</c:f>
              <c:numCache>
                <c:formatCode>_-* #,##0_-;\-* #,##0_-;_-* "-"??_-;_-@_-</c:formatCode>
                <c:ptCount val="4"/>
                <c:pt idx="0">
                  <c:v>7.9094386127385121</c:v>
                </c:pt>
                <c:pt idx="1">
                  <c:v>4.4526347001787769</c:v>
                </c:pt>
                <c:pt idx="2">
                  <c:v>42.258569732658145</c:v>
                </c:pt>
                <c:pt idx="3">
                  <c:v>33.106566776391702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366-495D-B664-2CC954501AA0}"/>
            </c:ext>
          </c:extLst>
        </c:ser>
        <c:ser>
          <c:idx val="9"/>
          <c:order val="9"/>
          <c:tx>
            <c:strRef>
              <c:f>'4.3.4. VARIACION $ PLAZAS MAYOR'!$B$44</c:f>
              <c:strCache>
                <c:ptCount val="1"/>
                <c:pt idx="0">
                  <c:v>Cilantrro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MAYOR'!$C$44:$F$44</c:f>
              <c:numCache>
                <c:formatCode>_-* #,##0_-;\-* #,##0_-;_-* "-"??_-;_-@_-</c:formatCode>
                <c:ptCount val="4"/>
                <c:pt idx="0">
                  <c:v>11.670616113744074</c:v>
                </c:pt>
                <c:pt idx="1">
                  <c:v>23.395225464190972</c:v>
                </c:pt>
                <c:pt idx="2">
                  <c:v>-2.7515047291487633</c:v>
                </c:pt>
                <c:pt idx="3">
                  <c:v>14.677276746242256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366-495D-B664-2CC954501AA0}"/>
            </c:ext>
          </c:extLst>
        </c:ser>
        <c:ser>
          <c:idx val="10"/>
          <c:order val="10"/>
          <c:tx>
            <c:strRef>
              <c:f>'4.3.4. VARIACION $ PLAZAS MAYOR'!$B$45</c:f>
              <c:strCache>
                <c:ptCount val="1"/>
                <c:pt idx="0">
                  <c:v>Habichuela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MAYOR'!$C$45:$F$45</c:f>
              <c:numCache>
                <c:formatCode>_-* #,##0_-;\-* #,##0_-;_-* "-"??_-;_-@_-</c:formatCode>
                <c:ptCount val="4"/>
                <c:pt idx="0">
                  <c:v>2.564102564102555</c:v>
                </c:pt>
                <c:pt idx="1">
                  <c:v>9.0277777777777715</c:v>
                </c:pt>
                <c:pt idx="2">
                  <c:v>34.86199575371549</c:v>
                </c:pt>
                <c:pt idx="3">
                  <c:v>6.769521410579344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66-495D-B664-2CC954501AA0}"/>
            </c:ext>
          </c:extLst>
        </c:ser>
        <c:ser>
          <c:idx val="11"/>
          <c:order val="11"/>
          <c:tx>
            <c:strRef>
              <c:f>'4.3.4. VARIACION $ PLAZAS MAYOR'!$B$46</c:f>
              <c:strCache>
                <c:ptCount val="1"/>
                <c:pt idx="0">
                  <c:v>Pimentón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MAYOR'!$C$46:$F$46</c:f>
              <c:numCache>
                <c:formatCode>_-* #,##0_-;\-* #,##0_-;_-* "-"??_-;_-@_-</c:formatCode>
                <c:ptCount val="4"/>
                <c:pt idx="0">
                  <c:v>2.2068965517241423</c:v>
                </c:pt>
                <c:pt idx="1">
                  <c:v>14.619883040935662</c:v>
                </c:pt>
                <c:pt idx="2">
                  <c:v>24.607535321821032</c:v>
                </c:pt>
                <c:pt idx="3">
                  <c:v>12.283464566929126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366-495D-B664-2CC954501AA0}"/>
            </c:ext>
          </c:extLst>
        </c:ser>
        <c:ser>
          <c:idx val="12"/>
          <c:order val="12"/>
          <c:tx>
            <c:strRef>
              <c:f>'4.3.4. VARIACION $ PLAZAS MAYOR'!$B$47</c:f>
              <c:strCache>
                <c:ptCount val="1"/>
                <c:pt idx="0">
                  <c:v>Pepino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MAYOR'!$C$47:$F$47</c:f>
              <c:numCache>
                <c:formatCode>_-* #,##0_-;\-* #,##0_-;_-* "-"??_-;_-@_-</c:formatCode>
                <c:ptCount val="4"/>
                <c:pt idx="0">
                  <c:v>8.8615023474178543</c:v>
                </c:pt>
                <c:pt idx="1">
                  <c:v>17.789757412398927</c:v>
                </c:pt>
                <c:pt idx="2">
                  <c:v>15.102974828375281</c:v>
                </c:pt>
                <c:pt idx="3">
                  <c:v>7.6341948310139003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366-495D-B664-2CC954501AA0}"/>
            </c:ext>
          </c:extLst>
        </c:ser>
        <c:ser>
          <c:idx val="13"/>
          <c:order val="13"/>
          <c:tx>
            <c:strRef>
              <c:f>'4.3.4. VARIACION $ PLAZAS MAYOR'!$B$48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MAYOR'!$C$48:$F$48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366-495D-B664-2CC954501AA0}"/>
            </c:ext>
          </c:extLst>
        </c:ser>
        <c:ser>
          <c:idx val="14"/>
          <c:order val="14"/>
          <c:tx>
            <c:strRef>
              <c:f>'4.3.4. VARIACION $ PLAZAS MAYOR'!$B$49</c:f>
              <c:strCache>
                <c:ptCount val="1"/>
                <c:pt idx="0">
                  <c:v>Tomate mesa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MAYOR'!$C$49:$F$49</c:f>
              <c:numCache>
                <c:formatCode>_-* #,##0_-;\-* #,##0_-;_-* "-"??_-;_-@_-</c:formatCode>
                <c:ptCount val="4"/>
                <c:pt idx="0">
                  <c:v>-1.4165089320101174</c:v>
                </c:pt>
                <c:pt idx="1">
                  <c:v>18.365748596788919</c:v>
                </c:pt>
                <c:pt idx="2">
                  <c:v>24.103073077488631</c:v>
                </c:pt>
                <c:pt idx="3">
                  <c:v>2.3844080447853884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66-495D-B664-2CC954501AA0}"/>
            </c:ext>
          </c:extLst>
        </c:ser>
        <c:ser>
          <c:idx val="15"/>
          <c:order val="15"/>
          <c:tx>
            <c:strRef>
              <c:f>'4.3.4. VARIACION $ PLAZAS MAYOR'!$B$50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MAYOR'!$C$50:$F$50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366-495D-B664-2CC954501AA0}"/>
            </c:ext>
          </c:extLst>
        </c:ser>
        <c:ser>
          <c:idx val="16"/>
          <c:order val="16"/>
          <c:tx>
            <c:strRef>
              <c:f>'4.3.4. VARIACION $ PLAZAS MAYOR'!$B$51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MAYOR'!$C$51:$F$51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366-495D-B664-2CC954501AA0}"/>
            </c:ext>
          </c:extLst>
        </c:ser>
        <c:ser>
          <c:idx val="17"/>
          <c:order val="17"/>
          <c:tx>
            <c:strRef>
              <c:f>'4.3.4. VARIACION $ PLAZAS MAYOR'!$B$52</c:f>
              <c:strCache>
                <c:ptCount val="1"/>
                <c:pt idx="0">
                  <c:v>Ganadería dp (res kg pie)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MAYOR'!$C$52:$F$52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366-495D-B664-2CC954501AA0}"/>
            </c:ext>
          </c:extLst>
        </c:ser>
        <c:ser>
          <c:idx val="18"/>
          <c:order val="18"/>
          <c:tx>
            <c:strRef>
              <c:f>'4.3.4. VARIACION $ PLAZAS MAYOR'!$B$53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MAYOR'!$C$53:$F$53</c:f>
              <c:numCache>
                <c:formatCode>_-* #,##0_-;\-* #,##0_-;_-* "-"??_-;_-@_-</c:formatCode>
                <c:ptCount val="4"/>
                <c:pt idx="0">
                  <c:v>12.09193184887998</c:v>
                </c:pt>
                <c:pt idx="1">
                  <c:v>9.6925276198745962</c:v>
                </c:pt>
                <c:pt idx="2">
                  <c:v>39.544132799692647</c:v>
                </c:pt>
                <c:pt idx="3">
                  <c:v>23.428301326695959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366-495D-B664-2CC954501AA0}"/>
            </c:ext>
          </c:extLst>
        </c:ser>
        <c:ser>
          <c:idx val="19"/>
          <c:order val="19"/>
          <c:tx>
            <c:strRef>
              <c:f>'4.3.4. VARIACION $ PLAZAS MAYOR'!$B$54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MAYOR'!$C$54:$F$54</c:f>
              <c:numCache>
                <c:formatCode>_-* #,##0_-;\-* #,##0_-;_-* "-"??_-;_-@_-</c:formatCode>
                <c:ptCount val="4"/>
                <c:pt idx="0">
                  <c:v>-41.032761800717097</c:v>
                </c:pt>
                <c:pt idx="1">
                  <c:v>10.730826128186195</c:v>
                </c:pt>
                <c:pt idx="2">
                  <c:v>57.497997724693334</c:v>
                </c:pt>
                <c:pt idx="3">
                  <c:v>68.164339582307264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366-495D-B664-2CC954501AA0}"/>
            </c:ext>
          </c:extLst>
        </c:ser>
        <c:ser>
          <c:idx val="20"/>
          <c:order val="20"/>
          <c:tx>
            <c:strRef>
              <c:f>'4.3.4. VARIACION $ PLAZAS MAYOR'!$B$55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MAYOR'!$C$34:$F$34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MAYOR'!$C$55:$F$55</c:f>
              <c:numCache>
                <c:formatCode>_-* #,##0_-;\-* #,##0_-;_-* "-"??_-;_-@_-</c:formatCode>
                <c:ptCount val="4"/>
                <c:pt idx="0">
                  <c:v>-36.743805996722109</c:v>
                </c:pt>
                <c:pt idx="1">
                  <c:v>10.52257791107931</c:v>
                </c:pt>
                <c:pt idx="2">
                  <c:v>58.234575198692113</c:v>
                </c:pt>
                <c:pt idx="3">
                  <c:v>56.326578002039867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0366-495D-B664-2CC954501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5286255"/>
        <c:axId val="1855286671"/>
      </c:lineChart>
      <c:catAx>
        <c:axId val="1855286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55286671"/>
        <c:crosses val="autoZero"/>
        <c:auto val="1"/>
        <c:lblAlgn val="ctr"/>
        <c:lblOffset val="100"/>
        <c:noMultiLvlLbl val="0"/>
      </c:catAx>
      <c:valAx>
        <c:axId val="1855286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55286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580168899337436E-2"/>
          <c:y val="0.5262085557639814"/>
          <c:w val="0.97020562632008689"/>
          <c:h val="0.450200353990191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773430</xdr:colOff>
      <xdr:row>37</xdr:row>
      <xdr:rowOff>83820</xdr:rowOff>
    </xdr:from>
    <xdr:to>
      <xdr:col>10</xdr:col>
      <xdr:colOff>266700</xdr:colOff>
      <xdr:row>61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7171405-EF98-4CA6-B414-A513461BA8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42332</xdr:colOff>
      <xdr:row>1</xdr:row>
      <xdr:rowOff>21166</xdr:rowOff>
    </xdr:from>
    <xdr:to>
      <xdr:col>15</xdr:col>
      <xdr:colOff>660399</xdr:colOff>
      <xdr:row>19</xdr:row>
      <xdr:rowOff>33866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D2474F1-32DA-4C2C-BC88-EAE743AEC6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35"/>
  <sheetViews>
    <sheetView tabSelected="1" topLeftCell="A6" workbookViewId="0">
      <selection activeCell="B4" sqref="B4:E21"/>
    </sheetView>
  </sheetViews>
  <sheetFormatPr baseColWidth="10" defaultRowHeight="13.8"/>
  <cols>
    <col min="2" max="2" width="33" customWidth="1"/>
    <col min="3" max="3" width="16.5" customWidth="1"/>
    <col min="4" max="4" width="11.19921875" customWidth="1"/>
    <col min="5" max="5" width="31.19921875" customWidth="1"/>
  </cols>
  <sheetData>
    <row r="3" spans="2:5">
      <c r="B3" s="29" t="s">
        <v>192</v>
      </c>
      <c r="C3" s="29"/>
      <c r="D3" s="29"/>
      <c r="E3" s="29"/>
    </row>
    <row r="4" spans="2:5" ht="39.6">
      <c r="B4" s="160" t="s">
        <v>234</v>
      </c>
      <c r="C4" s="160" t="s">
        <v>235</v>
      </c>
      <c r="D4" s="160" t="s">
        <v>236</v>
      </c>
      <c r="E4" s="160" t="s">
        <v>237</v>
      </c>
    </row>
    <row r="5" spans="2:5" ht="22.8">
      <c r="B5" s="113" t="s">
        <v>24</v>
      </c>
      <c r="C5" s="112" t="s">
        <v>25</v>
      </c>
      <c r="D5" s="159" t="s">
        <v>194</v>
      </c>
      <c r="E5" s="113" t="s">
        <v>26</v>
      </c>
    </row>
    <row r="6" spans="2:5" ht="24" customHeight="1">
      <c r="B6" s="116" t="s">
        <v>34</v>
      </c>
      <c r="C6" s="18" t="s">
        <v>173</v>
      </c>
      <c r="D6" s="114">
        <v>35</v>
      </c>
      <c r="E6" s="116" t="s">
        <v>27</v>
      </c>
    </row>
    <row r="7" spans="2:5">
      <c r="B7" s="117"/>
      <c r="C7" s="18" t="s">
        <v>59</v>
      </c>
      <c r="D7" s="115"/>
      <c r="E7" s="117"/>
    </row>
    <row r="8" spans="2:5" ht="22.8">
      <c r="B8" s="31" t="s">
        <v>35</v>
      </c>
      <c r="C8" s="17" t="s">
        <v>28</v>
      </c>
      <c r="D8" s="17">
        <v>16</v>
      </c>
      <c r="E8" s="31" t="s">
        <v>29</v>
      </c>
    </row>
    <row r="9" spans="2:5" ht="24" customHeight="1">
      <c r="B9" s="42" t="s">
        <v>30</v>
      </c>
      <c r="C9" s="80" t="s">
        <v>208</v>
      </c>
      <c r="D9" s="20" t="s">
        <v>194</v>
      </c>
      <c r="E9" s="71" t="s">
        <v>32</v>
      </c>
    </row>
    <row r="10" spans="2:5">
      <c r="B10" s="31" t="s">
        <v>33</v>
      </c>
      <c r="C10" s="18" t="s">
        <v>36</v>
      </c>
      <c r="D10" s="17">
        <v>25</v>
      </c>
      <c r="E10" s="31" t="s">
        <v>37</v>
      </c>
    </row>
    <row r="11" spans="2:5" ht="22.8">
      <c r="B11" s="31" t="s">
        <v>38</v>
      </c>
      <c r="C11" s="17" t="s">
        <v>36</v>
      </c>
      <c r="D11" s="20" t="s">
        <v>194</v>
      </c>
      <c r="E11" s="31" t="s">
        <v>26</v>
      </c>
    </row>
    <row r="12" spans="2:5" ht="34.200000000000003">
      <c r="B12" s="31" t="s">
        <v>211</v>
      </c>
      <c r="C12" s="18" t="s">
        <v>40</v>
      </c>
      <c r="D12" s="20" t="s">
        <v>194</v>
      </c>
      <c r="E12" s="31" t="s">
        <v>39</v>
      </c>
    </row>
    <row r="13" spans="2:5" ht="22.8">
      <c r="B13" s="31" t="s">
        <v>52</v>
      </c>
      <c r="C13" s="18" t="s">
        <v>42</v>
      </c>
      <c r="D13" s="72">
        <v>20</v>
      </c>
      <c r="E13" s="31" t="s">
        <v>238</v>
      </c>
    </row>
    <row r="14" spans="2:5" ht="22.8">
      <c r="B14" s="31" t="s">
        <v>54</v>
      </c>
      <c r="C14" s="17" t="s">
        <v>43</v>
      </c>
      <c r="D14" s="20" t="s">
        <v>194</v>
      </c>
      <c r="E14" s="31" t="s">
        <v>37</v>
      </c>
    </row>
    <row r="15" spans="2:5">
      <c r="B15" s="31" t="s">
        <v>51</v>
      </c>
      <c r="C15" s="18" t="s">
        <v>44</v>
      </c>
      <c r="D15" s="20" t="s">
        <v>194</v>
      </c>
      <c r="E15" s="31" t="s">
        <v>37</v>
      </c>
    </row>
    <row r="16" spans="2:5">
      <c r="B16" s="31" t="s">
        <v>45</v>
      </c>
      <c r="C16" s="17" t="s">
        <v>46</v>
      </c>
      <c r="D16" s="20" t="s">
        <v>194</v>
      </c>
      <c r="E16" s="31" t="s">
        <v>47</v>
      </c>
    </row>
    <row r="17" spans="2:5" ht="22.8">
      <c r="B17" s="31" t="s">
        <v>48</v>
      </c>
      <c r="C17" s="17" t="s">
        <v>49</v>
      </c>
      <c r="D17" s="20" t="s">
        <v>194</v>
      </c>
      <c r="E17" s="31" t="s">
        <v>50</v>
      </c>
    </row>
    <row r="18" spans="2:5" ht="22.8">
      <c r="B18" s="31" t="s">
        <v>53</v>
      </c>
      <c r="C18" s="18" t="s">
        <v>97</v>
      </c>
      <c r="D18" s="20" t="s">
        <v>194</v>
      </c>
      <c r="E18" s="31" t="s">
        <v>50</v>
      </c>
    </row>
    <row r="19" spans="2:5" ht="22.8">
      <c r="B19" s="89" t="s">
        <v>203</v>
      </c>
      <c r="C19" s="44" t="s">
        <v>204</v>
      </c>
      <c r="D19" s="17">
        <v>19</v>
      </c>
      <c r="E19" s="93" t="s">
        <v>37</v>
      </c>
    </row>
    <row r="20" spans="2:5">
      <c r="B20" s="90" t="s">
        <v>210</v>
      </c>
      <c r="C20" s="17" t="s">
        <v>213</v>
      </c>
      <c r="D20" s="17">
        <v>9</v>
      </c>
      <c r="E20" s="93" t="s">
        <v>37</v>
      </c>
    </row>
    <row r="21" spans="2:5" ht="22.8">
      <c r="B21" s="95" t="s">
        <v>214</v>
      </c>
      <c r="C21" s="18" t="s">
        <v>215</v>
      </c>
      <c r="D21" s="17">
        <v>126</v>
      </c>
      <c r="E21" s="93" t="s">
        <v>37</v>
      </c>
    </row>
    <row r="22" spans="2:5">
      <c r="B22" s="88"/>
      <c r="C22" s="88"/>
      <c r="D22" s="88"/>
      <c r="E22" s="88"/>
    </row>
    <row r="23" spans="2:5">
      <c r="B23" s="88"/>
      <c r="C23" s="88"/>
      <c r="D23" s="88"/>
      <c r="E23" s="88"/>
    </row>
    <row r="24" spans="2:5">
      <c r="B24" s="88"/>
      <c r="C24" s="88"/>
      <c r="D24" s="88"/>
      <c r="E24" s="88"/>
    </row>
    <row r="25" spans="2:5">
      <c r="B25" s="88"/>
      <c r="C25" s="88"/>
      <c r="D25" s="88"/>
      <c r="E25" s="88"/>
    </row>
    <row r="26" spans="2:5">
      <c r="B26" s="88"/>
      <c r="C26" s="88"/>
      <c r="D26" s="88"/>
      <c r="E26" s="88"/>
    </row>
    <row r="27" spans="2:5">
      <c r="B27" s="88"/>
      <c r="C27" s="88"/>
      <c r="D27" s="88"/>
      <c r="E27" s="88"/>
    </row>
    <row r="28" spans="2:5">
      <c r="B28" s="88"/>
      <c r="C28" s="88"/>
      <c r="D28" s="88"/>
      <c r="E28" s="88"/>
    </row>
    <row r="29" spans="2:5">
      <c r="B29" s="88"/>
      <c r="C29" s="88"/>
      <c r="D29" s="88"/>
      <c r="E29" s="88"/>
    </row>
    <row r="30" spans="2:5">
      <c r="B30" s="88"/>
      <c r="C30" s="88"/>
      <c r="D30" s="88"/>
      <c r="E30" s="88"/>
    </row>
    <row r="31" spans="2:5">
      <c r="B31" s="88"/>
      <c r="C31" s="88"/>
      <c r="D31" s="88"/>
      <c r="E31" s="88"/>
    </row>
    <row r="32" spans="2:5">
      <c r="B32" s="88"/>
      <c r="C32" s="88"/>
      <c r="D32" s="88"/>
      <c r="E32" s="88"/>
    </row>
    <row r="33" spans="2:5">
      <c r="B33" s="88"/>
      <c r="C33" s="88"/>
      <c r="D33" s="88"/>
      <c r="E33" s="88"/>
    </row>
    <row r="34" spans="2:5">
      <c r="B34" s="88"/>
      <c r="C34" s="88"/>
      <c r="D34" s="88"/>
      <c r="E34" s="88"/>
    </row>
    <row r="35" spans="2:5">
      <c r="B35" s="88"/>
      <c r="C35" s="88"/>
      <c r="D35" s="88"/>
      <c r="E35" s="88"/>
    </row>
  </sheetData>
  <mergeCells count="3">
    <mergeCell ref="D6:D7"/>
    <mergeCell ref="E6:E7"/>
    <mergeCell ref="B6:B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4"/>
  <sheetViews>
    <sheetView workbookViewId="0">
      <selection activeCell="A4" sqref="A4:G24"/>
    </sheetView>
  </sheetViews>
  <sheetFormatPr baseColWidth="10" defaultRowHeight="13.8"/>
  <cols>
    <col min="1" max="1" width="36.09765625" customWidth="1"/>
    <col min="2" max="2" width="13.69921875" customWidth="1"/>
    <col min="3" max="3" width="19.5" customWidth="1"/>
    <col min="4" max="4" width="20.5" customWidth="1"/>
    <col min="6" max="6" width="9" customWidth="1"/>
    <col min="7" max="7" width="20.3984375" customWidth="1"/>
  </cols>
  <sheetData>
    <row r="3" spans="1:7" ht="14.4" thickBot="1">
      <c r="B3" s="1" t="s">
        <v>10</v>
      </c>
      <c r="C3" s="1"/>
      <c r="D3" s="1"/>
      <c r="E3" s="1"/>
    </row>
    <row r="4" spans="1:7" ht="38.4" customHeight="1">
      <c r="A4" s="124" t="s">
        <v>234</v>
      </c>
      <c r="B4" s="124" t="s">
        <v>239</v>
      </c>
      <c r="C4" s="124" t="s">
        <v>23</v>
      </c>
      <c r="D4" s="102" t="s">
        <v>240</v>
      </c>
      <c r="E4" s="124" t="s">
        <v>242</v>
      </c>
      <c r="F4" s="124" t="s">
        <v>243</v>
      </c>
      <c r="G4" s="102" t="s">
        <v>244</v>
      </c>
    </row>
    <row r="5" spans="1:7" ht="14.4" thickBot="1">
      <c r="A5" s="125"/>
      <c r="B5" s="125"/>
      <c r="C5" s="125"/>
      <c r="D5" s="103" t="s">
        <v>241</v>
      </c>
      <c r="E5" s="125"/>
      <c r="F5" s="125"/>
      <c r="G5" s="103" t="s">
        <v>241</v>
      </c>
    </row>
    <row r="6" spans="1:7" ht="24" customHeight="1">
      <c r="A6" s="121" t="s">
        <v>34</v>
      </c>
      <c r="B6" s="18" t="s">
        <v>100</v>
      </c>
      <c r="C6" s="17" t="s">
        <v>60</v>
      </c>
      <c r="D6" s="6" t="s">
        <v>62</v>
      </c>
      <c r="E6" s="114" t="s">
        <v>55</v>
      </c>
      <c r="F6" s="27" t="s">
        <v>56</v>
      </c>
      <c r="G6" s="6" t="s">
        <v>63</v>
      </c>
    </row>
    <row r="7" spans="1:7">
      <c r="A7" s="123"/>
      <c r="B7" s="18" t="s">
        <v>58</v>
      </c>
      <c r="C7" s="17" t="s">
        <v>61</v>
      </c>
      <c r="D7" s="6" t="s">
        <v>64</v>
      </c>
      <c r="E7" s="115"/>
      <c r="F7" s="6" t="s">
        <v>56</v>
      </c>
      <c r="G7" s="6" t="s">
        <v>175</v>
      </c>
    </row>
    <row r="8" spans="1:7" ht="22.8">
      <c r="A8" s="18" t="s">
        <v>35</v>
      </c>
      <c r="B8" s="17" t="s">
        <v>28</v>
      </c>
      <c r="C8" s="18" t="s">
        <v>66</v>
      </c>
      <c r="D8" s="6" t="s">
        <v>67</v>
      </c>
      <c r="E8" s="17" t="s">
        <v>55</v>
      </c>
      <c r="F8" s="6" t="s">
        <v>56</v>
      </c>
      <c r="G8" s="6" t="s">
        <v>223</v>
      </c>
    </row>
    <row r="9" spans="1:7">
      <c r="A9" s="121" t="s">
        <v>30</v>
      </c>
      <c r="B9" s="114" t="s">
        <v>31</v>
      </c>
      <c r="C9" s="121" t="s">
        <v>68</v>
      </c>
      <c r="D9" s="118" t="s">
        <v>62</v>
      </c>
      <c r="E9" s="114" t="s">
        <v>55</v>
      </c>
      <c r="F9" s="118" t="s">
        <v>56</v>
      </c>
      <c r="G9" s="118" t="s">
        <v>57</v>
      </c>
    </row>
    <row r="10" spans="1:7">
      <c r="A10" s="122"/>
      <c r="B10" s="115"/>
      <c r="C10" s="123"/>
      <c r="D10" s="119"/>
      <c r="E10" s="126"/>
      <c r="F10" s="119"/>
      <c r="G10" s="119"/>
    </row>
    <row r="11" spans="1:7">
      <c r="A11" s="123"/>
      <c r="B11" s="83" t="s">
        <v>207</v>
      </c>
      <c r="C11" s="81" t="s">
        <v>209</v>
      </c>
      <c r="D11" s="120"/>
      <c r="E11" s="115"/>
      <c r="F11" s="120"/>
      <c r="G11" s="120"/>
    </row>
    <row r="12" spans="1:7">
      <c r="A12" s="18" t="s">
        <v>33</v>
      </c>
      <c r="B12" s="18" t="s">
        <v>36</v>
      </c>
      <c r="C12" s="17" t="s">
        <v>71</v>
      </c>
      <c r="D12" s="6" t="s">
        <v>69</v>
      </c>
      <c r="E12" s="17" t="s">
        <v>55</v>
      </c>
      <c r="F12" s="6" t="s">
        <v>56</v>
      </c>
      <c r="G12" s="6" t="s">
        <v>69</v>
      </c>
    </row>
    <row r="13" spans="1:7">
      <c r="A13" s="18" t="s">
        <v>38</v>
      </c>
      <c r="B13" s="17" t="s">
        <v>36</v>
      </c>
      <c r="C13" s="18" t="s">
        <v>70</v>
      </c>
      <c r="D13" s="6" t="s">
        <v>69</v>
      </c>
      <c r="E13" s="17" t="s">
        <v>55</v>
      </c>
      <c r="F13" s="6" t="s">
        <v>56</v>
      </c>
      <c r="G13" s="6" t="s">
        <v>69</v>
      </c>
    </row>
    <row r="14" spans="1:7" ht="34.200000000000003">
      <c r="A14" s="18" t="s">
        <v>211</v>
      </c>
      <c r="B14" s="18" t="s">
        <v>40</v>
      </c>
      <c r="C14" s="17" t="s">
        <v>70</v>
      </c>
      <c r="D14" s="6" t="s">
        <v>62</v>
      </c>
      <c r="E14" s="17" t="s">
        <v>55</v>
      </c>
      <c r="F14" s="6" t="s">
        <v>56</v>
      </c>
      <c r="G14" s="6" t="s">
        <v>63</v>
      </c>
    </row>
    <row r="15" spans="1:7" ht="45.6">
      <c r="A15" s="18" t="s">
        <v>52</v>
      </c>
      <c r="B15" s="18" t="s">
        <v>42</v>
      </c>
      <c r="C15" s="17" t="s">
        <v>75</v>
      </c>
      <c r="D15" s="6" t="s">
        <v>73</v>
      </c>
      <c r="E15" s="17" t="s">
        <v>55</v>
      </c>
      <c r="F15" s="6" t="s">
        <v>56</v>
      </c>
      <c r="G15" s="6" t="s">
        <v>222</v>
      </c>
    </row>
    <row r="16" spans="1:7" ht="22.8">
      <c r="A16" s="18" t="s">
        <v>54</v>
      </c>
      <c r="B16" s="17" t="s">
        <v>43</v>
      </c>
      <c r="C16" s="18" t="s">
        <v>74</v>
      </c>
      <c r="D16" s="6" t="s">
        <v>62</v>
      </c>
      <c r="E16" s="17" t="s">
        <v>55</v>
      </c>
      <c r="F16" s="6" t="s">
        <v>56</v>
      </c>
      <c r="G16" s="6" t="s">
        <v>175</v>
      </c>
    </row>
    <row r="17" spans="1:7">
      <c r="A17" s="18" t="s">
        <v>51</v>
      </c>
      <c r="B17" s="18" t="s">
        <v>44</v>
      </c>
      <c r="C17" s="17" t="s">
        <v>66</v>
      </c>
      <c r="D17" s="6" t="s">
        <v>76</v>
      </c>
      <c r="E17" s="17" t="s">
        <v>55</v>
      </c>
      <c r="F17" s="6" t="s">
        <v>56</v>
      </c>
      <c r="G17" s="6" t="s">
        <v>57</v>
      </c>
    </row>
    <row r="18" spans="1:7">
      <c r="A18" s="18" t="s">
        <v>45</v>
      </c>
      <c r="B18" s="17" t="s">
        <v>46</v>
      </c>
      <c r="C18" s="18" t="s">
        <v>46</v>
      </c>
      <c r="D18" s="6" t="s">
        <v>76</v>
      </c>
      <c r="E18" s="17" t="s">
        <v>55</v>
      </c>
      <c r="F18" s="6" t="s">
        <v>56</v>
      </c>
      <c r="G18" s="6" t="s">
        <v>57</v>
      </c>
    </row>
    <row r="19" spans="1:7">
      <c r="A19" s="18" t="s">
        <v>48</v>
      </c>
      <c r="B19" s="17" t="s">
        <v>49</v>
      </c>
      <c r="C19" s="17" t="s">
        <v>61</v>
      </c>
      <c r="D19" s="6" t="s">
        <v>62</v>
      </c>
      <c r="E19" s="17" t="s">
        <v>55</v>
      </c>
      <c r="F19" s="6" t="s">
        <v>56</v>
      </c>
      <c r="G19" s="6" t="s">
        <v>63</v>
      </c>
    </row>
    <row r="20" spans="1:7" ht="22.8">
      <c r="A20" s="18" t="s">
        <v>53</v>
      </c>
      <c r="B20" s="18" t="s">
        <v>77</v>
      </c>
      <c r="C20" s="18" t="s">
        <v>78</v>
      </c>
      <c r="D20" s="6" t="s">
        <v>79</v>
      </c>
      <c r="E20" s="17" t="s">
        <v>55</v>
      </c>
      <c r="F20" s="6" t="s">
        <v>56</v>
      </c>
      <c r="G20" s="6" t="s">
        <v>175</v>
      </c>
    </row>
    <row r="21" spans="1:7">
      <c r="A21" s="46" t="s">
        <v>203</v>
      </c>
      <c r="B21" s="92" t="s">
        <v>204</v>
      </c>
      <c r="C21" s="91" t="s">
        <v>205</v>
      </c>
      <c r="D21" s="91" t="s">
        <v>206</v>
      </c>
      <c r="E21" s="91" t="s">
        <v>55</v>
      </c>
      <c r="F21" s="91" t="s">
        <v>56</v>
      </c>
      <c r="G21" s="91" t="s">
        <v>175</v>
      </c>
    </row>
    <row r="22" spans="1:7">
      <c r="A22" s="17" t="s">
        <v>210</v>
      </c>
      <c r="B22" s="91" t="s">
        <v>213</v>
      </c>
      <c r="C22" s="91" t="s">
        <v>212</v>
      </c>
      <c r="D22" s="91" t="s">
        <v>76</v>
      </c>
      <c r="E22" s="91" t="s">
        <v>55</v>
      </c>
      <c r="F22" s="91" t="s">
        <v>56</v>
      </c>
      <c r="G22" s="91" t="s">
        <v>57</v>
      </c>
    </row>
    <row r="23" spans="1:7" ht="34.799999999999997">
      <c r="A23" s="121" t="s">
        <v>214</v>
      </c>
      <c r="B23" s="17" t="s">
        <v>216</v>
      </c>
      <c r="C23" s="17" t="s">
        <v>218</v>
      </c>
      <c r="D23" s="94" t="s">
        <v>220</v>
      </c>
      <c r="E23" s="17" t="s">
        <v>55</v>
      </c>
      <c r="F23" s="17" t="s">
        <v>56</v>
      </c>
      <c r="G23" s="17" t="s">
        <v>175</v>
      </c>
    </row>
    <row r="24" spans="1:7" ht="22.8">
      <c r="A24" s="123"/>
      <c r="B24" s="17" t="s">
        <v>217</v>
      </c>
      <c r="C24" s="17" t="s">
        <v>219</v>
      </c>
      <c r="D24" s="18" t="s">
        <v>221</v>
      </c>
      <c r="E24" s="17" t="s">
        <v>55</v>
      </c>
      <c r="F24" s="17" t="s">
        <v>56</v>
      </c>
      <c r="G24" s="17" t="s">
        <v>175</v>
      </c>
    </row>
  </sheetData>
  <mergeCells count="15">
    <mergeCell ref="G9:G11"/>
    <mergeCell ref="A9:A11"/>
    <mergeCell ref="F4:F5"/>
    <mergeCell ref="A23:A24"/>
    <mergeCell ref="A4:A5"/>
    <mergeCell ref="B4:B5"/>
    <mergeCell ref="C4:C5"/>
    <mergeCell ref="E4:E5"/>
    <mergeCell ref="A6:A7"/>
    <mergeCell ref="E6:E7"/>
    <mergeCell ref="B9:B10"/>
    <mergeCell ref="C9:C10"/>
    <mergeCell ref="D9:D11"/>
    <mergeCell ref="E9:E11"/>
    <mergeCell ref="F9:F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26"/>
  <sheetViews>
    <sheetView workbookViewId="0">
      <selection activeCell="B3" sqref="B3:F26"/>
    </sheetView>
  </sheetViews>
  <sheetFormatPr baseColWidth="10" defaultRowHeight="13.8"/>
  <cols>
    <col min="2" max="2" width="31.19921875" customWidth="1"/>
    <col min="3" max="3" width="20.59765625" customWidth="1"/>
    <col min="4" max="4" width="21.09765625" customWidth="1"/>
    <col min="5" max="5" width="24.8984375" customWidth="1"/>
    <col min="6" max="6" width="30.69921875" customWidth="1"/>
  </cols>
  <sheetData>
    <row r="2" spans="2:6" ht="14.4" thickBot="1">
      <c r="B2" s="19"/>
      <c r="C2" s="136" t="s">
        <v>11</v>
      </c>
      <c r="D2" s="136"/>
      <c r="E2" s="136"/>
      <c r="F2" s="19"/>
    </row>
    <row r="3" spans="2:6" ht="27" thickBot="1">
      <c r="B3" s="100" t="s">
        <v>13</v>
      </c>
      <c r="C3" s="101" t="s">
        <v>245</v>
      </c>
      <c r="D3" s="101" t="s">
        <v>246</v>
      </c>
      <c r="E3" s="101" t="s">
        <v>247</v>
      </c>
      <c r="F3" s="101" t="s">
        <v>248</v>
      </c>
    </row>
    <row r="4" spans="2:6">
      <c r="B4" s="118" t="s">
        <v>80</v>
      </c>
      <c r="C4" s="129" t="s">
        <v>81</v>
      </c>
      <c r="D4" s="6" t="s">
        <v>82</v>
      </c>
      <c r="E4" s="118" t="s">
        <v>41</v>
      </c>
      <c r="F4" s="137" t="s">
        <v>88</v>
      </c>
    </row>
    <row r="5" spans="2:6">
      <c r="B5" s="119"/>
      <c r="C5" s="135"/>
      <c r="D5" s="6" t="s">
        <v>83</v>
      </c>
      <c r="E5" s="119"/>
      <c r="F5" s="138"/>
    </row>
    <row r="6" spans="2:6">
      <c r="B6" s="119"/>
      <c r="C6" s="135"/>
      <c r="D6" s="6" t="s">
        <v>84</v>
      </c>
      <c r="E6" s="119"/>
      <c r="F6" s="139"/>
    </row>
    <row r="7" spans="2:6">
      <c r="B7" s="120"/>
      <c r="C7" s="130"/>
      <c r="D7" s="6" t="s">
        <v>150</v>
      </c>
      <c r="E7" s="120"/>
      <c r="F7" s="86" t="s">
        <v>224</v>
      </c>
    </row>
    <row r="8" spans="2:6">
      <c r="B8" s="118" t="s">
        <v>85</v>
      </c>
      <c r="C8" s="129" t="s">
        <v>81</v>
      </c>
      <c r="D8" s="6" t="s">
        <v>25</v>
      </c>
      <c r="E8" s="127" t="s">
        <v>41</v>
      </c>
      <c r="F8" s="20" t="s">
        <v>88</v>
      </c>
    </row>
    <row r="9" spans="2:6">
      <c r="B9" s="119"/>
      <c r="C9" s="135"/>
      <c r="D9" s="6" t="s">
        <v>86</v>
      </c>
      <c r="E9" s="131"/>
      <c r="F9" s="20" t="s">
        <v>88</v>
      </c>
    </row>
    <row r="10" spans="2:6" ht="22.8">
      <c r="B10" s="119"/>
      <c r="C10" s="135"/>
      <c r="D10" s="6" t="s">
        <v>46</v>
      </c>
      <c r="E10" s="131"/>
      <c r="F10" s="18" t="s">
        <v>89</v>
      </c>
    </row>
    <row r="11" spans="2:6">
      <c r="B11" s="120"/>
      <c r="C11" s="130"/>
      <c r="D11" s="6" t="s">
        <v>87</v>
      </c>
      <c r="E11" s="128"/>
      <c r="F11" s="17" t="s">
        <v>88</v>
      </c>
    </row>
    <row r="12" spans="2:6">
      <c r="B12" s="6" t="s">
        <v>90</v>
      </c>
      <c r="C12" s="2" t="s">
        <v>81</v>
      </c>
      <c r="D12" s="6" t="s">
        <v>28</v>
      </c>
      <c r="E12" s="28" t="s">
        <v>91</v>
      </c>
      <c r="F12" s="28" t="s">
        <v>92</v>
      </c>
    </row>
    <row r="13" spans="2:6" ht="22.8">
      <c r="B13" s="6" t="s">
        <v>93</v>
      </c>
      <c r="C13" s="2" t="s">
        <v>94</v>
      </c>
      <c r="D13" s="6" t="s">
        <v>36</v>
      </c>
      <c r="E13" s="28" t="s">
        <v>41</v>
      </c>
      <c r="F13" s="20" t="s">
        <v>95</v>
      </c>
    </row>
    <row r="14" spans="2:6">
      <c r="B14" s="118" t="s">
        <v>96</v>
      </c>
      <c r="C14" s="132" t="s">
        <v>81</v>
      </c>
      <c r="D14" s="6" t="s">
        <v>31</v>
      </c>
      <c r="E14" s="127" t="s">
        <v>41</v>
      </c>
      <c r="F14" s="20" t="s">
        <v>104</v>
      </c>
    </row>
    <row r="15" spans="2:6">
      <c r="B15" s="119"/>
      <c r="C15" s="133"/>
      <c r="D15" s="6" t="s">
        <v>97</v>
      </c>
      <c r="E15" s="131"/>
      <c r="F15" s="18" t="s">
        <v>99</v>
      </c>
    </row>
    <row r="16" spans="2:6">
      <c r="B16" s="119"/>
      <c r="C16" s="133"/>
      <c r="D16" s="6" t="s">
        <v>226</v>
      </c>
      <c r="E16" s="131"/>
      <c r="F16" s="17" t="s">
        <v>88</v>
      </c>
    </row>
    <row r="17" spans="2:6">
      <c r="B17" s="119"/>
      <c r="C17" s="133"/>
      <c r="D17" s="6" t="s">
        <v>98</v>
      </c>
      <c r="E17" s="131"/>
      <c r="F17" s="28" t="s">
        <v>88</v>
      </c>
    </row>
    <row r="18" spans="2:6">
      <c r="B18" s="119"/>
      <c r="C18" s="133"/>
      <c r="D18" s="6" t="s">
        <v>227</v>
      </c>
      <c r="E18" s="131"/>
      <c r="F18" s="20" t="s">
        <v>101</v>
      </c>
    </row>
    <row r="19" spans="2:6">
      <c r="B19" s="119"/>
      <c r="C19" s="133"/>
      <c r="D19" s="6" t="s">
        <v>100</v>
      </c>
      <c r="E19" s="131"/>
      <c r="F19" s="20" t="s">
        <v>102</v>
      </c>
    </row>
    <row r="20" spans="2:6">
      <c r="B20" s="120"/>
      <c r="C20" s="134"/>
      <c r="D20" s="6" t="s">
        <v>58</v>
      </c>
      <c r="E20" s="128"/>
      <c r="F20" s="20" t="s">
        <v>103</v>
      </c>
    </row>
    <row r="21" spans="2:6">
      <c r="B21" s="6" t="s">
        <v>105</v>
      </c>
      <c r="C21" s="85" t="s">
        <v>94</v>
      </c>
      <c r="D21" s="6" t="s">
        <v>44</v>
      </c>
      <c r="E21" s="28" t="s">
        <v>41</v>
      </c>
      <c r="F21" s="20" t="s">
        <v>106</v>
      </c>
    </row>
    <row r="22" spans="2:6">
      <c r="B22" s="118" t="s">
        <v>107</v>
      </c>
      <c r="C22" s="129" t="s">
        <v>81</v>
      </c>
      <c r="D22" s="6" t="s">
        <v>42</v>
      </c>
      <c r="E22" s="127" t="s">
        <v>41</v>
      </c>
      <c r="F22" s="20" t="s">
        <v>109</v>
      </c>
    </row>
    <row r="23" spans="2:6">
      <c r="B23" s="120"/>
      <c r="C23" s="130"/>
      <c r="D23" s="6" t="s">
        <v>108</v>
      </c>
      <c r="E23" s="128"/>
      <c r="F23" s="20" t="s">
        <v>110</v>
      </c>
    </row>
    <row r="24" spans="2:6">
      <c r="B24" s="114" t="s">
        <v>230</v>
      </c>
      <c r="C24" s="114" t="s">
        <v>174</v>
      </c>
      <c r="D24" s="17" t="s">
        <v>40</v>
      </c>
      <c r="E24" s="114" t="s">
        <v>41</v>
      </c>
      <c r="F24" s="114" t="s">
        <v>232</v>
      </c>
    </row>
    <row r="25" spans="2:6">
      <c r="B25" s="126"/>
      <c r="C25" s="126"/>
      <c r="D25" s="17" t="s">
        <v>204</v>
      </c>
      <c r="E25" s="126"/>
      <c r="F25" s="126"/>
    </row>
    <row r="26" spans="2:6">
      <c r="B26" s="115"/>
      <c r="C26" s="115"/>
      <c r="D26" s="17" t="s">
        <v>216</v>
      </c>
      <c r="E26" s="115"/>
      <c r="F26" s="115"/>
    </row>
  </sheetData>
  <mergeCells count="18">
    <mergeCell ref="C2:E2"/>
    <mergeCell ref="C8:C11"/>
    <mergeCell ref="B8:B11"/>
    <mergeCell ref="F4:F6"/>
    <mergeCell ref="E8:E11"/>
    <mergeCell ref="E14:E20"/>
    <mergeCell ref="C14:C20"/>
    <mergeCell ref="B14:B20"/>
    <mergeCell ref="B4:B7"/>
    <mergeCell ref="C4:C7"/>
    <mergeCell ref="E4:E7"/>
    <mergeCell ref="B24:B26"/>
    <mergeCell ref="C24:C26"/>
    <mergeCell ref="E24:E26"/>
    <mergeCell ref="F24:F26"/>
    <mergeCell ref="B22:B23"/>
    <mergeCell ref="E22:E23"/>
    <mergeCell ref="C22:C23"/>
  </mergeCells>
  <conditionalFormatting sqref="B4">
    <cfRule type="duplicateValues" dxfId="3" priority="15"/>
  </conditionalFormatting>
  <conditionalFormatting sqref="B12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H38"/>
  <sheetViews>
    <sheetView topLeftCell="C7" zoomScale="110" zoomScaleNormal="110" workbookViewId="0">
      <selection activeCell="E28" sqref="E28"/>
    </sheetView>
  </sheetViews>
  <sheetFormatPr baseColWidth="10" defaultRowHeight="13.8"/>
  <cols>
    <col min="2" max="2" width="34.5" customWidth="1"/>
    <col min="3" max="3" width="14.59765625" customWidth="1"/>
    <col min="4" max="4" width="15.09765625" customWidth="1"/>
    <col min="5" max="5" width="11.19921875" customWidth="1"/>
    <col min="7" max="7" width="21.3984375" customWidth="1"/>
  </cols>
  <sheetData>
    <row r="3" spans="2:8" ht="14.4" thickBot="1">
      <c r="B3" s="1" t="s">
        <v>193</v>
      </c>
      <c r="C3" s="1"/>
      <c r="D3" s="1"/>
      <c r="E3" s="1"/>
      <c r="F3" s="1"/>
      <c r="G3" s="1"/>
    </row>
    <row r="4" spans="2:8" ht="40.200000000000003" thickBot="1">
      <c r="B4" s="100" t="s">
        <v>249</v>
      </c>
      <c r="C4" s="101" t="s">
        <v>250</v>
      </c>
      <c r="D4" s="101" t="s">
        <v>251</v>
      </c>
      <c r="E4" s="101" t="s">
        <v>12</v>
      </c>
      <c r="F4" s="101" t="s">
        <v>252</v>
      </c>
      <c r="G4" s="101" t="s">
        <v>253</v>
      </c>
    </row>
    <row r="5" spans="2:8">
      <c r="B5" s="118" t="s">
        <v>80</v>
      </c>
      <c r="C5" s="6" t="s">
        <v>82</v>
      </c>
      <c r="D5" s="118" t="s">
        <v>111</v>
      </c>
      <c r="E5" s="6" t="s">
        <v>114</v>
      </c>
      <c r="F5" s="6" t="s">
        <v>56</v>
      </c>
      <c r="G5" s="17" t="s">
        <v>113</v>
      </c>
    </row>
    <row r="6" spans="2:8">
      <c r="B6" s="119"/>
      <c r="C6" s="6" t="s">
        <v>83</v>
      </c>
      <c r="D6" s="119"/>
      <c r="E6" s="84" t="s">
        <v>115</v>
      </c>
      <c r="F6" s="6" t="s">
        <v>56</v>
      </c>
      <c r="G6" s="44" t="s">
        <v>112</v>
      </c>
      <c r="H6" s="38"/>
    </row>
    <row r="7" spans="2:8">
      <c r="B7" s="119"/>
      <c r="C7" s="6" t="s">
        <v>84</v>
      </c>
      <c r="D7" s="119"/>
      <c r="E7" s="84" t="s">
        <v>114</v>
      </c>
      <c r="F7" s="6" t="s">
        <v>56</v>
      </c>
      <c r="G7" s="17" t="s">
        <v>112</v>
      </c>
    </row>
    <row r="8" spans="2:8">
      <c r="B8" s="120"/>
      <c r="C8" s="6" t="s">
        <v>150</v>
      </c>
      <c r="D8" s="119"/>
      <c r="E8" s="84" t="s">
        <v>116</v>
      </c>
      <c r="F8" s="6" t="s">
        <v>56</v>
      </c>
      <c r="G8" s="17" t="s">
        <v>113</v>
      </c>
    </row>
    <row r="9" spans="2:8">
      <c r="B9" s="118" t="s">
        <v>85</v>
      </c>
      <c r="C9" s="6" t="s">
        <v>25</v>
      </c>
      <c r="D9" s="36" t="s">
        <v>25</v>
      </c>
      <c r="E9" s="84" t="s">
        <v>116</v>
      </c>
      <c r="F9" s="6" t="s">
        <v>119</v>
      </c>
      <c r="G9" s="17" t="s">
        <v>112</v>
      </c>
    </row>
    <row r="10" spans="2:8">
      <c r="B10" s="119"/>
      <c r="C10" s="6" t="s">
        <v>86</v>
      </c>
      <c r="D10" s="6" t="s">
        <v>86</v>
      </c>
      <c r="E10" s="84" t="s">
        <v>117</v>
      </c>
      <c r="F10" s="6" t="s">
        <v>56</v>
      </c>
      <c r="G10" s="17" t="s">
        <v>120</v>
      </c>
    </row>
    <row r="11" spans="2:8">
      <c r="B11" s="119"/>
      <c r="C11" s="6" t="s">
        <v>46</v>
      </c>
      <c r="D11" s="87" t="s">
        <v>46</v>
      </c>
      <c r="E11" s="84" t="s">
        <v>116</v>
      </c>
      <c r="F11" s="6" t="s">
        <v>114</v>
      </c>
      <c r="G11" s="17" t="s">
        <v>112</v>
      </c>
    </row>
    <row r="12" spans="2:8" ht="34.200000000000003" customHeight="1">
      <c r="B12" s="120"/>
      <c r="C12" s="6" t="s">
        <v>87</v>
      </c>
      <c r="D12" s="6" t="s">
        <v>118</v>
      </c>
      <c r="E12" s="84" t="s">
        <v>116</v>
      </c>
      <c r="F12" s="6" t="s">
        <v>56</v>
      </c>
      <c r="G12" s="17" t="s">
        <v>113</v>
      </c>
    </row>
    <row r="13" spans="2:8">
      <c r="B13" s="6" t="s">
        <v>90</v>
      </c>
      <c r="C13" s="6" t="s">
        <v>28</v>
      </c>
      <c r="D13" s="6" t="s">
        <v>66</v>
      </c>
      <c r="E13" s="6" t="s">
        <v>115</v>
      </c>
      <c r="F13" s="6" t="s">
        <v>56</v>
      </c>
      <c r="G13" s="17" t="s">
        <v>112</v>
      </c>
    </row>
    <row r="14" spans="2:8">
      <c r="B14" s="6" t="s">
        <v>93</v>
      </c>
      <c r="C14" s="6" t="s">
        <v>36</v>
      </c>
      <c r="D14" s="36" t="s">
        <v>187</v>
      </c>
      <c r="E14" s="84" t="s">
        <v>121</v>
      </c>
      <c r="F14" s="6" t="s">
        <v>56</v>
      </c>
      <c r="G14" s="17" t="s">
        <v>113</v>
      </c>
    </row>
    <row r="15" spans="2:8" ht="22.8">
      <c r="B15" s="118" t="s">
        <v>96</v>
      </c>
      <c r="C15" s="6" t="s">
        <v>31</v>
      </c>
      <c r="D15" s="6" t="s">
        <v>188</v>
      </c>
      <c r="E15" s="84" t="s">
        <v>117</v>
      </c>
      <c r="F15" s="6" t="s">
        <v>56</v>
      </c>
      <c r="G15" s="17" t="s">
        <v>41</v>
      </c>
    </row>
    <row r="16" spans="2:8">
      <c r="B16" s="119"/>
      <c r="C16" s="6" t="s">
        <v>97</v>
      </c>
      <c r="D16" s="87" t="s">
        <v>189</v>
      </c>
      <c r="E16" s="84" t="s">
        <v>116</v>
      </c>
      <c r="F16" s="6" t="s">
        <v>56</v>
      </c>
      <c r="G16" s="44" t="s">
        <v>113</v>
      </c>
      <c r="H16" s="35"/>
    </row>
    <row r="17" spans="2:7">
      <c r="B17" s="119"/>
      <c r="C17" s="6" t="s">
        <v>226</v>
      </c>
      <c r="D17" s="6" t="s">
        <v>190</v>
      </c>
      <c r="E17" s="84" t="s">
        <v>117</v>
      </c>
      <c r="F17" s="6" t="s">
        <v>56</v>
      </c>
      <c r="G17" s="17" t="s">
        <v>113</v>
      </c>
    </row>
    <row r="18" spans="2:7">
      <c r="B18" s="119"/>
      <c r="C18" s="6" t="s">
        <v>98</v>
      </c>
      <c r="D18" s="6" t="s">
        <v>72</v>
      </c>
      <c r="E18" s="6" t="s">
        <v>116</v>
      </c>
      <c r="F18" s="6" t="s">
        <v>56</v>
      </c>
      <c r="G18" s="17" t="s">
        <v>112</v>
      </c>
    </row>
    <row r="19" spans="2:7">
      <c r="B19" s="119"/>
      <c r="C19" s="6" t="s">
        <v>228</v>
      </c>
      <c r="D19" s="87" t="s">
        <v>229</v>
      </c>
      <c r="E19" s="84" t="s">
        <v>116</v>
      </c>
      <c r="F19" s="6" t="s">
        <v>56</v>
      </c>
      <c r="G19" s="17" t="s">
        <v>113</v>
      </c>
    </row>
    <row r="20" spans="2:7">
      <c r="B20" s="119"/>
      <c r="C20" s="6" t="s">
        <v>100</v>
      </c>
      <c r="D20" s="6" t="s">
        <v>111</v>
      </c>
      <c r="E20" s="84" t="s">
        <v>115</v>
      </c>
      <c r="F20" s="6" t="s">
        <v>56</v>
      </c>
      <c r="G20" s="17" t="s">
        <v>113</v>
      </c>
    </row>
    <row r="21" spans="2:7">
      <c r="B21" s="120"/>
      <c r="C21" s="6" t="s">
        <v>58</v>
      </c>
      <c r="D21" s="6" t="s">
        <v>111</v>
      </c>
      <c r="E21" s="6" t="s">
        <v>115</v>
      </c>
      <c r="F21" s="6" t="s">
        <v>56</v>
      </c>
      <c r="G21" s="17" t="s">
        <v>113</v>
      </c>
    </row>
    <row r="22" spans="2:7">
      <c r="B22" s="6" t="s">
        <v>225</v>
      </c>
      <c r="C22" s="6" t="s">
        <v>44</v>
      </c>
      <c r="D22" s="32" t="s">
        <v>191</v>
      </c>
      <c r="E22" s="84" t="s">
        <v>116</v>
      </c>
      <c r="F22" s="6" t="s">
        <v>119</v>
      </c>
      <c r="G22" s="17" t="s">
        <v>113</v>
      </c>
    </row>
    <row r="23" spans="2:7">
      <c r="B23" s="118" t="s">
        <v>107</v>
      </c>
      <c r="C23" s="6" t="s">
        <v>42</v>
      </c>
      <c r="D23" s="32" t="s">
        <v>123</v>
      </c>
      <c r="E23" s="84" t="s">
        <v>122</v>
      </c>
      <c r="F23" s="6" t="s">
        <v>56</v>
      </c>
      <c r="G23" s="17" t="s">
        <v>124</v>
      </c>
    </row>
    <row r="24" spans="2:7">
      <c r="B24" s="119"/>
      <c r="C24" s="84" t="s">
        <v>108</v>
      </c>
      <c r="D24" s="84" t="s">
        <v>111</v>
      </c>
      <c r="E24" s="84" t="s">
        <v>116</v>
      </c>
      <c r="F24" s="84" t="s">
        <v>56</v>
      </c>
      <c r="G24" s="82" t="s">
        <v>124</v>
      </c>
    </row>
    <row r="25" spans="2:7">
      <c r="B25" s="114" t="s">
        <v>230</v>
      </c>
      <c r="C25" s="17" t="s">
        <v>40</v>
      </c>
      <c r="D25" s="17" t="s">
        <v>231</v>
      </c>
      <c r="E25" s="17" t="s">
        <v>116</v>
      </c>
      <c r="F25" s="17" t="s">
        <v>56</v>
      </c>
      <c r="G25" s="17" t="s">
        <v>113</v>
      </c>
    </row>
    <row r="26" spans="2:7">
      <c r="B26" s="126"/>
      <c r="C26" s="17" t="s">
        <v>204</v>
      </c>
      <c r="D26" s="17" t="s">
        <v>205</v>
      </c>
      <c r="E26" s="17" t="s">
        <v>116</v>
      </c>
      <c r="F26" s="17" t="s">
        <v>56</v>
      </c>
      <c r="G26" s="17" t="s">
        <v>113</v>
      </c>
    </row>
    <row r="27" spans="2:7">
      <c r="B27" s="115"/>
      <c r="C27" s="17" t="s">
        <v>216</v>
      </c>
      <c r="D27" s="17" t="s">
        <v>218</v>
      </c>
      <c r="E27" s="17" t="s">
        <v>116</v>
      </c>
      <c r="F27" s="17" t="s">
        <v>56</v>
      </c>
      <c r="G27" s="17" t="s">
        <v>113</v>
      </c>
    </row>
    <row r="28" spans="2:7">
      <c r="B28" s="96"/>
      <c r="C28" s="96"/>
      <c r="D28" s="96"/>
      <c r="E28" s="96"/>
      <c r="F28" s="96"/>
      <c r="G28" s="96"/>
    </row>
    <row r="29" spans="2:7">
      <c r="B29" s="96"/>
      <c r="C29" s="96"/>
      <c r="D29" s="96"/>
      <c r="E29" s="96"/>
      <c r="F29" s="96"/>
      <c r="G29" s="96"/>
    </row>
    <row r="30" spans="2:7">
      <c r="B30" s="96"/>
      <c r="C30" s="96"/>
      <c r="D30" s="96"/>
      <c r="E30" s="96"/>
      <c r="F30" s="96"/>
      <c r="G30" s="96"/>
    </row>
    <row r="31" spans="2:7">
      <c r="B31" s="96"/>
      <c r="C31" s="96"/>
      <c r="D31" s="96"/>
      <c r="E31" s="96"/>
      <c r="F31" s="96"/>
      <c r="G31" s="96"/>
    </row>
    <row r="32" spans="2:7">
      <c r="B32" s="96"/>
      <c r="C32" s="96"/>
      <c r="D32" s="96"/>
      <c r="E32" s="96"/>
      <c r="F32" s="96"/>
      <c r="G32" s="96"/>
    </row>
    <row r="33" spans="2:7">
      <c r="B33" s="96"/>
      <c r="C33" s="96"/>
      <c r="D33" s="96"/>
      <c r="E33" s="96"/>
      <c r="F33" s="96"/>
      <c r="G33" s="96"/>
    </row>
    <row r="34" spans="2:7">
      <c r="B34" s="96"/>
      <c r="C34" s="96"/>
      <c r="D34" s="96"/>
      <c r="E34" s="96"/>
      <c r="F34" s="96"/>
      <c r="G34" s="96"/>
    </row>
    <row r="35" spans="2:7">
      <c r="B35" s="96"/>
      <c r="C35" s="96"/>
      <c r="D35" s="96"/>
      <c r="E35" s="96"/>
      <c r="F35" s="96"/>
      <c r="G35" s="96"/>
    </row>
    <row r="36" spans="2:7">
      <c r="B36" s="96"/>
      <c r="C36" s="96"/>
      <c r="D36" s="96"/>
      <c r="E36" s="96"/>
      <c r="F36" s="96"/>
      <c r="G36" s="96"/>
    </row>
    <row r="37" spans="2:7">
      <c r="B37" s="96"/>
      <c r="C37" s="96"/>
      <c r="D37" s="96"/>
      <c r="E37" s="96"/>
      <c r="F37" s="96"/>
      <c r="G37" s="96"/>
    </row>
    <row r="38" spans="2:7">
      <c r="B38" s="96"/>
      <c r="C38" s="96"/>
      <c r="D38" s="96"/>
      <c r="E38" s="96"/>
      <c r="F38" s="96"/>
      <c r="G38" s="96"/>
    </row>
  </sheetData>
  <mergeCells count="6">
    <mergeCell ref="B25:B27"/>
    <mergeCell ref="B9:B12"/>
    <mergeCell ref="B15:B21"/>
    <mergeCell ref="B23:B24"/>
    <mergeCell ref="D5:D8"/>
    <mergeCell ref="B5:B8"/>
  </mergeCells>
  <conditionalFormatting sqref="B5">
    <cfRule type="duplicateValues" dxfId="1" priority="2"/>
  </conditionalFormatting>
  <conditionalFormatting sqref="B13">
    <cfRule type="duplicateValues" dxfId="0" priority="1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K48"/>
  <sheetViews>
    <sheetView zoomScaleNormal="100" workbookViewId="0">
      <selection activeCell="B3" sqref="B3:I25"/>
    </sheetView>
  </sheetViews>
  <sheetFormatPr baseColWidth="10" defaultColWidth="11.3984375" defaultRowHeight="13.8"/>
  <cols>
    <col min="1" max="1" width="8.8984375" customWidth="1"/>
    <col min="2" max="2" width="17.59765625" customWidth="1"/>
    <col min="3" max="3" width="26.19921875" customWidth="1"/>
    <col min="4" max="4" width="17.5" customWidth="1"/>
    <col min="5" max="5" width="16.19921875" customWidth="1"/>
    <col min="6" max="6" width="8.59765625" customWidth="1"/>
    <col min="7" max="7" width="25.69921875" customWidth="1"/>
    <col min="8" max="8" width="9.59765625" customWidth="1"/>
    <col min="9" max="9" width="12" customWidth="1"/>
    <col min="10" max="10" width="8.59765625" customWidth="1"/>
    <col min="11" max="11" width="4.3984375" customWidth="1"/>
    <col min="14" max="14" width="25.69921875" customWidth="1"/>
  </cols>
  <sheetData>
    <row r="2" spans="2:11" ht="14.4" thickBot="1">
      <c r="B2" s="136" t="s">
        <v>0</v>
      </c>
      <c r="C2" s="136"/>
      <c r="D2" s="136"/>
      <c r="E2" s="136"/>
      <c r="F2" s="136"/>
      <c r="G2" s="136"/>
      <c r="H2" s="136"/>
      <c r="I2" s="136"/>
      <c r="J2" s="136"/>
    </row>
    <row r="3" spans="2:11" ht="32.4" customHeight="1" thickBot="1">
      <c r="B3" s="145" t="s">
        <v>254</v>
      </c>
      <c r="C3" s="145" t="s">
        <v>22</v>
      </c>
      <c r="D3" s="145" t="s">
        <v>2</v>
      </c>
      <c r="E3" s="152" t="s">
        <v>255</v>
      </c>
      <c r="F3" s="153"/>
      <c r="G3" s="148" t="s">
        <v>244</v>
      </c>
      <c r="H3" s="104" t="s">
        <v>256</v>
      </c>
      <c r="I3" s="150" t="s">
        <v>18</v>
      </c>
      <c r="J3" s="150" t="s">
        <v>19</v>
      </c>
    </row>
    <row r="4" spans="2:11" ht="15.75" customHeight="1" thickBot="1">
      <c r="B4" s="146"/>
      <c r="C4" s="147"/>
      <c r="D4" s="147"/>
      <c r="E4" s="106" t="s">
        <v>3</v>
      </c>
      <c r="F4" s="106" t="s">
        <v>4</v>
      </c>
      <c r="G4" s="149"/>
      <c r="H4" s="105" t="s">
        <v>257</v>
      </c>
      <c r="I4" s="151"/>
      <c r="J4" s="151"/>
    </row>
    <row r="5" spans="2:11" ht="15.75" customHeight="1">
      <c r="B5" s="73" t="s">
        <v>128</v>
      </c>
      <c r="C5" s="2" t="s">
        <v>84</v>
      </c>
      <c r="D5" s="3" t="s">
        <v>159</v>
      </c>
      <c r="E5" s="4" t="s">
        <v>160</v>
      </c>
      <c r="F5" s="21">
        <v>1</v>
      </c>
      <c r="G5" s="17" t="s">
        <v>57</v>
      </c>
      <c r="H5" s="7">
        <v>0</v>
      </c>
      <c r="I5" s="9">
        <v>1650</v>
      </c>
      <c r="J5" s="99">
        <f>H5/I5</f>
        <v>0</v>
      </c>
    </row>
    <row r="6" spans="2:11">
      <c r="B6" s="154" t="s">
        <v>130</v>
      </c>
      <c r="C6" s="20" t="s">
        <v>228</v>
      </c>
      <c r="D6" s="33" t="s">
        <v>162</v>
      </c>
      <c r="E6" s="33" t="s">
        <v>268</v>
      </c>
      <c r="F6" s="45">
        <v>1</v>
      </c>
      <c r="G6" s="46" t="s">
        <v>175</v>
      </c>
      <c r="H6" s="7">
        <v>200</v>
      </c>
      <c r="I6" s="9">
        <v>6000</v>
      </c>
      <c r="J6" s="76">
        <f t="shared" ref="J6:J9" si="0">H6/I6</f>
        <v>3.3333333333333333E-2</v>
      </c>
      <c r="K6" s="47"/>
    </row>
    <row r="7" spans="2:11">
      <c r="B7" s="155"/>
      <c r="C7" s="20" t="s">
        <v>40</v>
      </c>
      <c r="D7" s="33" t="s">
        <v>231</v>
      </c>
      <c r="E7" s="33" t="s">
        <v>268</v>
      </c>
      <c r="F7" s="45">
        <v>1</v>
      </c>
      <c r="G7" s="46" t="s">
        <v>175</v>
      </c>
      <c r="H7" s="7">
        <v>200</v>
      </c>
      <c r="I7" s="9">
        <v>3000</v>
      </c>
      <c r="J7" s="97">
        <f t="shared" si="0"/>
        <v>6.6666666666666666E-2</v>
      </c>
      <c r="K7" s="47"/>
    </row>
    <row r="8" spans="2:11">
      <c r="B8" s="155"/>
      <c r="C8" s="20" t="s">
        <v>204</v>
      </c>
      <c r="D8" s="33" t="s">
        <v>205</v>
      </c>
      <c r="E8" s="33" t="s">
        <v>268</v>
      </c>
      <c r="F8" s="45">
        <v>1</v>
      </c>
      <c r="G8" s="46" t="s">
        <v>175</v>
      </c>
      <c r="H8" s="7">
        <v>100</v>
      </c>
      <c r="I8" s="9">
        <v>2000</v>
      </c>
      <c r="J8" s="97">
        <f t="shared" si="0"/>
        <v>0.05</v>
      </c>
      <c r="K8" s="47"/>
    </row>
    <row r="9" spans="2:11">
      <c r="B9" s="156"/>
      <c r="C9" s="20" t="s">
        <v>217</v>
      </c>
      <c r="D9" s="33" t="s">
        <v>219</v>
      </c>
      <c r="E9" s="33" t="s">
        <v>268</v>
      </c>
      <c r="F9" s="45">
        <v>1</v>
      </c>
      <c r="G9" s="46" t="s">
        <v>175</v>
      </c>
      <c r="H9" s="7">
        <v>100</v>
      </c>
      <c r="I9" s="9">
        <v>1200</v>
      </c>
      <c r="J9" s="97">
        <f t="shared" si="0"/>
        <v>8.3333333333333329E-2</v>
      </c>
      <c r="K9" s="47"/>
    </row>
    <row r="10" spans="2:11" ht="15" customHeight="1">
      <c r="B10" s="143" t="s">
        <v>132</v>
      </c>
      <c r="C10" s="43" t="s">
        <v>158</v>
      </c>
      <c r="D10" s="3" t="s">
        <v>164</v>
      </c>
      <c r="E10" s="4" t="s">
        <v>163</v>
      </c>
      <c r="F10" s="21">
        <v>1</v>
      </c>
      <c r="G10" s="17" t="s">
        <v>175</v>
      </c>
      <c r="H10" s="7">
        <v>800</v>
      </c>
      <c r="I10" s="9">
        <v>45000</v>
      </c>
      <c r="J10" s="76">
        <f t="shared" ref="J10:J25" si="1">H10/I10</f>
        <v>1.7777777777777778E-2</v>
      </c>
    </row>
    <row r="11" spans="2:11">
      <c r="B11" s="144"/>
      <c r="C11" s="20" t="s">
        <v>157</v>
      </c>
      <c r="D11" s="6" t="s">
        <v>25</v>
      </c>
      <c r="E11" s="4" t="s">
        <v>161</v>
      </c>
      <c r="F11" s="21">
        <v>1</v>
      </c>
      <c r="G11" s="18" t="s">
        <v>57</v>
      </c>
      <c r="H11" s="7">
        <v>0</v>
      </c>
      <c r="I11" s="9">
        <v>9500</v>
      </c>
      <c r="J11" s="99">
        <f t="shared" si="1"/>
        <v>0</v>
      </c>
    </row>
    <row r="12" spans="2:11">
      <c r="B12" s="140" t="s">
        <v>135</v>
      </c>
      <c r="C12" s="2" t="s">
        <v>31</v>
      </c>
      <c r="D12" s="6" t="s">
        <v>171</v>
      </c>
      <c r="E12" s="33" t="s">
        <v>161</v>
      </c>
      <c r="F12" s="5">
        <v>1</v>
      </c>
      <c r="G12" s="18" t="s">
        <v>172</v>
      </c>
      <c r="H12" s="7">
        <v>500</v>
      </c>
      <c r="I12" s="9">
        <v>3000</v>
      </c>
      <c r="J12" s="98">
        <f t="shared" si="1"/>
        <v>0.16666666666666666</v>
      </c>
    </row>
    <row r="13" spans="2:11">
      <c r="B13" s="141"/>
      <c r="C13" s="2" t="s">
        <v>173</v>
      </c>
      <c r="D13" s="6" t="s">
        <v>60</v>
      </c>
      <c r="E13" s="33" t="s">
        <v>174</v>
      </c>
      <c r="F13" s="5">
        <v>1</v>
      </c>
      <c r="G13" s="18" t="s">
        <v>65</v>
      </c>
      <c r="H13" s="7">
        <v>136</v>
      </c>
      <c r="I13" s="9">
        <v>1300</v>
      </c>
      <c r="J13" s="98">
        <f t="shared" si="1"/>
        <v>0.10461538461538461</v>
      </c>
    </row>
    <row r="14" spans="2:11">
      <c r="B14" s="141"/>
      <c r="C14" s="2" t="s">
        <v>59</v>
      </c>
      <c r="D14" s="6" t="s">
        <v>61</v>
      </c>
      <c r="E14" s="33" t="s">
        <v>176</v>
      </c>
      <c r="F14" s="5">
        <v>1</v>
      </c>
      <c r="G14" s="18" t="s">
        <v>65</v>
      </c>
      <c r="H14" s="7">
        <v>50</v>
      </c>
      <c r="I14" s="9">
        <v>1150</v>
      </c>
      <c r="J14" s="97">
        <f t="shared" si="1"/>
        <v>4.3478260869565216E-2</v>
      </c>
    </row>
    <row r="15" spans="2:11">
      <c r="B15" s="141"/>
      <c r="C15" s="2" t="s">
        <v>97</v>
      </c>
      <c r="D15" s="3" t="s">
        <v>169</v>
      </c>
      <c r="E15" s="4" t="s">
        <v>177</v>
      </c>
      <c r="F15" s="5">
        <v>1</v>
      </c>
      <c r="G15" s="18" t="s">
        <v>175</v>
      </c>
      <c r="H15" s="7">
        <v>200</v>
      </c>
      <c r="I15" s="9">
        <v>2800</v>
      </c>
      <c r="J15" s="97">
        <f t="shared" si="1"/>
        <v>7.1428571428571425E-2</v>
      </c>
    </row>
    <row r="16" spans="2:11" ht="13.95" customHeight="1">
      <c r="B16" s="142"/>
      <c r="C16" s="2" t="s">
        <v>83</v>
      </c>
      <c r="D16" s="23" t="s">
        <v>61</v>
      </c>
      <c r="E16" s="4" t="s">
        <v>161</v>
      </c>
      <c r="F16" s="8">
        <v>1</v>
      </c>
      <c r="G16" s="18" t="s">
        <v>57</v>
      </c>
      <c r="H16" s="7">
        <v>0</v>
      </c>
      <c r="I16" s="9">
        <v>1142</v>
      </c>
      <c r="J16" s="99">
        <f t="shared" si="1"/>
        <v>0</v>
      </c>
    </row>
    <row r="17" spans="2:10" ht="22.8">
      <c r="B17" s="140" t="s">
        <v>139</v>
      </c>
      <c r="C17" s="2" t="s">
        <v>156</v>
      </c>
      <c r="D17" s="6" t="s">
        <v>165</v>
      </c>
      <c r="E17" s="4" t="s">
        <v>166</v>
      </c>
      <c r="F17" s="5" t="s">
        <v>167</v>
      </c>
      <c r="G17" s="18" t="s">
        <v>168</v>
      </c>
      <c r="H17" s="7">
        <v>375</v>
      </c>
      <c r="I17" s="9">
        <v>1500</v>
      </c>
      <c r="J17" s="98">
        <f t="shared" si="1"/>
        <v>0.25</v>
      </c>
    </row>
    <row r="18" spans="2:10">
      <c r="B18" s="142"/>
      <c r="C18" s="2" t="s">
        <v>36</v>
      </c>
      <c r="D18" s="6" t="s">
        <v>169</v>
      </c>
      <c r="E18" s="4" t="s">
        <v>170</v>
      </c>
      <c r="F18" s="5">
        <v>1</v>
      </c>
      <c r="G18" s="18" t="s">
        <v>65</v>
      </c>
      <c r="H18" s="7">
        <v>160</v>
      </c>
      <c r="I18" s="9">
        <v>40000</v>
      </c>
      <c r="J18" s="76">
        <f t="shared" si="1"/>
        <v>4.0000000000000001E-3</v>
      </c>
    </row>
    <row r="19" spans="2:10">
      <c r="B19" s="74" t="s">
        <v>142</v>
      </c>
      <c r="C19" s="2" t="s">
        <v>150</v>
      </c>
      <c r="D19" s="6" t="s">
        <v>169</v>
      </c>
      <c r="E19" s="4" t="s">
        <v>161</v>
      </c>
      <c r="F19" s="5">
        <v>1</v>
      </c>
      <c r="G19" s="18" t="s">
        <v>57</v>
      </c>
      <c r="H19" s="7">
        <v>0</v>
      </c>
      <c r="I19" s="9">
        <v>5000</v>
      </c>
      <c r="J19" s="99">
        <f t="shared" si="1"/>
        <v>0</v>
      </c>
    </row>
    <row r="20" spans="2:10">
      <c r="B20" s="140" t="s">
        <v>146</v>
      </c>
      <c r="C20" s="2" t="s">
        <v>153</v>
      </c>
      <c r="D20" s="6" t="s">
        <v>46</v>
      </c>
      <c r="E20" s="4" t="s">
        <v>163</v>
      </c>
      <c r="F20" s="5">
        <v>1</v>
      </c>
      <c r="G20" s="18" t="s">
        <v>57</v>
      </c>
      <c r="H20" s="7">
        <v>0</v>
      </c>
      <c r="I20" s="9">
        <v>8000</v>
      </c>
      <c r="J20" s="99">
        <f t="shared" si="1"/>
        <v>0</v>
      </c>
    </row>
    <row r="21" spans="2:10">
      <c r="B21" s="141"/>
      <c r="C21" s="2" t="s">
        <v>154</v>
      </c>
      <c r="D21" s="6" t="s">
        <v>178</v>
      </c>
      <c r="E21" s="4" t="s">
        <v>179</v>
      </c>
      <c r="F21" s="5">
        <v>1</v>
      </c>
      <c r="G21" s="18" t="s">
        <v>57</v>
      </c>
      <c r="H21" s="7">
        <v>0</v>
      </c>
      <c r="I21" s="9">
        <v>2500</v>
      </c>
      <c r="J21" s="99">
        <f t="shared" si="1"/>
        <v>0</v>
      </c>
    </row>
    <row r="22" spans="2:10">
      <c r="B22" s="141"/>
      <c r="C22" s="2" t="s">
        <v>151</v>
      </c>
      <c r="D22" s="6" t="s">
        <v>180</v>
      </c>
      <c r="E22" s="4" t="s">
        <v>163</v>
      </c>
      <c r="F22" s="5">
        <v>1</v>
      </c>
      <c r="G22" s="18" t="s">
        <v>57</v>
      </c>
      <c r="H22" s="7">
        <v>0</v>
      </c>
      <c r="I22" s="9">
        <v>14000</v>
      </c>
      <c r="J22" s="99">
        <f t="shared" si="1"/>
        <v>0</v>
      </c>
    </row>
    <row r="23" spans="2:10">
      <c r="B23" s="141"/>
      <c r="C23" s="2" t="s">
        <v>152</v>
      </c>
      <c r="D23" s="6" t="s">
        <v>181</v>
      </c>
      <c r="E23" s="4" t="s">
        <v>163</v>
      </c>
      <c r="F23" s="5">
        <v>1</v>
      </c>
      <c r="G23" s="18" t="s">
        <v>57</v>
      </c>
      <c r="H23" s="7">
        <v>0</v>
      </c>
      <c r="I23" s="9">
        <v>500</v>
      </c>
      <c r="J23" s="99">
        <f t="shared" si="1"/>
        <v>0</v>
      </c>
    </row>
    <row r="24" spans="2:10" ht="27" customHeight="1">
      <c r="B24" s="142"/>
      <c r="C24" s="2" t="s">
        <v>216</v>
      </c>
      <c r="D24" s="6" t="s">
        <v>218</v>
      </c>
      <c r="E24" s="51" t="s">
        <v>233</v>
      </c>
      <c r="F24" s="5" t="s">
        <v>167</v>
      </c>
      <c r="G24" s="18" t="s">
        <v>175</v>
      </c>
      <c r="H24" s="7">
        <v>150</v>
      </c>
      <c r="I24" s="9">
        <v>2000</v>
      </c>
      <c r="J24" s="97">
        <f t="shared" si="1"/>
        <v>7.4999999999999997E-2</v>
      </c>
    </row>
    <row r="25" spans="2:10">
      <c r="B25" s="74" t="s">
        <v>144</v>
      </c>
      <c r="C25" s="2" t="s">
        <v>155</v>
      </c>
      <c r="D25" s="6" t="s">
        <v>72</v>
      </c>
      <c r="E25" s="4" t="s">
        <v>182</v>
      </c>
      <c r="F25" s="5">
        <v>1</v>
      </c>
      <c r="G25" s="18" t="s">
        <v>65</v>
      </c>
      <c r="H25" s="7">
        <v>100</v>
      </c>
      <c r="I25" s="9">
        <v>3000</v>
      </c>
      <c r="J25" s="76">
        <f t="shared" si="1"/>
        <v>3.3333333333333333E-2</v>
      </c>
    </row>
    <row r="26" spans="2:10">
      <c r="B26" s="48"/>
      <c r="C26" s="49"/>
      <c r="D26" s="50"/>
      <c r="E26" s="51"/>
      <c r="F26" s="52"/>
      <c r="G26" s="53"/>
      <c r="H26" s="54"/>
      <c r="I26" s="55"/>
      <c r="J26" s="56"/>
    </row>
    <row r="27" spans="2:10">
      <c r="B27" s="57"/>
      <c r="C27" s="49"/>
      <c r="D27" s="50"/>
      <c r="E27" s="51"/>
      <c r="F27" s="52"/>
      <c r="G27" s="53"/>
      <c r="H27" s="54"/>
      <c r="I27" s="55"/>
      <c r="J27" s="56"/>
    </row>
    <row r="28" spans="2:10">
      <c r="B28" s="48"/>
      <c r="C28" s="49"/>
      <c r="D28" s="50"/>
      <c r="E28" s="51"/>
      <c r="F28" s="52"/>
      <c r="G28" s="53"/>
      <c r="H28" s="54"/>
      <c r="I28" s="55"/>
      <c r="J28" s="56"/>
    </row>
    <row r="31" spans="2:10">
      <c r="B31" s="39" t="s">
        <v>125</v>
      </c>
      <c r="C31" s="39" t="s">
        <v>126</v>
      </c>
    </row>
    <row r="32" spans="2:10">
      <c r="B32" s="39"/>
      <c r="C32" s="39"/>
    </row>
    <row r="33" spans="2:3">
      <c r="B33" s="40" t="s">
        <v>127</v>
      </c>
      <c r="C33" s="40" t="s">
        <v>128</v>
      </c>
    </row>
    <row r="34" spans="2:3">
      <c r="B34" s="40" t="s">
        <v>129</v>
      </c>
      <c r="C34" s="40" t="s">
        <v>130</v>
      </c>
    </row>
    <row r="35" spans="2:3">
      <c r="B35" s="40" t="s">
        <v>131</v>
      </c>
      <c r="C35" s="40" t="s">
        <v>132</v>
      </c>
    </row>
    <row r="36" spans="2:3">
      <c r="B36" s="40" t="s">
        <v>133</v>
      </c>
      <c r="C36" s="40" t="s">
        <v>132</v>
      </c>
    </row>
    <row r="37" spans="2:3">
      <c r="B37" s="40" t="s">
        <v>134</v>
      </c>
      <c r="C37" s="40" t="s">
        <v>135</v>
      </c>
    </row>
    <row r="38" spans="2:3">
      <c r="B38" s="40" t="s">
        <v>136</v>
      </c>
      <c r="C38" s="40" t="s">
        <v>135</v>
      </c>
    </row>
    <row r="39" spans="2:3">
      <c r="B39" s="40" t="s">
        <v>137</v>
      </c>
      <c r="C39" s="40" t="s">
        <v>135</v>
      </c>
    </row>
    <row r="40" spans="2:3">
      <c r="B40" s="40" t="s">
        <v>138</v>
      </c>
      <c r="C40" s="40" t="s">
        <v>139</v>
      </c>
    </row>
    <row r="41" spans="2:3">
      <c r="B41" s="40" t="s">
        <v>140</v>
      </c>
      <c r="C41" s="40" t="s">
        <v>139</v>
      </c>
    </row>
    <row r="42" spans="2:3">
      <c r="B42" s="40" t="s">
        <v>141</v>
      </c>
      <c r="C42" s="40" t="s">
        <v>142</v>
      </c>
    </row>
    <row r="43" spans="2:3">
      <c r="B43" s="40" t="s">
        <v>143</v>
      </c>
      <c r="C43" s="40" t="s">
        <v>144</v>
      </c>
    </row>
    <row r="44" spans="2:3">
      <c r="B44" s="40" t="s">
        <v>145</v>
      </c>
      <c r="C44" s="40" t="s">
        <v>146</v>
      </c>
    </row>
    <row r="45" spans="2:3">
      <c r="B45" s="40" t="s">
        <v>147</v>
      </c>
      <c r="C45" s="40" t="s">
        <v>146</v>
      </c>
    </row>
    <row r="46" spans="2:3">
      <c r="B46" s="40" t="s">
        <v>148</v>
      </c>
      <c r="C46" s="40" t="s">
        <v>146</v>
      </c>
    </row>
    <row r="47" spans="2:3">
      <c r="B47" s="40" t="s">
        <v>149</v>
      </c>
      <c r="C47" s="40" t="s">
        <v>146</v>
      </c>
    </row>
    <row r="48" spans="2:3">
      <c r="B48" s="41"/>
      <c r="C48" s="41"/>
    </row>
  </sheetData>
  <autoFilter ref="B32:C47" xr:uid="{00000000-0009-0000-0000-000004000000}"/>
  <mergeCells count="13">
    <mergeCell ref="B20:B24"/>
    <mergeCell ref="B10:B11"/>
    <mergeCell ref="B12:B16"/>
    <mergeCell ref="B17:B18"/>
    <mergeCell ref="B2:J2"/>
    <mergeCell ref="B3:B4"/>
    <mergeCell ref="D3:D4"/>
    <mergeCell ref="C3:C4"/>
    <mergeCell ref="G3:G4"/>
    <mergeCell ref="J3:J4"/>
    <mergeCell ref="I3:I4"/>
    <mergeCell ref="E3:F3"/>
    <mergeCell ref="B6:B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Normal="100" workbookViewId="0">
      <selection activeCell="J6" sqref="J6"/>
    </sheetView>
  </sheetViews>
  <sheetFormatPr baseColWidth="10" defaultColWidth="11.3984375" defaultRowHeight="13.8"/>
  <cols>
    <col min="1" max="1" width="8.8984375" customWidth="1"/>
    <col min="2" max="2" width="11" customWidth="1"/>
    <col min="3" max="3" width="24" customWidth="1"/>
    <col min="4" max="4" width="16.19921875" customWidth="1"/>
    <col min="5" max="6" width="12.69921875" customWidth="1"/>
    <col min="7" max="7" width="11.8984375" customWidth="1"/>
    <col min="8" max="8" width="4.3984375" customWidth="1"/>
    <col min="9" max="9" width="25.59765625" bestFit="1" customWidth="1"/>
    <col min="11" max="11" width="11.3984375" customWidth="1"/>
    <col min="13" max="13" width="8.59765625" customWidth="1"/>
    <col min="14" max="14" width="6" customWidth="1"/>
  </cols>
  <sheetData>
    <row r="2" spans="2:13" ht="14.4" thickBot="1">
      <c r="C2" s="1" t="s">
        <v>5</v>
      </c>
      <c r="E2" s="1"/>
      <c r="F2" s="1"/>
      <c r="G2" s="1"/>
    </row>
    <row r="3" spans="2:13" ht="28.5" customHeight="1">
      <c r="B3" s="124" t="s">
        <v>254</v>
      </c>
      <c r="C3" s="124" t="s">
        <v>22</v>
      </c>
      <c r="D3" s="124" t="s">
        <v>2</v>
      </c>
      <c r="E3" s="102" t="s">
        <v>259</v>
      </c>
      <c r="F3" s="102" t="s">
        <v>260</v>
      </c>
      <c r="G3" s="102" t="s">
        <v>258</v>
      </c>
      <c r="H3" s="107"/>
      <c r="I3" s="157" t="s">
        <v>1</v>
      </c>
      <c r="J3" s="157" t="s">
        <v>14</v>
      </c>
      <c r="K3" s="157" t="s">
        <v>15</v>
      </c>
      <c r="L3" s="157" t="s">
        <v>16</v>
      </c>
      <c r="M3" s="157" t="s">
        <v>6</v>
      </c>
    </row>
    <row r="4" spans="2:13" ht="15.75" customHeight="1" thickBot="1">
      <c r="B4" s="125"/>
      <c r="C4" s="125"/>
      <c r="D4" s="125"/>
      <c r="E4" s="103" t="s">
        <v>257</v>
      </c>
      <c r="F4" s="103" t="s">
        <v>257</v>
      </c>
      <c r="G4" s="103" t="s">
        <v>257</v>
      </c>
      <c r="H4" s="107"/>
      <c r="I4" s="158"/>
      <c r="J4" s="158"/>
      <c r="K4" s="158"/>
      <c r="L4" s="158"/>
      <c r="M4" s="158"/>
    </row>
    <row r="5" spans="2:13">
      <c r="B5" s="73" t="s">
        <v>128</v>
      </c>
      <c r="C5" s="2" t="s">
        <v>84</v>
      </c>
      <c r="D5" s="3" t="s">
        <v>159</v>
      </c>
      <c r="E5" s="10">
        <v>850</v>
      </c>
      <c r="F5" s="10">
        <v>1650</v>
      </c>
      <c r="G5" s="9">
        <v>1650</v>
      </c>
      <c r="I5" s="2" t="s">
        <v>84</v>
      </c>
      <c r="J5" s="10">
        <v>850</v>
      </c>
      <c r="K5" s="10">
        <v>1650</v>
      </c>
      <c r="L5" s="9">
        <v>1650</v>
      </c>
      <c r="M5" s="77">
        <f>K5/J5*100-100</f>
        <v>94.117647058823536</v>
      </c>
    </row>
    <row r="6" spans="2:13">
      <c r="B6" s="154" t="s">
        <v>130</v>
      </c>
      <c r="C6" s="20" t="s">
        <v>228</v>
      </c>
      <c r="D6" s="33" t="s">
        <v>162</v>
      </c>
      <c r="E6" s="10">
        <v>1500</v>
      </c>
      <c r="F6" s="10">
        <v>5000</v>
      </c>
      <c r="G6" s="9">
        <v>5000</v>
      </c>
      <c r="I6" s="20" t="s">
        <v>228</v>
      </c>
      <c r="J6" s="10">
        <v>1500</v>
      </c>
      <c r="K6" s="10">
        <v>5000</v>
      </c>
      <c r="L6" s="9">
        <v>5000</v>
      </c>
      <c r="M6" s="78">
        <f t="shared" ref="M6:M15" si="0">K6/J6*100-100</f>
        <v>233.33333333333337</v>
      </c>
    </row>
    <row r="7" spans="2:13">
      <c r="B7" s="155"/>
      <c r="C7" s="20" t="s">
        <v>40</v>
      </c>
      <c r="D7" s="33" t="s">
        <v>231</v>
      </c>
      <c r="E7" s="10">
        <v>2800</v>
      </c>
      <c r="F7" s="10">
        <v>8333</v>
      </c>
      <c r="G7" s="9">
        <v>3000</v>
      </c>
      <c r="I7" s="20" t="s">
        <v>40</v>
      </c>
      <c r="J7" s="10">
        <v>2800</v>
      </c>
      <c r="K7" s="10">
        <v>8333</v>
      </c>
      <c r="L7" s="9">
        <v>3000</v>
      </c>
      <c r="M7" s="78">
        <f t="shared" si="0"/>
        <v>197.60714285714289</v>
      </c>
    </row>
    <row r="8" spans="2:13">
      <c r="B8" s="155"/>
      <c r="C8" s="20" t="s">
        <v>204</v>
      </c>
      <c r="D8" s="33" t="s">
        <v>205</v>
      </c>
      <c r="E8" s="10">
        <v>1500</v>
      </c>
      <c r="F8" s="10">
        <v>2500</v>
      </c>
      <c r="G8" s="9">
        <v>2000</v>
      </c>
      <c r="I8" s="20" t="s">
        <v>204</v>
      </c>
      <c r="J8" s="10">
        <v>1500</v>
      </c>
      <c r="K8" s="10">
        <v>2500</v>
      </c>
      <c r="L8" s="9">
        <v>2000</v>
      </c>
      <c r="M8" s="77">
        <f t="shared" si="0"/>
        <v>66.666666666666686</v>
      </c>
    </row>
    <row r="9" spans="2:13">
      <c r="B9" s="156"/>
      <c r="C9" s="20" t="s">
        <v>217</v>
      </c>
      <c r="D9" s="33" t="s">
        <v>219</v>
      </c>
      <c r="E9" s="10">
        <v>1000</v>
      </c>
      <c r="F9" s="10">
        <v>1400</v>
      </c>
      <c r="G9" s="9">
        <v>1200</v>
      </c>
      <c r="I9" s="20" t="s">
        <v>217</v>
      </c>
      <c r="J9" s="10">
        <v>1000</v>
      </c>
      <c r="K9" s="10">
        <v>1400</v>
      </c>
      <c r="L9" s="9">
        <v>1200</v>
      </c>
      <c r="M9" s="77">
        <f t="shared" si="0"/>
        <v>40</v>
      </c>
    </row>
    <row r="10" spans="2:13">
      <c r="B10" s="143" t="s">
        <v>132</v>
      </c>
      <c r="C10" s="43" t="s">
        <v>158</v>
      </c>
      <c r="D10" s="3" t="s">
        <v>164</v>
      </c>
      <c r="E10" s="9">
        <v>35000</v>
      </c>
      <c r="F10" s="9">
        <v>50000</v>
      </c>
      <c r="G10" s="9">
        <v>45000</v>
      </c>
      <c r="I10" s="43" t="s">
        <v>158</v>
      </c>
      <c r="J10" s="9">
        <v>35000</v>
      </c>
      <c r="K10" s="9">
        <v>50000</v>
      </c>
      <c r="L10" s="9">
        <v>45000</v>
      </c>
      <c r="M10" s="77">
        <f t="shared" si="0"/>
        <v>42.857142857142861</v>
      </c>
    </row>
    <row r="11" spans="2:13">
      <c r="B11" s="144"/>
      <c r="C11" s="20" t="s">
        <v>157</v>
      </c>
      <c r="D11" s="6" t="s">
        <v>196</v>
      </c>
      <c r="E11" s="10">
        <v>8300</v>
      </c>
      <c r="F11" s="10">
        <v>10800</v>
      </c>
      <c r="G11" s="9">
        <v>9500</v>
      </c>
      <c r="I11" s="20" t="s">
        <v>157</v>
      </c>
      <c r="J11" s="10">
        <v>8300</v>
      </c>
      <c r="K11" s="10">
        <v>10800</v>
      </c>
      <c r="L11" s="9">
        <v>9500</v>
      </c>
      <c r="M11" s="79">
        <f t="shared" si="0"/>
        <v>30.120481927710841</v>
      </c>
    </row>
    <row r="12" spans="2:13">
      <c r="B12" s="140" t="s">
        <v>135</v>
      </c>
      <c r="C12" s="2" t="s">
        <v>31</v>
      </c>
      <c r="D12" s="6" t="s">
        <v>171</v>
      </c>
      <c r="E12" s="10">
        <v>2000</v>
      </c>
      <c r="F12" s="10">
        <v>3500</v>
      </c>
      <c r="G12" s="9">
        <v>3000</v>
      </c>
      <c r="I12" s="2" t="s">
        <v>31</v>
      </c>
      <c r="J12" s="10">
        <v>2000</v>
      </c>
      <c r="K12" s="10">
        <v>3500</v>
      </c>
      <c r="L12" s="9">
        <v>3000</v>
      </c>
      <c r="M12" s="77">
        <f t="shared" si="0"/>
        <v>75</v>
      </c>
    </row>
    <row r="13" spans="2:13">
      <c r="B13" s="141"/>
      <c r="C13" s="2" t="s">
        <v>173</v>
      </c>
      <c r="D13" s="6" t="s">
        <v>60</v>
      </c>
      <c r="E13" s="10">
        <v>990</v>
      </c>
      <c r="F13" s="10">
        <v>1900</v>
      </c>
      <c r="G13" s="9">
        <v>1300</v>
      </c>
      <c r="I13" s="2" t="s">
        <v>173</v>
      </c>
      <c r="J13" s="10">
        <v>990</v>
      </c>
      <c r="K13" s="10">
        <v>1900</v>
      </c>
      <c r="L13" s="9">
        <v>1300</v>
      </c>
      <c r="M13" s="77">
        <f t="shared" si="0"/>
        <v>91.919191919191917</v>
      </c>
    </row>
    <row r="14" spans="2:13">
      <c r="B14" s="141"/>
      <c r="C14" s="2" t="s">
        <v>59</v>
      </c>
      <c r="D14" s="6" t="s">
        <v>61</v>
      </c>
      <c r="E14" s="10">
        <v>1000</v>
      </c>
      <c r="F14" s="30">
        <v>1500</v>
      </c>
      <c r="G14" s="9">
        <v>1150</v>
      </c>
      <c r="I14" s="2" t="s">
        <v>59</v>
      </c>
      <c r="J14" s="10">
        <v>1000</v>
      </c>
      <c r="K14" s="30">
        <v>1500</v>
      </c>
      <c r="L14" s="9">
        <v>1150</v>
      </c>
      <c r="M14" s="77">
        <f t="shared" si="0"/>
        <v>50</v>
      </c>
    </row>
    <row r="15" spans="2:13">
      <c r="B15" s="141"/>
      <c r="C15" s="2" t="s">
        <v>97</v>
      </c>
      <c r="D15" s="3" t="s">
        <v>111</v>
      </c>
      <c r="E15" s="10">
        <v>2000</v>
      </c>
      <c r="F15" s="30">
        <v>2900</v>
      </c>
      <c r="G15" s="9">
        <v>2800</v>
      </c>
      <c r="I15" s="2" t="s">
        <v>97</v>
      </c>
      <c r="J15" s="10">
        <v>2000</v>
      </c>
      <c r="K15" s="30">
        <v>2900</v>
      </c>
      <c r="L15" s="9">
        <v>2800</v>
      </c>
      <c r="M15" s="77">
        <f t="shared" si="0"/>
        <v>45</v>
      </c>
    </row>
    <row r="16" spans="2:13">
      <c r="B16" s="142"/>
      <c r="C16" s="2" t="s">
        <v>83</v>
      </c>
      <c r="D16" s="23" t="s">
        <v>61</v>
      </c>
      <c r="E16" s="10">
        <v>1000</v>
      </c>
      <c r="F16" s="10">
        <v>1428</v>
      </c>
      <c r="G16" s="9">
        <v>1142</v>
      </c>
      <c r="I16" s="2" t="s">
        <v>83</v>
      </c>
      <c r="J16" s="10">
        <v>1000</v>
      </c>
      <c r="K16" s="10">
        <v>1428</v>
      </c>
      <c r="L16" s="9">
        <v>1142</v>
      </c>
      <c r="M16" s="77">
        <f>K16/J16*100-100</f>
        <v>42.799999999999983</v>
      </c>
    </row>
    <row r="17" spans="2:13">
      <c r="B17" s="140" t="s">
        <v>139</v>
      </c>
      <c r="C17" s="2" t="s">
        <v>156</v>
      </c>
      <c r="D17" s="6" t="s">
        <v>197</v>
      </c>
      <c r="E17" s="10">
        <v>1300</v>
      </c>
      <c r="F17" s="10">
        <v>1800</v>
      </c>
      <c r="G17" s="9">
        <v>1500</v>
      </c>
      <c r="I17" s="2" t="s">
        <v>156</v>
      </c>
      <c r="J17" s="10">
        <v>1300</v>
      </c>
      <c r="K17" s="10">
        <v>1800</v>
      </c>
      <c r="L17" s="9">
        <v>1500</v>
      </c>
      <c r="M17" s="77">
        <f t="shared" ref="M17:M24" si="1">K17/J17*100-100</f>
        <v>38.461538461538453</v>
      </c>
    </row>
    <row r="18" spans="2:13">
      <c r="B18" s="142"/>
      <c r="C18" s="2" t="s">
        <v>36</v>
      </c>
      <c r="D18" s="6" t="s">
        <v>111</v>
      </c>
      <c r="E18" s="9">
        <v>24000</v>
      </c>
      <c r="F18" s="9">
        <v>50000</v>
      </c>
      <c r="G18" s="9">
        <v>40000</v>
      </c>
      <c r="I18" s="2" t="s">
        <v>36</v>
      </c>
      <c r="J18" s="9">
        <v>24000</v>
      </c>
      <c r="K18" s="9">
        <v>50000</v>
      </c>
      <c r="L18" s="9">
        <v>40000</v>
      </c>
      <c r="M18" s="77">
        <f t="shared" si="1"/>
        <v>108.33333333333334</v>
      </c>
    </row>
    <row r="19" spans="2:13">
      <c r="B19" s="74" t="s">
        <v>142</v>
      </c>
      <c r="C19" s="2" t="s">
        <v>150</v>
      </c>
      <c r="D19" s="6" t="s">
        <v>111</v>
      </c>
      <c r="E19" s="11">
        <v>4000</v>
      </c>
      <c r="F19" s="11">
        <v>5500</v>
      </c>
      <c r="G19" s="9">
        <v>5000</v>
      </c>
      <c r="I19" s="2" t="s">
        <v>150</v>
      </c>
      <c r="J19" s="11">
        <v>4000</v>
      </c>
      <c r="K19" s="11">
        <v>5500</v>
      </c>
      <c r="L19" s="9">
        <v>5000</v>
      </c>
      <c r="M19" s="79">
        <f t="shared" si="1"/>
        <v>37.5</v>
      </c>
    </row>
    <row r="20" spans="2:13">
      <c r="B20" s="140" t="s">
        <v>146</v>
      </c>
      <c r="C20" s="2" t="s">
        <v>153</v>
      </c>
      <c r="D20" s="6" t="s">
        <v>196</v>
      </c>
      <c r="E20" s="10">
        <v>7000</v>
      </c>
      <c r="F20" s="10">
        <v>8700</v>
      </c>
      <c r="G20" s="9">
        <v>8000</v>
      </c>
      <c r="I20" s="2" t="s">
        <v>153</v>
      </c>
      <c r="J20" s="10">
        <v>7000</v>
      </c>
      <c r="K20" s="10">
        <v>8700</v>
      </c>
      <c r="L20" s="9">
        <v>8000</v>
      </c>
      <c r="M20" s="79">
        <f t="shared" si="1"/>
        <v>24.285714285714292</v>
      </c>
    </row>
    <row r="21" spans="2:13">
      <c r="B21" s="141"/>
      <c r="C21" s="2" t="s">
        <v>154</v>
      </c>
      <c r="D21" s="6" t="s">
        <v>66</v>
      </c>
      <c r="E21" s="10">
        <v>1700</v>
      </c>
      <c r="F21" s="10">
        <v>3000</v>
      </c>
      <c r="G21" s="9">
        <v>2500</v>
      </c>
      <c r="I21" s="2" t="s">
        <v>154</v>
      </c>
      <c r="J21" s="10">
        <v>1700</v>
      </c>
      <c r="K21" s="10">
        <v>3000</v>
      </c>
      <c r="L21" s="9">
        <v>2500</v>
      </c>
      <c r="M21" s="77">
        <f t="shared" si="1"/>
        <v>76.470588235294116</v>
      </c>
    </row>
    <row r="22" spans="2:13">
      <c r="B22" s="141"/>
      <c r="C22" s="2" t="s">
        <v>151</v>
      </c>
      <c r="D22" s="6" t="s">
        <v>195</v>
      </c>
      <c r="E22" s="10">
        <v>5500</v>
      </c>
      <c r="F22" s="30">
        <v>14600</v>
      </c>
      <c r="G22" s="9">
        <v>14000</v>
      </c>
      <c r="I22" s="2" t="s">
        <v>151</v>
      </c>
      <c r="J22" s="10">
        <v>5500</v>
      </c>
      <c r="K22" s="30">
        <v>14600</v>
      </c>
      <c r="L22" s="9">
        <v>14000</v>
      </c>
      <c r="M22" s="77">
        <f t="shared" si="1"/>
        <v>165.4545454545455</v>
      </c>
    </row>
    <row r="23" spans="2:13" ht="15.75" customHeight="1">
      <c r="B23" s="141"/>
      <c r="C23" s="2" t="s">
        <v>152</v>
      </c>
      <c r="D23" s="6" t="s">
        <v>118</v>
      </c>
      <c r="E23" s="10">
        <v>400</v>
      </c>
      <c r="F23" s="30">
        <v>600</v>
      </c>
      <c r="G23" s="9">
        <v>500</v>
      </c>
      <c r="I23" s="2" t="s">
        <v>152</v>
      </c>
      <c r="J23" s="10">
        <v>400</v>
      </c>
      <c r="K23" s="30">
        <v>600</v>
      </c>
      <c r="L23" s="9">
        <v>500</v>
      </c>
      <c r="M23" s="77">
        <f t="shared" si="1"/>
        <v>50</v>
      </c>
    </row>
    <row r="24" spans="2:13" ht="15.75" customHeight="1">
      <c r="B24" s="142"/>
      <c r="C24" s="2" t="s">
        <v>216</v>
      </c>
      <c r="D24" s="6" t="s">
        <v>218</v>
      </c>
      <c r="E24" s="10">
        <v>1500</v>
      </c>
      <c r="F24" s="30">
        <v>4000</v>
      </c>
      <c r="G24" s="9">
        <v>2000</v>
      </c>
      <c r="I24" s="2" t="s">
        <v>216</v>
      </c>
      <c r="J24" s="10">
        <v>1500</v>
      </c>
      <c r="K24" s="30">
        <v>4000</v>
      </c>
      <c r="L24" s="9">
        <v>2000</v>
      </c>
      <c r="M24" s="77">
        <f t="shared" si="1"/>
        <v>166.66666666666663</v>
      </c>
    </row>
    <row r="25" spans="2:13">
      <c r="B25" s="74" t="s">
        <v>144</v>
      </c>
      <c r="C25" s="2" t="s">
        <v>155</v>
      </c>
      <c r="D25" s="6" t="s">
        <v>72</v>
      </c>
      <c r="E25" s="10">
        <v>1200</v>
      </c>
      <c r="F25" s="30">
        <v>4000</v>
      </c>
      <c r="G25" s="9">
        <v>3000</v>
      </c>
      <c r="I25" s="2" t="s">
        <v>155</v>
      </c>
      <c r="J25" s="10">
        <v>1200</v>
      </c>
      <c r="K25" s="30">
        <v>4000</v>
      </c>
      <c r="L25" s="9">
        <v>3000</v>
      </c>
      <c r="M25" s="78">
        <f t="shared" ref="M25" si="2">K25/J25*100-100</f>
        <v>233.33333333333337</v>
      </c>
    </row>
  </sheetData>
  <mergeCells count="13">
    <mergeCell ref="D3:D4"/>
    <mergeCell ref="B20:B24"/>
    <mergeCell ref="L3:L4"/>
    <mergeCell ref="M3:M4"/>
    <mergeCell ref="J3:J4"/>
    <mergeCell ref="K3:K4"/>
    <mergeCell ref="I3:I4"/>
    <mergeCell ref="B10:B11"/>
    <mergeCell ref="B12:B16"/>
    <mergeCell ref="B17:B18"/>
    <mergeCell ref="B3:B4"/>
    <mergeCell ref="C3:C4"/>
    <mergeCell ref="B6:B9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J58"/>
  <sheetViews>
    <sheetView topLeftCell="A36" zoomScaleNormal="100" workbookViewId="0">
      <selection activeCell="L49" sqref="L49"/>
    </sheetView>
  </sheetViews>
  <sheetFormatPr baseColWidth="10" defaultColWidth="11.3984375" defaultRowHeight="13.8"/>
  <cols>
    <col min="1" max="1" width="28.69921875" customWidth="1"/>
    <col min="2" max="6" width="12" bestFit="1" customWidth="1"/>
    <col min="7" max="7" width="12" customWidth="1"/>
    <col min="9" max="9" width="12.09765625" bestFit="1" customWidth="1"/>
  </cols>
  <sheetData>
    <row r="2" spans="1:10">
      <c r="A2" s="24" t="s">
        <v>7</v>
      </c>
      <c r="B2" s="22">
        <v>2019</v>
      </c>
      <c r="C2" s="22">
        <v>2020</v>
      </c>
      <c r="D2" s="22">
        <v>2021</v>
      </c>
      <c r="E2" s="22">
        <v>2022</v>
      </c>
      <c r="F2" s="22">
        <v>2023</v>
      </c>
      <c r="G2" s="22" t="s">
        <v>8</v>
      </c>
      <c r="H2" s="22" t="s">
        <v>9</v>
      </c>
    </row>
    <row r="3" spans="1:10">
      <c r="A3" s="60" t="s">
        <v>84</v>
      </c>
      <c r="B3" s="13">
        <v>1291.5312431292409</v>
      </c>
      <c r="C3" s="13">
        <v>1311.410063217917</v>
      </c>
      <c r="D3" s="13">
        <v>1546.6496022374649</v>
      </c>
      <c r="E3" s="13">
        <v>2111.4350075196871</v>
      </c>
      <c r="F3" s="13">
        <v>2104.5319589837768</v>
      </c>
      <c r="G3" s="13">
        <v>1673</v>
      </c>
      <c r="H3" s="13">
        <f t="shared" ref="H3:H9" si="0">SUM(B3:F3)/5</f>
        <v>1673.1115750176173</v>
      </c>
      <c r="I3" s="34"/>
    </row>
    <row r="4" spans="1:10">
      <c r="A4" s="60" t="s">
        <v>261</v>
      </c>
      <c r="B4" s="13">
        <v>1348</v>
      </c>
      <c r="C4" s="13">
        <v>1300</v>
      </c>
      <c r="D4" s="13">
        <v>1497</v>
      </c>
      <c r="E4" s="13">
        <v>2088</v>
      </c>
      <c r="F4" s="13">
        <v>2232</v>
      </c>
      <c r="G4" s="13">
        <v>1693</v>
      </c>
      <c r="H4" s="13">
        <f t="shared" si="0"/>
        <v>1693</v>
      </c>
      <c r="I4" s="34"/>
    </row>
    <row r="5" spans="1:10">
      <c r="A5" s="60" t="s">
        <v>216</v>
      </c>
      <c r="B5" s="63">
        <v>2639</v>
      </c>
      <c r="C5" s="63">
        <v>2520</v>
      </c>
      <c r="D5" s="63">
        <v>2635</v>
      </c>
      <c r="E5" s="63">
        <v>3368</v>
      </c>
      <c r="F5" s="63">
        <v>3738</v>
      </c>
      <c r="G5" s="63">
        <v>2980</v>
      </c>
      <c r="H5" s="13">
        <f t="shared" si="0"/>
        <v>2980</v>
      </c>
      <c r="I5" s="34"/>
    </row>
    <row r="6" spans="1:10">
      <c r="A6" s="60" t="s">
        <v>31</v>
      </c>
      <c r="B6" s="13">
        <v>1358.500512103707</v>
      </c>
      <c r="C6" s="13">
        <v>1224.999970357723</v>
      </c>
      <c r="D6" s="13">
        <v>1135.9990350023879</v>
      </c>
      <c r="E6" s="13">
        <v>1994.2972758993631</v>
      </c>
      <c r="F6" s="13">
        <v>2586.262454129509</v>
      </c>
      <c r="G6" s="13">
        <v>1660</v>
      </c>
      <c r="H6" s="13">
        <f t="shared" si="0"/>
        <v>1660.0118494985377</v>
      </c>
      <c r="I6" s="34"/>
    </row>
    <row r="7" spans="1:10">
      <c r="A7" s="60" t="s">
        <v>173</v>
      </c>
      <c r="B7" s="13">
        <v>1158.5062709030101</v>
      </c>
      <c r="C7" s="13">
        <v>1314.6228419654719</v>
      </c>
      <c r="D7" s="13">
        <v>1418.292694063927</v>
      </c>
      <c r="E7" s="13">
        <v>2229.3857895404931</v>
      </c>
      <c r="F7" s="13">
        <v>2037.0955257270689</v>
      </c>
      <c r="G7" s="13">
        <v>1632</v>
      </c>
      <c r="H7" s="13">
        <f t="shared" si="0"/>
        <v>1631.5806244399942</v>
      </c>
      <c r="I7" s="34"/>
    </row>
    <row r="8" spans="1:10">
      <c r="A8" s="60" t="s">
        <v>97</v>
      </c>
      <c r="B8" s="13">
        <v>1809.1204930356971</v>
      </c>
      <c r="C8" s="13">
        <v>1601.8234461491879</v>
      </c>
      <c r="D8" s="13">
        <v>2004.1159544808349</v>
      </c>
      <c r="E8" s="13">
        <v>2817.6928092013541</v>
      </c>
      <c r="F8" s="13">
        <v>2695.5960524194529</v>
      </c>
      <c r="G8" s="13">
        <v>2086</v>
      </c>
      <c r="H8" s="13">
        <f t="shared" si="0"/>
        <v>2185.6697510573053</v>
      </c>
      <c r="I8" s="34"/>
    </row>
    <row r="9" spans="1:10">
      <c r="A9" s="60" t="s">
        <v>83</v>
      </c>
      <c r="B9" s="13">
        <v>1291.5312431292409</v>
      </c>
      <c r="C9" s="13">
        <v>1311.410063217917</v>
      </c>
      <c r="D9" s="13">
        <v>1546.6496022374649</v>
      </c>
      <c r="E9" s="13">
        <v>2111.4350075196871</v>
      </c>
      <c r="F9" s="13">
        <v>2104.5319589837768</v>
      </c>
      <c r="G9" s="13">
        <v>1673</v>
      </c>
      <c r="H9" s="13">
        <f t="shared" si="0"/>
        <v>1673.1115750176173</v>
      </c>
      <c r="I9" s="34"/>
    </row>
    <row r="10" spans="1:10">
      <c r="A10" s="60" t="s">
        <v>156</v>
      </c>
      <c r="B10" s="13">
        <v>2248.0630610203921</v>
      </c>
      <c r="C10" s="13">
        <v>2956.960118310446</v>
      </c>
      <c r="D10" s="13">
        <v>3567.3223616891451</v>
      </c>
      <c r="E10" s="13">
        <v>3729.8178874894588</v>
      </c>
      <c r="F10" s="13">
        <v>3990.2405816942692</v>
      </c>
      <c r="G10" s="13">
        <v>3298</v>
      </c>
      <c r="H10" s="13">
        <f t="shared" ref="H10:H23" si="1">SUM(B10:F10)/5</f>
        <v>3298.4808020407422</v>
      </c>
      <c r="I10" s="34"/>
    </row>
    <row r="11" spans="1:10">
      <c r="A11" s="60" t="s">
        <v>36</v>
      </c>
      <c r="B11" s="13">
        <v>15629.752228316411</v>
      </c>
      <c r="C11" s="13">
        <v>16865.977886138229</v>
      </c>
      <c r="D11" s="13">
        <v>17616.958270020899</v>
      </c>
      <c r="E11" s="13">
        <v>25061.632865330968</v>
      </c>
      <c r="F11" s="13">
        <v>33358.679085145894</v>
      </c>
      <c r="G11" s="13">
        <v>21707</v>
      </c>
      <c r="H11" s="13">
        <f t="shared" si="1"/>
        <v>21706.600066990479</v>
      </c>
      <c r="I11" s="34"/>
      <c r="J11" s="59"/>
    </row>
    <row r="12" spans="1:10">
      <c r="A12" s="60" t="s">
        <v>227</v>
      </c>
      <c r="B12" s="13">
        <v>1688</v>
      </c>
      <c r="C12" s="13">
        <v>1885</v>
      </c>
      <c r="D12" s="13">
        <v>2326</v>
      </c>
      <c r="E12" s="13">
        <v>2262</v>
      </c>
      <c r="F12" s="13">
        <v>2594</v>
      </c>
      <c r="G12" s="13">
        <v>2151</v>
      </c>
      <c r="H12" s="13">
        <f t="shared" si="1"/>
        <v>2151</v>
      </c>
      <c r="I12" s="34"/>
      <c r="J12" s="59"/>
    </row>
    <row r="13" spans="1:10">
      <c r="A13" s="60" t="s">
        <v>40</v>
      </c>
      <c r="B13" s="13">
        <v>2106</v>
      </c>
      <c r="C13" s="13">
        <v>2160</v>
      </c>
      <c r="D13" s="13">
        <v>2355</v>
      </c>
      <c r="E13" s="13">
        <v>3176</v>
      </c>
      <c r="F13" s="13">
        <v>3391</v>
      </c>
      <c r="G13" s="13">
        <v>2368</v>
      </c>
      <c r="H13" s="13">
        <f t="shared" si="1"/>
        <v>2637.6</v>
      </c>
      <c r="I13" s="34"/>
      <c r="J13" s="59"/>
    </row>
    <row r="14" spans="1:10">
      <c r="A14" s="60" t="s">
        <v>204</v>
      </c>
      <c r="B14" s="13">
        <v>2175</v>
      </c>
      <c r="C14" s="13">
        <v>2223</v>
      </c>
      <c r="D14" s="13">
        <v>2548</v>
      </c>
      <c r="E14" s="13">
        <v>3175</v>
      </c>
      <c r="F14" s="13">
        <v>3565</v>
      </c>
      <c r="G14" s="13">
        <v>2737</v>
      </c>
      <c r="H14" s="13">
        <f t="shared" si="1"/>
        <v>2737.2</v>
      </c>
      <c r="I14" s="34"/>
      <c r="J14" s="59"/>
    </row>
    <row r="15" spans="1:10">
      <c r="A15" s="108" t="s">
        <v>217</v>
      </c>
      <c r="B15" s="13">
        <v>1704</v>
      </c>
      <c r="C15" s="13">
        <v>1855</v>
      </c>
      <c r="D15" s="13">
        <v>2185</v>
      </c>
      <c r="E15" s="13">
        <v>2515</v>
      </c>
      <c r="F15" s="13">
        <v>2707</v>
      </c>
      <c r="G15" s="13">
        <v>2193</v>
      </c>
      <c r="H15" s="13">
        <f t="shared" si="1"/>
        <v>2193.1999999999998</v>
      </c>
      <c r="I15" s="34"/>
      <c r="J15" s="59"/>
    </row>
    <row r="16" spans="1:10">
      <c r="A16" s="61" t="s">
        <v>198</v>
      </c>
      <c r="B16" s="13">
        <v>6578</v>
      </c>
      <c r="C16" s="13">
        <v>8083</v>
      </c>
      <c r="D16" s="13">
        <v>7795</v>
      </c>
      <c r="E16" s="13">
        <v>8802</v>
      </c>
      <c r="F16" s="13">
        <v>11985</v>
      </c>
      <c r="G16" s="13">
        <v>8649</v>
      </c>
      <c r="H16" s="13">
        <f t="shared" si="1"/>
        <v>8648.6</v>
      </c>
      <c r="I16" s="34"/>
      <c r="J16" s="59"/>
    </row>
    <row r="17" spans="1:10">
      <c r="A17" s="62" t="s">
        <v>155</v>
      </c>
      <c r="B17" s="64">
        <v>1942.769503546099</v>
      </c>
      <c r="C17" s="64">
        <v>1915.25</v>
      </c>
      <c r="D17" s="64">
        <v>2267</v>
      </c>
      <c r="E17" s="64">
        <v>2813.416666666667</v>
      </c>
      <c r="F17" s="64">
        <v>2880.5</v>
      </c>
      <c r="G17" s="64">
        <v>2364</v>
      </c>
      <c r="H17" s="13">
        <f>SUM(B17:F17)/5</f>
        <v>2363.7872340425533</v>
      </c>
      <c r="I17" s="34"/>
      <c r="J17" s="59"/>
    </row>
    <row r="18" spans="1:10">
      <c r="A18" s="61" t="s">
        <v>184</v>
      </c>
      <c r="B18" s="13">
        <v>5174</v>
      </c>
      <c r="C18" s="13">
        <v>5481</v>
      </c>
      <c r="D18" s="13">
        <v>7564</v>
      </c>
      <c r="E18" s="13">
        <v>8609</v>
      </c>
      <c r="F18" s="13">
        <v>9687</v>
      </c>
      <c r="G18" s="13">
        <v>7303</v>
      </c>
      <c r="H18" s="13">
        <f>SUM(B18:F18)/5</f>
        <v>7303</v>
      </c>
      <c r="I18" s="34"/>
      <c r="J18" s="59"/>
    </row>
    <row r="19" spans="1:10">
      <c r="A19" s="61" t="s">
        <v>199</v>
      </c>
      <c r="B19" s="63">
        <v>10017</v>
      </c>
      <c r="C19" s="63">
        <v>12187</v>
      </c>
      <c r="D19" s="63">
        <v>12000</v>
      </c>
      <c r="E19" s="63">
        <v>38900</v>
      </c>
      <c r="F19" s="63">
        <v>30000</v>
      </c>
      <c r="G19" s="63">
        <v>20621</v>
      </c>
      <c r="H19" s="13">
        <f t="shared" si="1"/>
        <v>20620.8</v>
      </c>
      <c r="I19" s="34"/>
      <c r="J19" s="59"/>
    </row>
    <row r="20" spans="1:10" ht="16.2" customHeight="1">
      <c r="A20" s="61" t="s">
        <v>185</v>
      </c>
      <c r="B20" s="13">
        <v>4383.916666666667</v>
      </c>
      <c r="C20" s="13">
        <v>4667.416666666667</v>
      </c>
      <c r="D20" s="13">
        <v>6470.166666666667</v>
      </c>
      <c r="E20" s="13">
        <v>8027.166666666667</v>
      </c>
      <c r="F20" s="13">
        <v>7834.25</v>
      </c>
      <c r="G20" s="13">
        <v>6277</v>
      </c>
      <c r="H20" s="13">
        <f t="shared" si="1"/>
        <v>6276.5833333333339</v>
      </c>
      <c r="I20" s="34"/>
      <c r="J20" s="59"/>
    </row>
    <row r="21" spans="1:10" ht="16.2" customHeight="1">
      <c r="A21" s="62" t="s">
        <v>154</v>
      </c>
      <c r="B21" s="13">
        <v>859.5909680992645</v>
      </c>
      <c r="C21" s="13">
        <v>963.53212214095515</v>
      </c>
      <c r="D21" s="13">
        <v>1056.922739205831</v>
      </c>
      <c r="E21" s="13">
        <v>1474.8736707875339</v>
      </c>
      <c r="F21" s="13">
        <v>1820.411518567739</v>
      </c>
      <c r="G21" s="13">
        <v>1235</v>
      </c>
      <c r="H21" s="13">
        <f t="shared" si="1"/>
        <v>1235.0662037602647</v>
      </c>
      <c r="I21" s="34"/>
      <c r="J21" s="59"/>
    </row>
    <row r="22" spans="1:10" ht="16.2" customHeight="1">
      <c r="A22" s="61" t="s">
        <v>200</v>
      </c>
      <c r="B22" s="64">
        <v>6411</v>
      </c>
      <c r="C22" s="64">
        <f>AVERAGE(C3:C21)</f>
        <v>3780.3896409560271</v>
      </c>
      <c r="D22" s="64">
        <f>AVERAGE(D3:D21)</f>
        <v>4186.0566802949807</v>
      </c>
      <c r="E22" s="64">
        <f>AVERAGE(E3:E21)</f>
        <v>6592.9554550853618</v>
      </c>
      <c r="F22" s="65">
        <v>11087</v>
      </c>
      <c r="G22" s="65">
        <v>6972</v>
      </c>
      <c r="H22" s="13">
        <f t="shared" si="1"/>
        <v>6411.4803552672738</v>
      </c>
      <c r="I22" s="34"/>
      <c r="J22" s="59"/>
    </row>
    <row r="23" spans="1:10" ht="16.2" customHeight="1">
      <c r="A23" s="66" t="s">
        <v>202</v>
      </c>
      <c r="B23" s="64">
        <v>6411</v>
      </c>
      <c r="C23" s="64">
        <f>AVERAGE(C5:C22)</f>
        <v>4055.3545975501456</v>
      </c>
      <c r="D23" s="64">
        <f>AVERAGE(D5:D22)</f>
        <v>4482.0824446478964</v>
      </c>
      <c r="E23" s="64">
        <f>AVERAGE(E5:E22)</f>
        <v>7092.2041163437534</v>
      </c>
      <c r="F23" s="65">
        <v>11087</v>
      </c>
      <c r="G23" s="65">
        <v>7149</v>
      </c>
      <c r="H23" s="13">
        <f t="shared" si="1"/>
        <v>6625.5282317083593</v>
      </c>
      <c r="I23" s="34"/>
      <c r="J23" s="59"/>
    </row>
    <row r="24" spans="1:10" ht="16.5" customHeight="1">
      <c r="I24" s="34"/>
      <c r="J24" s="59"/>
    </row>
    <row r="25" spans="1:10">
      <c r="A25" s="58" t="s">
        <v>183</v>
      </c>
      <c r="B25" s="15"/>
      <c r="C25" s="15"/>
      <c r="D25" s="15"/>
      <c r="E25" s="15"/>
      <c r="F25" s="15"/>
      <c r="G25" s="15"/>
      <c r="H25" s="15"/>
    </row>
    <row r="26" spans="1:10">
      <c r="A26" s="25"/>
      <c r="B26" s="15"/>
      <c r="C26" s="15"/>
      <c r="D26" s="15"/>
      <c r="E26" s="15"/>
      <c r="F26" s="15"/>
      <c r="G26" s="15"/>
      <c r="H26" s="15"/>
    </row>
    <row r="27" spans="1:10">
      <c r="A27" s="15"/>
      <c r="B27" s="15"/>
      <c r="C27" s="15"/>
      <c r="D27" s="15"/>
      <c r="E27" s="15"/>
      <c r="F27" s="15"/>
      <c r="G27" s="15"/>
      <c r="H27" s="15"/>
    </row>
    <row r="28" spans="1:10">
      <c r="A28" s="67" t="s">
        <v>21</v>
      </c>
      <c r="B28" s="15"/>
      <c r="C28" s="15"/>
      <c r="D28" s="15"/>
      <c r="E28" s="15"/>
      <c r="F28" s="15"/>
      <c r="G28" s="15"/>
      <c r="H28" s="15"/>
    </row>
    <row r="29" spans="1:10">
      <c r="A29" s="68" t="s">
        <v>17</v>
      </c>
      <c r="B29" s="15"/>
      <c r="C29" s="15"/>
      <c r="D29" s="15"/>
      <c r="E29" s="15"/>
      <c r="F29" s="15"/>
      <c r="G29" s="15"/>
      <c r="H29" s="15"/>
    </row>
    <row r="30" spans="1:10">
      <c r="A30" s="69" t="s">
        <v>20</v>
      </c>
      <c r="C30" s="15"/>
      <c r="D30" s="15"/>
      <c r="E30" s="15"/>
      <c r="F30" s="15"/>
      <c r="G30" s="15"/>
      <c r="H30" s="15"/>
    </row>
    <row r="31" spans="1:10" ht="57">
      <c r="A31" s="70" t="s">
        <v>201</v>
      </c>
      <c r="C31" s="15"/>
      <c r="D31" s="15"/>
      <c r="E31" s="15"/>
      <c r="F31" s="15"/>
      <c r="G31" s="15"/>
      <c r="H31" s="15"/>
    </row>
    <row r="32" spans="1:10">
      <c r="C32" s="15"/>
      <c r="D32" s="15"/>
      <c r="E32" s="15"/>
      <c r="F32" s="15"/>
      <c r="G32" s="15"/>
      <c r="H32" s="15"/>
    </row>
    <row r="33" spans="1:8">
      <c r="C33" s="15"/>
      <c r="D33" s="15"/>
      <c r="E33" s="15"/>
      <c r="F33" s="15"/>
      <c r="G33" s="15"/>
      <c r="H33" s="15"/>
    </row>
    <row r="34" spans="1:8">
      <c r="C34" s="15"/>
      <c r="D34" s="15"/>
      <c r="E34" s="15"/>
      <c r="F34" s="15"/>
      <c r="G34" s="15"/>
      <c r="H34" s="15"/>
    </row>
    <row r="37" spans="1:8">
      <c r="A37" s="22" t="s">
        <v>22</v>
      </c>
      <c r="B37" s="22" t="s">
        <v>8</v>
      </c>
    </row>
    <row r="38" spans="1:8">
      <c r="A38" s="75" t="s">
        <v>173</v>
      </c>
      <c r="B38" s="13">
        <v>1632</v>
      </c>
    </row>
    <row r="39" spans="1:8">
      <c r="A39" s="75" t="s">
        <v>31</v>
      </c>
      <c r="B39" s="13">
        <v>1660</v>
      </c>
    </row>
    <row r="40" spans="1:8">
      <c r="A40" s="75" t="s">
        <v>84</v>
      </c>
      <c r="B40" s="13">
        <v>1673</v>
      </c>
    </row>
    <row r="41" spans="1:8">
      <c r="A41" s="75" t="s">
        <v>83</v>
      </c>
      <c r="B41" s="13">
        <v>1673</v>
      </c>
    </row>
    <row r="42" spans="1:8">
      <c r="A42" s="75" t="s">
        <v>261</v>
      </c>
      <c r="B42" s="13">
        <v>1693</v>
      </c>
    </row>
    <row r="43" spans="1:8">
      <c r="A43" s="75" t="s">
        <v>97</v>
      </c>
      <c r="B43" s="13">
        <v>2086</v>
      </c>
    </row>
    <row r="44" spans="1:8">
      <c r="A44" s="75" t="s">
        <v>227</v>
      </c>
      <c r="B44" s="13">
        <v>2151</v>
      </c>
    </row>
    <row r="45" spans="1:8">
      <c r="A45" s="75" t="s">
        <v>217</v>
      </c>
      <c r="B45" s="13">
        <v>2193</v>
      </c>
    </row>
    <row r="46" spans="1:8">
      <c r="A46" s="75" t="s">
        <v>155</v>
      </c>
      <c r="B46" s="64">
        <v>2364</v>
      </c>
    </row>
    <row r="47" spans="1:8">
      <c r="A47" s="75" t="s">
        <v>40</v>
      </c>
      <c r="B47" s="13">
        <v>2368</v>
      </c>
    </row>
    <row r="48" spans="1:8">
      <c r="A48" s="75" t="s">
        <v>204</v>
      </c>
      <c r="B48" s="13">
        <v>2737</v>
      </c>
    </row>
    <row r="49" spans="1:2">
      <c r="A49" s="75" t="s">
        <v>216</v>
      </c>
      <c r="B49" s="63">
        <v>2980</v>
      </c>
    </row>
    <row r="50" spans="1:2">
      <c r="A50" s="75" t="s">
        <v>156</v>
      </c>
      <c r="B50" s="13">
        <v>3298</v>
      </c>
    </row>
    <row r="51" spans="1:2">
      <c r="A51" s="75" t="s">
        <v>150</v>
      </c>
      <c r="B51" s="13">
        <v>8649</v>
      </c>
    </row>
    <row r="52" spans="1:2">
      <c r="A52" s="75" t="s">
        <v>36</v>
      </c>
      <c r="B52" s="13">
        <v>21707</v>
      </c>
    </row>
    <row r="53" spans="1:2">
      <c r="A53" s="75" t="s">
        <v>158</v>
      </c>
      <c r="B53" s="63">
        <v>20621</v>
      </c>
    </row>
    <row r="54" spans="1:2">
      <c r="A54" s="75" t="s">
        <v>157</v>
      </c>
      <c r="B54" s="13">
        <v>7303</v>
      </c>
    </row>
    <row r="55" spans="1:2">
      <c r="A55" s="75" t="s">
        <v>152</v>
      </c>
      <c r="B55" s="65">
        <v>7149</v>
      </c>
    </row>
    <row r="56" spans="1:2">
      <c r="A56" s="75" t="s">
        <v>151</v>
      </c>
      <c r="B56" s="65">
        <v>6972</v>
      </c>
    </row>
    <row r="57" spans="1:2">
      <c r="A57" s="75" t="s">
        <v>153</v>
      </c>
      <c r="B57" s="13">
        <v>6277</v>
      </c>
    </row>
    <row r="58" spans="1:2">
      <c r="A58" s="75" t="s">
        <v>154</v>
      </c>
      <c r="B58" s="13">
        <v>1235</v>
      </c>
    </row>
  </sheetData>
  <sortState xmlns:xlrd2="http://schemas.microsoft.com/office/spreadsheetml/2017/richdata2" ref="A55:B58">
    <sortCondition descending="1" ref="B54:B58"/>
  </sortState>
  <pageMargins left="0.7" right="0.7" top="0.75" bottom="0.75" header="0.3" footer="0.3"/>
  <pageSetup paperSize="9" orientation="portrait" horizontalDpi="300" verticalDpi="300" r:id="rId1"/>
  <ignoredErrors>
    <ignoredError sqref="C22:E22 H6 H8 H20 H16 H11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J55"/>
  <sheetViews>
    <sheetView zoomScale="90" zoomScaleNormal="90" workbookViewId="0">
      <selection activeCell="A43" sqref="A43"/>
    </sheetView>
  </sheetViews>
  <sheetFormatPr baseColWidth="10" defaultColWidth="11.3984375" defaultRowHeight="13.8"/>
  <cols>
    <col min="1" max="1" width="6.3984375" customWidth="1"/>
    <col min="2" max="2" width="26.69921875" customWidth="1"/>
    <col min="3" max="8" width="11.3984375" customWidth="1"/>
  </cols>
  <sheetData>
    <row r="2" spans="2:8" ht="15" customHeight="1">
      <c r="B2" s="12" t="s">
        <v>7</v>
      </c>
      <c r="C2" s="12">
        <v>2019</v>
      </c>
      <c r="D2" s="12">
        <v>2020</v>
      </c>
      <c r="E2" s="12">
        <v>2021</v>
      </c>
      <c r="F2" s="12">
        <v>2022</v>
      </c>
      <c r="G2" s="12">
        <v>2023</v>
      </c>
      <c r="H2" s="12" t="s">
        <v>8</v>
      </c>
    </row>
    <row r="3" spans="2:8">
      <c r="B3" s="60" t="s">
        <v>84</v>
      </c>
      <c r="C3" s="13">
        <v>1291.5312431292409</v>
      </c>
      <c r="D3" s="13">
        <v>1311.410063217917</v>
      </c>
      <c r="E3" s="13">
        <v>1546.6496022374649</v>
      </c>
      <c r="F3" s="13">
        <v>2111.4350075196871</v>
      </c>
      <c r="G3" s="13">
        <v>2104.5319589837768</v>
      </c>
      <c r="H3" s="13">
        <v>1673</v>
      </c>
    </row>
    <row r="4" spans="2:8">
      <c r="B4" s="60" t="s">
        <v>261</v>
      </c>
      <c r="C4" s="13">
        <v>1348</v>
      </c>
      <c r="D4" s="13">
        <v>1300</v>
      </c>
      <c r="E4" s="13">
        <v>1497</v>
      </c>
      <c r="F4" s="13">
        <v>2088</v>
      </c>
      <c r="G4" s="13">
        <v>2232</v>
      </c>
      <c r="H4" s="13">
        <v>1693</v>
      </c>
    </row>
    <row r="5" spans="2:8">
      <c r="B5" s="60" t="s">
        <v>216</v>
      </c>
      <c r="C5" s="63">
        <v>2639</v>
      </c>
      <c r="D5" s="63">
        <v>2520</v>
      </c>
      <c r="E5" s="63">
        <v>2635</v>
      </c>
      <c r="F5" s="63">
        <v>3368</v>
      </c>
      <c r="G5" s="63">
        <v>3738</v>
      </c>
      <c r="H5" s="63">
        <v>2980</v>
      </c>
    </row>
    <row r="6" spans="2:8">
      <c r="B6" s="60" t="s">
        <v>31</v>
      </c>
      <c r="C6" s="13">
        <v>1358.500512103707</v>
      </c>
      <c r="D6" s="13">
        <v>1224.999970357723</v>
      </c>
      <c r="E6" s="13">
        <v>1135.9990350023879</v>
      </c>
      <c r="F6" s="13">
        <v>1994.2972758993631</v>
      </c>
      <c r="G6" s="13">
        <v>2586.262454129509</v>
      </c>
      <c r="H6" s="13">
        <v>1660</v>
      </c>
    </row>
    <row r="7" spans="2:8">
      <c r="B7" s="60" t="s">
        <v>173</v>
      </c>
      <c r="C7" s="13">
        <v>1158.5062709030101</v>
      </c>
      <c r="D7" s="13">
        <v>1314.6228419654719</v>
      </c>
      <c r="E7" s="13">
        <v>1418.292694063927</v>
      </c>
      <c r="F7" s="13">
        <v>2229.3857895404931</v>
      </c>
      <c r="G7" s="13">
        <v>2037.0955257270689</v>
      </c>
      <c r="H7" s="13">
        <v>1632</v>
      </c>
    </row>
    <row r="8" spans="2:8">
      <c r="B8" s="60" t="s">
        <v>97</v>
      </c>
      <c r="C8" s="13">
        <v>1809.1204930356971</v>
      </c>
      <c r="D8" s="13">
        <v>1601.8234461491879</v>
      </c>
      <c r="E8" s="13">
        <v>2004.1159544808349</v>
      </c>
      <c r="F8" s="13">
        <v>2817.6928092013541</v>
      </c>
      <c r="G8" s="13">
        <v>2695.5960524194529</v>
      </c>
      <c r="H8" s="13">
        <v>2086</v>
      </c>
    </row>
    <row r="9" spans="2:8">
      <c r="B9" s="60" t="s">
        <v>83</v>
      </c>
      <c r="C9" s="13">
        <v>1291.5312431292409</v>
      </c>
      <c r="D9" s="13">
        <v>1311.410063217917</v>
      </c>
      <c r="E9" s="13">
        <v>1546.6496022374649</v>
      </c>
      <c r="F9" s="13">
        <v>2111.4350075196871</v>
      </c>
      <c r="G9" s="13">
        <v>2104.5319589837768</v>
      </c>
      <c r="H9" s="13">
        <v>1673</v>
      </c>
    </row>
    <row r="10" spans="2:8">
      <c r="B10" s="60" t="s">
        <v>156</v>
      </c>
      <c r="C10" s="13">
        <v>2248.0630610203921</v>
      </c>
      <c r="D10" s="13">
        <v>2956.960118310446</v>
      </c>
      <c r="E10" s="13">
        <v>3567.3223616891451</v>
      </c>
      <c r="F10" s="13">
        <v>3729.8178874894588</v>
      </c>
      <c r="G10" s="13">
        <v>3990.2405816942692</v>
      </c>
      <c r="H10" s="13">
        <v>3298</v>
      </c>
    </row>
    <row r="11" spans="2:8">
      <c r="B11" s="60" t="s">
        <v>36</v>
      </c>
      <c r="C11" s="13">
        <v>15629.752228316411</v>
      </c>
      <c r="D11" s="13">
        <v>16865.977886138229</v>
      </c>
      <c r="E11" s="13">
        <v>17616.958270020899</v>
      </c>
      <c r="F11" s="13">
        <v>25061.632865330968</v>
      </c>
      <c r="G11" s="13">
        <v>33358.679085145894</v>
      </c>
      <c r="H11" s="13">
        <v>21707</v>
      </c>
    </row>
    <row r="12" spans="2:8">
      <c r="B12" s="60" t="s">
        <v>227</v>
      </c>
      <c r="C12" s="13">
        <v>1688</v>
      </c>
      <c r="D12" s="13">
        <v>1885</v>
      </c>
      <c r="E12" s="13">
        <v>2326</v>
      </c>
      <c r="F12" s="13">
        <v>2262</v>
      </c>
      <c r="G12" s="13">
        <v>2594</v>
      </c>
      <c r="H12" s="13">
        <v>2151</v>
      </c>
    </row>
    <row r="13" spans="2:8">
      <c r="B13" s="60" t="s">
        <v>40</v>
      </c>
      <c r="C13" s="13">
        <v>2106</v>
      </c>
      <c r="D13" s="13">
        <v>2160</v>
      </c>
      <c r="E13" s="13">
        <v>2355</v>
      </c>
      <c r="F13" s="13">
        <v>3176</v>
      </c>
      <c r="G13" s="13">
        <v>3391</v>
      </c>
      <c r="H13" s="13">
        <v>2368</v>
      </c>
    </row>
    <row r="14" spans="2:8">
      <c r="B14" s="60" t="s">
        <v>204</v>
      </c>
      <c r="C14" s="13">
        <v>2175</v>
      </c>
      <c r="D14" s="13">
        <v>2223</v>
      </c>
      <c r="E14" s="13">
        <v>2548</v>
      </c>
      <c r="F14" s="13">
        <v>3175</v>
      </c>
      <c r="G14" s="13">
        <v>3565</v>
      </c>
      <c r="H14" s="13">
        <v>2737</v>
      </c>
    </row>
    <row r="15" spans="2:8">
      <c r="B15" s="108" t="s">
        <v>217</v>
      </c>
      <c r="C15" s="13">
        <v>1704</v>
      </c>
      <c r="D15" s="13">
        <v>1855</v>
      </c>
      <c r="E15" s="13">
        <v>2185</v>
      </c>
      <c r="F15" s="13">
        <v>2515</v>
      </c>
      <c r="G15" s="13">
        <v>2707</v>
      </c>
      <c r="H15" s="13">
        <v>2193</v>
      </c>
    </row>
    <row r="16" spans="2:8">
      <c r="B16" s="61" t="s">
        <v>198</v>
      </c>
      <c r="C16" s="13">
        <v>6578</v>
      </c>
      <c r="D16" s="13">
        <v>8083</v>
      </c>
      <c r="E16" s="13">
        <v>7795</v>
      </c>
      <c r="F16" s="13">
        <v>8802</v>
      </c>
      <c r="G16" s="13">
        <v>11985</v>
      </c>
      <c r="H16" s="13">
        <v>8649</v>
      </c>
    </row>
    <row r="17" spans="2:8">
      <c r="B17" s="62" t="s">
        <v>155</v>
      </c>
      <c r="C17" s="64">
        <v>1942.769503546099</v>
      </c>
      <c r="D17" s="64">
        <v>1915.25</v>
      </c>
      <c r="E17" s="64">
        <v>2267</v>
      </c>
      <c r="F17" s="64">
        <v>2813.416666666667</v>
      </c>
      <c r="G17" s="64">
        <v>2880.5</v>
      </c>
      <c r="H17" s="64">
        <v>2364</v>
      </c>
    </row>
    <row r="18" spans="2:8">
      <c r="B18" s="61" t="s">
        <v>184</v>
      </c>
      <c r="C18" s="13">
        <v>5174</v>
      </c>
      <c r="D18" s="13">
        <v>5481</v>
      </c>
      <c r="E18" s="13">
        <v>7564</v>
      </c>
      <c r="F18" s="13">
        <v>8609</v>
      </c>
      <c r="G18" s="13">
        <v>9687</v>
      </c>
      <c r="H18" s="13">
        <v>7303</v>
      </c>
    </row>
    <row r="19" spans="2:8">
      <c r="B19" s="61" t="s">
        <v>199</v>
      </c>
      <c r="C19" s="63">
        <v>10017</v>
      </c>
      <c r="D19" s="63">
        <v>12187</v>
      </c>
      <c r="E19" s="63">
        <v>12000</v>
      </c>
      <c r="F19" s="63">
        <v>38900</v>
      </c>
      <c r="G19" s="63">
        <v>30000</v>
      </c>
      <c r="H19" s="63">
        <v>20621</v>
      </c>
    </row>
    <row r="20" spans="2:8">
      <c r="B20" s="61" t="s">
        <v>185</v>
      </c>
      <c r="C20" s="13">
        <v>4383.916666666667</v>
      </c>
      <c r="D20" s="13">
        <v>4667.416666666667</v>
      </c>
      <c r="E20" s="13">
        <v>6470.166666666667</v>
      </c>
      <c r="F20" s="13">
        <v>8027.166666666667</v>
      </c>
      <c r="G20" s="13">
        <v>7834.25</v>
      </c>
      <c r="H20" s="13">
        <v>6277</v>
      </c>
    </row>
    <row r="21" spans="2:8">
      <c r="B21" s="62" t="s">
        <v>154</v>
      </c>
      <c r="C21" s="13">
        <v>859.5909680992645</v>
      </c>
      <c r="D21" s="13">
        <v>963.53212214095515</v>
      </c>
      <c r="E21" s="13">
        <v>1056.922739205831</v>
      </c>
      <c r="F21" s="13">
        <v>1474.8736707875339</v>
      </c>
      <c r="G21" s="13">
        <v>1820.411518567739</v>
      </c>
      <c r="H21" s="13">
        <v>1235</v>
      </c>
    </row>
    <row r="22" spans="2:8" ht="13.5" customHeight="1">
      <c r="B22" s="61" t="s">
        <v>200</v>
      </c>
      <c r="C22" s="64">
        <v>6411</v>
      </c>
      <c r="D22" s="64">
        <f>AVERAGE(D3:D21)</f>
        <v>3780.3896409560271</v>
      </c>
      <c r="E22" s="64">
        <f>AVERAGE(E3:E21)</f>
        <v>4186.0566802949807</v>
      </c>
      <c r="F22" s="64">
        <f>AVERAGE(F3:F21)</f>
        <v>6592.9554550853618</v>
      </c>
      <c r="G22" s="65">
        <v>11087</v>
      </c>
      <c r="H22" s="65">
        <v>6972</v>
      </c>
    </row>
    <row r="23" spans="2:8">
      <c r="B23" s="66" t="s">
        <v>202</v>
      </c>
      <c r="C23" s="64">
        <v>6411</v>
      </c>
      <c r="D23" s="64">
        <f>AVERAGE(D5:D22)</f>
        <v>4055.3545975501456</v>
      </c>
      <c r="E23" s="64">
        <f>AVERAGE(E5:E22)</f>
        <v>4482.0824446478964</v>
      </c>
      <c r="F23" s="64">
        <f>AVERAGE(F5:F22)</f>
        <v>7092.2041163437534</v>
      </c>
      <c r="G23" s="65">
        <v>11087</v>
      </c>
      <c r="H23" s="65">
        <v>7149</v>
      </c>
    </row>
    <row r="24" spans="2:8">
      <c r="B24" s="15"/>
      <c r="C24" s="15"/>
      <c r="D24" s="15"/>
      <c r="E24" s="16"/>
      <c r="H24" s="16"/>
    </row>
    <row r="25" spans="2:8">
      <c r="B25" s="67" t="s">
        <v>21</v>
      </c>
      <c r="C25" s="15"/>
      <c r="D25" s="15"/>
      <c r="E25" s="16"/>
      <c r="H25" s="16"/>
    </row>
    <row r="26" spans="2:8">
      <c r="B26" s="68" t="s">
        <v>17</v>
      </c>
      <c r="C26" s="15"/>
      <c r="D26" s="15"/>
      <c r="E26" s="16"/>
      <c r="H26" s="16"/>
    </row>
    <row r="27" spans="2:8">
      <c r="B27" s="69" t="s">
        <v>20</v>
      </c>
      <c r="C27" s="15"/>
      <c r="D27" s="15"/>
      <c r="E27" s="16"/>
      <c r="H27" s="16"/>
    </row>
    <row r="28" spans="2:8" ht="68.400000000000006">
      <c r="B28" s="70" t="s">
        <v>186</v>
      </c>
      <c r="C28" s="15"/>
      <c r="D28" s="15"/>
      <c r="E28" s="16"/>
      <c r="H28" s="16"/>
    </row>
    <row r="29" spans="2:8">
      <c r="B29" s="15"/>
      <c r="C29" s="15"/>
      <c r="D29" s="15"/>
      <c r="E29" s="16"/>
      <c r="H29" s="16"/>
    </row>
    <row r="30" spans="2:8">
      <c r="B30" s="15"/>
      <c r="C30" s="15"/>
      <c r="D30" s="15"/>
      <c r="E30" s="16"/>
      <c r="H30" s="16"/>
    </row>
    <row r="31" spans="2:8">
      <c r="B31" s="14"/>
      <c r="C31" s="14"/>
      <c r="D31" s="15"/>
      <c r="E31" s="15"/>
      <c r="F31" s="15"/>
      <c r="G31" s="15"/>
      <c r="H31" s="16"/>
    </row>
    <row r="32" spans="2:8">
      <c r="B32" s="14"/>
      <c r="C32" s="14"/>
      <c r="D32" s="15"/>
      <c r="E32" s="15"/>
      <c r="F32" s="15"/>
      <c r="G32" s="15"/>
      <c r="H32" s="16"/>
    </row>
    <row r="33" spans="2:10">
      <c r="B33" s="14"/>
      <c r="C33" s="14"/>
      <c r="D33" s="15"/>
      <c r="E33" s="15"/>
      <c r="F33" s="15"/>
      <c r="G33" s="15"/>
      <c r="H33" s="16"/>
    </row>
    <row r="34" spans="2:10">
      <c r="B34" s="12" t="s">
        <v>7</v>
      </c>
      <c r="C34" s="12">
        <v>2020</v>
      </c>
      <c r="D34" s="12">
        <v>2021</v>
      </c>
      <c r="E34" s="12">
        <v>2022</v>
      </c>
      <c r="F34" s="12">
        <v>2023</v>
      </c>
      <c r="G34" s="15"/>
      <c r="H34" s="16"/>
    </row>
    <row r="35" spans="2:10">
      <c r="B35" s="75" t="s">
        <v>84</v>
      </c>
      <c r="C35" s="26">
        <f t="shared" ref="C35:F55" si="0">D3/C3*100-100</f>
        <v>1.5391667986685178</v>
      </c>
      <c r="D35" s="26">
        <f t="shared" ref="D35:F50" si="1">E3/D3*100-100</f>
        <v>17.937908638761016</v>
      </c>
      <c r="E35" s="26">
        <f t="shared" si="1"/>
        <v>36.516700645393371</v>
      </c>
      <c r="F35" s="26">
        <f t="shared" si="1"/>
        <v>-0.32693634951232298</v>
      </c>
      <c r="G35" s="37" cm="1">
        <f t="array" ref="G35">+AVERAGE(ABS(C35:F35))</f>
        <v>14.080178108083807</v>
      </c>
      <c r="H35" s="16"/>
      <c r="I35" s="110">
        <v>67.599999999999994</v>
      </c>
      <c r="J35" t="s">
        <v>262</v>
      </c>
    </row>
    <row r="36" spans="2:10">
      <c r="B36" s="75" t="s">
        <v>261</v>
      </c>
      <c r="C36" s="26">
        <f t="shared" si="0"/>
        <v>-3.560830860534125</v>
      </c>
      <c r="D36" s="26">
        <f t="shared" si="1"/>
        <v>15.15384615384616</v>
      </c>
      <c r="E36" s="26">
        <f t="shared" si="1"/>
        <v>39.478957915831671</v>
      </c>
      <c r="F36" s="26">
        <f t="shared" si="1"/>
        <v>6.8965517241379217</v>
      </c>
      <c r="G36" s="109" cm="1">
        <f t="array" ref="G36">+AVERAGE(ABS(C36:F36))</f>
        <v>16.27254666358747</v>
      </c>
      <c r="H36" s="16"/>
      <c r="I36" s="110">
        <v>44.4</v>
      </c>
      <c r="J36" t="s">
        <v>263</v>
      </c>
    </row>
    <row r="37" spans="2:10">
      <c r="B37" s="75" t="s">
        <v>216</v>
      </c>
      <c r="C37" s="26">
        <f t="shared" si="0"/>
        <v>-4.5092838196286493</v>
      </c>
      <c r="D37" s="26">
        <f t="shared" si="1"/>
        <v>4.5634920634920633</v>
      </c>
      <c r="E37" s="26">
        <f t="shared" si="1"/>
        <v>27.817836812144208</v>
      </c>
      <c r="F37" s="26">
        <f t="shared" si="1"/>
        <v>10.98574821852732</v>
      </c>
      <c r="G37" s="37" cm="1">
        <f t="array" ref="G37">+AVERAGE(ABS(C37:F37))</f>
        <v>11.96909022844806</v>
      </c>
      <c r="H37" s="16"/>
      <c r="I37" s="110">
        <v>40.5</v>
      </c>
      <c r="J37" t="s">
        <v>264</v>
      </c>
    </row>
    <row r="38" spans="2:10">
      <c r="B38" s="75" t="s">
        <v>31</v>
      </c>
      <c r="C38" s="26">
        <f t="shared" si="0"/>
        <v>-9.8270512639889773</v>
      </c>
      <c r="D38" s="26">
        <f t="shared" si="1"/>
        <v>-7.2653826537926562</v>
      </c>
      <c r="E38" s="26">
        <f t="shared" si="1"/>
        <v>75.554486795419763</v>
      </c>
      <c r="F38" s="26">
        <f t="shared" si="1"/>
        <v>29.682895593546306</v>
      </c>
      <c r="G38" s="37" cm="1">
        <f t="array" ref="G38">+AVERAGE(ABS(C38:F38))</f>
        <v>30.582454076686926</v>
      </c>
      <c r="H38" s="16"/>
      <c r="I38">
        <v>30.6</v>
      </c>
    </row>
    <row r="39" spans="2:10">
      <c r="B39" s="75" t="s">
        <v>173</v>
      </c>
      <c r="C39" s="26">
        <f t="shared" si="0"/>
        <v>13.475677688026238</v>
      </c>
      <c r="D39" s="26">
        <f t="shared" si="1"/>
        <v>7.8859007153306351</v>
      </c>
      <c r="E39" s="26">
        <f t="shared" si="1"/>
        <v>57.187990805514744</v>
      </c>
      <c r="F39" s="26">
        <f t="shared" si="1"/>
        <v>-8.6252574460456231</v>
      </c>
      <c r="G39" s="37" cm="1">
        <f t="array" ref="G39">+AVERAGE(ABS(C39:F39))</f>
        <v>21.79370666372931</v>
      </c>
      <c r="H39" s="16"/>
      <c r="I39">
        <v>21.9</v>
      </c>
    </row>
    <row r="40" spans="2:10">
      <c r="B40" s="75" t="s">
        <v>97</v>
      </c>
      <c r="C40" s="26">
        <f t="shared" si="0"/>
        <v>-11.458443353248711</v>
      </c>
      <c r="D40" s="26">
        <f t="shared" si="1"/>
        <v>25.114659752219609</v>
      </c>
      <c r="E40" s="26">
        <f t="shared" si="1"/>
        <v>40.5952985355718</v>
      </c>
      <c r="F40" s="26">
        <f t="shared" si="1"/>
        <v>-4.3332174601569875</v>
      </c>
      <c r="G40" s="37" cm="1">
        <f t="array" ref="G40">+AVERAGE(ABS(C40:F40))</f>
        <v>20.375404775299277</v>
      </c>
      <c r="I40">
        <v>21.8</v>
      </c>
    </row>
    <row r="41" spans="2:10" ht="15" customHeight="1">
      <c r="B41" s="75" t="s">
        <v>83</v>
      </c>
      <c r="C41" s="26">
        <f t="shared" si="0"/>
        <v>1.5391667986685178</v>
      </c>
      <c r="D41" s="26">
        <f t="shared" si="1"/>
        <v>17.937908638761016</v>
      </c>
      <c r="E41" s="26">
        <f t="shared" si="1"/>
        <v>36.516700645393371</v>
      </c>
      <c r="F41" s="26">
        <f t="shared" si="1"/>
        <v>-0.32693634951232298</v>
      </c>
      <c r="G41" s="37" cm="1">
        <f t="array" ref="G41">+AVERAGE(ABS(C41:F41))</f>
        <v>14.080178108083807</v>
      </c>
      <c r="I41">
        <v>21.2</v>
      </c>
    </row>
    <row r="42" spans="2:10">
      <c r="B42" s="75" t="s">
        <v>156</v>
      </c>
      <c r="C42" s="26">
        <f t="shared" si="0"/>
        <v>31.533682020836494</v>
      </c>
      <c r="D42" s="26">
        <f t="shared" si="1"/>
        <v>20.641544659298589</v>
      </c>
      <c r="E42" s="26">
        <f t="shared" si="1"/>
        <v>4.5551119109788374</v>
      </c>
      <c r="F42" s="26">
        <f t="shared" si="1"/>
        <v>6.9821825638811958</v>
      </c>
      <c r="G42" s="37" cm="1">
        <f t="array" ref="G42">+AVERAGE(ABS(C42:F42))</f>
        <v>15.928130288748779</v>
      </c>
      <c r="I42">
        <v>20.399999999999999</v>
      </c>
    </row>
    <row r="43" spans="2:10">
      <c r="B43" s="75" t="s">
        <v>36</v>
      </c>
      <c r="C43" s="26">
        <f t="shared" si="0"/>
        <v>7.9094386127385121</v>
      </c>
      <c r="D43" s="26">
        <f t="shared" si="1"/>
        <v>4.4526347001787769</v>
      </c>
      <c r="E43" s="26">
        <f t="shared" si="1"/>
        <v>42.258569732658145</v>
      </c>
      <c r="F43" s="26">
        <f t="shared" si="1"/>
        <v>33.106566776391702</v>
      </c>
      <c r="G43" s="37" cm="1">
        <f t="array" ref="G43">+AVERAGE(ABS(C43:F43))</f>
        <v>21.931802455491784</v>
      </c>
      <c r="I43">
        <v>18.899999999999999</v>
      </c>
    </row>
    <row r="44" spans="2:10">
      <c r="B44" s="75" t="s">
        <v>227</v>
      </c>
      <c r="C44" s="26">
        <f t="shared" si="0"/>
        <v>11.670616113744074</v>
      </c>
      <c r="D44" s="26">
        <f t="shared" si="1"/>
        <v>23.395225464190972</v>
      </c>
      <c r="E44" s="26">
        <f t="shared" si="1"/>
        <v>-2.7515047291487633</v>
      </c>
      <c r="F44" s="26">
        <f t="shared" si="1"/>
        <v>14.677276746242256</v>
      </c>
      <c r="G44" s="37" cm="1">
        <f t="array" ref="G44">+AVERAGE(ABS(C44:F44))</f>
        <v>13.123655763331517</v>
      </c>
      <c r="I44">
        <v>17.899999999999999</v>
      </c>
    </row>
    <row r="45" spans="2:10">
      <c r="B45" s="75" t="s">
        <v>40</v>
      </c>
      <c r="C45" s="26">
        <f t="shared" si="0"/>
        <v>2.564102564102555</v>
      </c>
      <c r="D45" s="26">
        <f t="shared" si="1"/>
        <v>9.0277777777777715</v>
      </c>
      <c r="E45" s="26">
        <f t="shared" si="1"/>
        <v>34.86199575371549</v>
      </c>
      <c r="F45" s="26">
        <f t="shared" si="1"/>
        <v>6.769521410579344</v>
      </c>
      <c r="G45" s="37" cm="1">
        <f t="array" ref="G45">+AVERAGE(ABS(C45:F45))</f>
        <v>13.30584937654379</v>
      </c>
      <c r="I45">
        <v>17.600000000000001</v>
      </c>
    </row>
    <row r="46" spans="2:10">
      <c r="B46" s="75" t="s">
        <v>204</v>
      </c>
      <c r="C46" s="26">
        <f t="shared" si="0"/>
        <v>2.2068965517241423</v>
      </c>
      <c r="D46" s="26">
        <f t="shared" si="1"/>
        <v>14.619883040935662</v>
      </c>
      <c r="E46" s="26">
        <f t="shared" si="1"/>
        <v>24.607535321821032</v>
      </c>
      <c r="F46" s="26">
        <f t="shared" si="1"/>
        <v>12.283464566929126</v>
      </c>
      <c r="G46" s="37" cm="1">
        <f t="array" ref="G46">+AVERAGE(ABS(C46:F46))</f>
        <v>13.429444870352491</v>
      </c>
      <c r="I46">
        <v>16.3</v>
      </c>
    </row>
    <row r="47" spans="2:10">
      <c r="B47" s="75" t="s">
        <v>217</v>
      </c>
      <c r="C47" s="26">
        <f t="shared" si="0"/>
        <v>8.8615023474178543</v>
      </c>
      <c r="D47" s="26">
        <f t="shared" si="1"/>
        <v>17.789757412398927</v>
      </c>
      <c r="E47" s="26">
        <f t="shared" si="1"/>
        <v>15.102974828375281</v>
      </c>
      <c r="F47" s="26">
        <f t="shared" si="1"/>
        <v>7.6341948310139003</v>
      </c>
      <c r="G47" s="37" cm="1">
        <f t="array" ref="G47">+AVERAGE(ABS(C47:F47))</f>
        <v>12.347107354801491</v>
      </c>
      <c r="I47">
        <v>15.9</v>
      </c>
    </row>
    <row r="48" spans="2:10" ht="14.25" customHeight="1">
      <c r="B48" s="75" t="s">
        <v>150</v>
      </c>
      <c r="C48" s="26">
        <f t="shared" si="0"/>
        <v>22.879294618425064</v>
      </c>
      <c r="D48" s="26">
        <f t="shared" si="1"/>
        <v>-3.5630335271557527</v>
      </c>
      <c r="E48" s="26">
        <f t="shared" si="1"/>
        <v>12.918537524053875</v>
      </c>
      <c r="F48" s="26">
        <f t="shared" si="1"/>
        <v>36.162235855487381</v>
      </c>
      <c r="G48" s="37" cm="1">
        <f t="array" ref="G48">+AVERAGE(ABS(C48:F48))</f>
        <v>18.880775381280518</v>
      </c>
      <c r="I48">
        <v>14.1</v>
      </c>
    </row>
    <row r="49" spans="2:10">
      <c r="B49" s="75" t="s">
        <v>155</v>
      </c>
      <c r="C49" s="26">
        <f t="shared" si="0"/>
        <v>-1.4165089320101174</v>
      </c>
      <c r="D49" s="26">
        <f t="shared" si="1"/>
        <v>18.365748596788919</v>
      </c>
      <c r="E49" s="26">
        <f t="shared" si="1"/>
        <v>24.103073077488631</v>
      </c>
      <c r="F49" s="26">
        <f t="shared" si="1"/>
        <v>2.3844080447853884</v>
      </c>
      <c r="G49" s="37" cm="1">
        <f t="array" ref="G49">+AVERAGE(ABS(C49:F49))</f>
        <v>11.567434662768264</v>
      </c>
      <c r="I49">
        <v>14.1</v>
      </c>
    </row>
    <row r="50" spans="2:10">
      <c r="B50" s="75" t="s">
        <v>157</v>
      </c>
      <c r="C50" s="26">
        <f t="shared" si="0"/>
        <v>5.9335137224584571</v>
      </c>
      <c r="D50" s="26">
        <f t="shared" si="1"/>
        <v>38.004013866082829</v>
      </c>
      <c r="E50" s="26">
        <f t="shared" si="1"/>
        <v>13.815441565309357</v>
      </c>
      <c r="F50" s="26">
        <f t="shared" si="1"/>
        <v>12.521779533046811</v>
      </c>
      <c r="G50" s="37" cm="1">
        <f t="array" ref="G50">+AVERAGE(ABS(C50:F50))</f>
        <v>17.568687171724363</v>
      </c>
      <c r="I50">
        <v>13.4</v>
      </c>
    </row>
    <row r="51" spans="2:10">
      <c r="B51" s="75" t="s">
        <v>158</v>
      </c>
      <c r="C51" s="26">
        <f t="shared" si="0"/>
        <v>21.663172606568821</v>
      </c>
      <c r="D51" s="26">
        <f t="shared" si="0"/>
        <v>-1.5344219250020501</v>
      </c>
      <c r="E51" s="26">
        <f t="shared" si="0"/>
        <v>224.16666666666669</v>
      </c>
      <c r="F51" s="26">
        <f t="shared" si="0"/>
        <v>-22.879177377892034</v>
      </c>
      <c r="G51" s="37" cm="1">
        <f t="array" ref="G51">+AVERAGE(ABS(C51:F51))</f>
        <v>67.560859644032405</v>
      </c>
      <c r="I51">
        <v>13.1</v>
      </c>
    </row>
    <row r="52" spans="2:10">
      <c r="B52" s="75" t="s">
        <v>153</v>
      </c>
      <c r="C52" s="26">
        <f t="shared" si="0"/>
        <v>6.4668200049422921</v>
      </c>
      <c r="D52" s="26">
        <f t="shared" si="0"/>
        <v>38.624149690228364</v>
      </c>
      <c r="E52" s="26">
        <f t="shared" si="0"/>
        <v>24.064295098013957</v>
      </c>
      <c r="F52" s="26">
        <f t="shared" si="0"/>
        <v>-2.4032971368062732</v>
      </c>
      <c r="G52" s="37" cm="1">
        <f t="array" ref="G52">+AVERAGE(ABS(C52:F52))</f>
        <v>17.889640482497722</v>
      </c>
      <c r="I52" s="111">
        <v>12.3</v>
      </c>
      <c r="J52" t="s">
        <v>265</v>
      </c>
    </row>
    <row r="53" spans="2:10">
      <c r="B53" s="75" t="s">
        <v>154</v>
      </c>
      <c r="C53" s="26">
        <f t="shared" si="0"/>
        <v>12.09193184887998</v>
      </c>
      <c r="D53" s="26">
        <f t="shared" si="0"/>
        <v>9.6925276198745962</v>
      </c>
      <c r="E53" s="26">
        <f t="shared" si="0"/>
        <v>39.544132799692647</v>
      </c>
      <c r="F53" s="26">
        <f t="shared" si="0"/>
        <v>23.428301326695959</v>
      </c>
      <c r="G53" s="37" cm="1">
        <f t="array" ref="G53">+AVERAGE(ABS(C53:F53))</f>
        <v>21.189223398785796</v>
      </c>
      <c r="I53" s="111">
        <v>12</v>
      </c>
      <c r="J53" t="s">
        <v>266</v>
      </c>
    </row>
    <row r="54" spans="2:10">
      <c r="B54" s="75" t="s">
        <v>151</v>
      </c>
      <c r="C54" s="26">
        <f t="shared" si="0"/>
        <v>-41.032761800717097</v>
      </c>
      <c r="D54" s="26">
        <f t="shared" si="0"/>
        <v>10.730826128186195</v>
      </c>
      <c r="E54" s="26">
        <f t="shared" si="0"/>
        <v>57.497997724693334</v>
      </c>
      <c r="F54" s="26">
        <f t="shared" si="0"/>
        <v>68.164339582307264</v>
      </c>
      <c r="G54" s="37" cm="1">
        <f t="array" ref="G54">+AVERAGE(ABS(C54:F54))</f>
        <v>44.356481308975972</v>
      </c>
      <c r="I54" s="111">
        <v>11.6</v>
      </c>
      <c r="J54" t="s">
        <v>267</v>
      </c>
    </row>
    <row r="55" spans="2:10">
      <c r="B55" s="75" t="s">
        <v>152</v>
      </c>
      <c r="C55" s="26">
        <f t="shared" si="0"/>
        <v>-36.743805996722109</v>
      </c>
      <c r="D55" s="26">
        <f t="shared" si="0"/>
        <v>10.52257791107931</v>
      </c>
      <c r="E55" s="26">
        <f t="shared" si="0"/>
        <v>58.234575198692113</v>
      </c>
      <c r="F55" s="26">
        <f t="shared" si="0"/>
        <v>56.326578002039867</v>
      </c>
      <c r="G55" s="37" cm="1">
        <f t="array" ref="G55">+AVERAGE(ABS(C55:F55))</f>
        <v>40.456884277133348</v>
      </c>
    </row>
  </sheetData>
  <sortState xmlns:xlrd2="http://schemas.microsoft.com/office/spreadsheetml/2017/richdata2" ref="I35:I54">
    <sortCondition descending="1" ref="I35:I54"/>
  </sortState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2025-07-31T19:26:04+00:00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3E9602-04BC-4E38-91DD-44C0C1B37D8C}">
  <ds:schemaRefs>
    <ds:schemaRef ds:uri="a90b905c-b97c-428b-8612-fd2117087ed6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169dfd1c-4089-4e06-927d-add0534611cf"/>
  </ds:schemaRefs>
</ds:datastoreItem>
</file>

<file path=customXml/itemProps3.xml><?xml version="1.0" encoding="utf-8"?>
<ds:datastoreItem xmlns:ds="http://schemas.openxmlformats.org/officeDocument/2006/customXml" ds:itemID="{523CEDB8-3AF9-4759-8ACC-8735D96288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Cortázar Sánchez</cp:lastModifiedBy>
  <cp:revision/>
  <dcterms:created xsi:type="dcterms:W3CDTF">2024-08-23T00:06:32Z</dcterms:created>
  <dcterms:modified xsi:type="dcterms:W3CDTF">2025-06-11T22:22:31Z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