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Valle del Cauca/Yotoco - Valle del Cauca/10. DTS consolidado/ANEXOS/"/>
    </mc:Choice>
  </mc:AlternateContent>
  <xr:revisionPtr revIDLastSave="811" documentId="13_ncr:1_{A1760AF9-3C6C-44C8-9D89-2DBE98CD2456}" xr6:coauthVersionLast="47" xr6:coauthVersionMax="47" xr10:uidLastSave="{72121BD7-E998-4278-9C30-8BBF27D6E5B6}"/>
  <bookViews>
    <workbookView xWindow="-120" yWindow="-120" windowWidth="20730" windowHeight="11040" firstSheet="2" activeTab="2" xr2:uid="{00000000-000D-0000-FFFF-FFFF00000000}"/>
  </bookViews>
  <sheets>
    <sheet name="Diccionario Sharepoint" sheetId="17" state="hidden" r:id="rId1"/>
    <sheet name="SIPRA" sheetId="13" r:id="rId2"/>
    <sheet name="Aptitud final" sheetId="12" r:id="rId3"/>
    <sheet name="UFH lider" sheetId="16" r:id="rId4"/>
  </sheets>
  <externalReferences>
    <externalReference r:id="rId5"/>
    <externalReference r:id="rId6"/>
  </externalReferences>
  <definedNames>
    <definedName name="_xlnm._FilterDatabase" localSheetId="1" hidden="1">SIPRA!$B$1:$O$138</definedName>
    <definedName name="_xlnm._FilterDatabase" localSheetId="2" hidden="1">'Aptitud final'!$A$1:$AT$109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02" i="12" l="1"/>
  <c r="AP24" i="12"/>
  <c r="P102" i="12"/>
  <c r="S102" i="12"/>
  <c r="M102" i="12"/>
  <c r="J102" i="12"/>
  <c r="I102" i="12"/>
  <c r="H102" i="12"/>
  <c r="E102" i="12"/>
  <c r="F102" i="12"/>
  <c r="AQ5" i="12"/>
  <c r="AQ8" i="12"/>
  <c r="AQ13" i="12"/>
  <c r="AQ16" i="12"/>
  <c r="AQ17" i="12"/>
  <c r="AQ21" i="12"/>
  <c r="AQ24" i="12"/>
  <c r="AQ25" i="12"/>
  <c r="AQ32" i="12"/>
  <c r="AQ33" i="12"/>
  <c r="AQ2" i="12"/>
  <c r="AQ3" i="12"/>
  <c r="AQ14" i="12"/>
  <c r="AQ26" i="12"/>
  <c r="AQ27" i="12"/>
  <c r="AQ15" i="12"/>
  <c r="B2" i="16" a="1"/>
  <c r="B2" i="16" s="1"/>
  <c r="AQ6" i="12"/>
  <c r="AQ7" i="12"/>
  <c r="AQ10" i="12"/>
  <c r="AQ11" i="12"/>
  <c r="AQ12" i="12"/>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18" i="12"/>
  <c r="AQ19" i="12"/>
  <c r="AQ20" i="12"/>
  <c r="AQ22" i="12"/>
  <c r="AQ23" i="12"/>
  <c r="AQ30" i="12"/>
  <c r="AQ31"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P4" i="12"/>
  <c r="AP5" i="12"/>
  <c r="AP6" i="12"/>
  <c r="AP7" i="12"/>
  <c r="AP8" i="12"/>
  <c r="AP9" i="12"/>
  <c r="AP10" i="12"/>
  <c r="AP11" i="12"/>
  <c r="AP13" i="12"/>
  <c r="AP14" i="12"/>
  <c r="AP15" i="12"/>
  <c r="AP16" i="12"/>
  <c r="AP17" i="12"/>
  <c r="AP18" i="12"/>
  <c r="AP19" i="12"/>
  <c r="AP20" i="12"/>
  <c r="AP21" i="12"/>
  <c r="AP22" i="12"/>
  <c r="AP23"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O102" i="12"/>
  <c r="N102" i="12"/>
  <c r="L102" i="12"/>
  <c r="K102" i="12"/>
  <c r="G102" i="12"/>
  <c r="AP12" i="12" l="1"/>
  <c r="Q102" i="12"/>
  <c r="AS12" i="12"/>
  <c r="AQ9" i="12"/>
  <c r="AQ29" i="12"/>
  <c r="AQ28" i="12"/>
  <c r="AQ4" i="12"/>
  <c r="D102" i="12"/>
  <c r="C102" i="12"/>
  <c r="B102" i="12"/>
  <c r="AQ102" i="12" s="1"/>
  <c r="AS57"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<sst xmlns="http://schemas.openxmlformats.org/spreadsheetml/2006/main" count="351" uniqueCount="97">
  <si>
    <t>UFH</t>
  </si>
  <si>
    <t>ganaderia_dp_t</t>
  </si>
  <si>
    <t>avicultura_engorde_t</t>
  </si>
  <si>
    <t>avicultura_postura_t</t>
  </si>
  <si>
    <t>porcicultura_ceba_t</t>
  </si>
  <si>
    <t>apicultura_forestales_t</t>
  </si>
  <si>
    <t>platano_t</t>
  </si>
  <si>
    <t>café_t</t>
  </si>
  <si>
    <t>citricos_t</t>
  </si>
  <si>
    <t>cacao_t</t>
  </si>
  <si>
    <t>caña_panelera</t>
  </si>
  <si>
    <t>maiz_tecnificado</t>
  </si>
  <si>
    <t>maiz_tradicional</t>
  </si>
  <si>
    <t>maracuya</t>
  </si>
  <si>
    <t>Observaciones</t>
  </si>
  <si>
    <t>03Qa-73</t>
  </si>
  <si>
    <t>Área total</t>
  </si>
  <si>
    <t>Apto</t>
  </si>
  <si>
    <t>No apto</t>
  </si>
  <si>
    <t>% aptitud</t>
  </si>
  <si>
    <t>03Ra-73</t>
  </si>
  <si>
    <t>04Qbis1-67</t>
  </si>
  <si>
    <t>04Rbis1-67</t>
  </si>
  <si>
    <t>06Qb-55</t>
  </si>
  <si>
    <t>06Qd2s1-55</t>
  </si>
  <si>
    <t>06Qe2s1-55</t>
  </si>
  <si>
    <t>06Rai-55</t>
  </si>
  <si>
    <t>06Rb-55</t>
  </si>
  <si>
    <t>06Re2s1-55</t>
  </si>
  <si>
    <t>07Qai-49</t>
  </si>
  <si>
    <t>07Qe-49</t>
  </si>
  <si>
    <t>07Rai-49</t>
  </si>
  <si>
    <t>Se flexibilizó esta UFH para el cultivo de cacao, tomando como referente sus características edafoclimáticas cruzadas con los requerimientos del cultivo (tableros) y teniendo en cuenta la información primaria obtenida en los encuentros territoriales que determinaron en que áreas del municipio se desarrollan actualmente las diferentes líneas productivas validadas</t>
  </si>
  <si>
    <t>08Qd2s2-44</t>
  </si>
  <si>
    <t>08Qe2s1-44</t>
  </si>
  <si>
    <t>08Re2s1-44</t>
  </si>
  <si>
    <t>08Re2s2-44</t>
  </si>
  <si>
    <t>09Qe2s2-38</t>
  </si>
  <si>
    <t>09Qf-38</t>
  </si>
  <si>
    <t>09Qfs1-38</t>
  </si>
  <si>
    <t>09Rf-38</t>
  </si>
  <si>
    <t>09Rfs1-38</t>
  </si>
  <si>
    <t>10Qai-30</t>
  </si>
  <si>
    <t>10Qe3s2-30</t>
  </si>
  <si>
    <t>10Qf3s2-30</t>
  </si>
  <si>
    <t>10Qfs2-30</t>
  </si>
  <si>
    <t>10Rai-30</t>
  </si>
  <si>
    <t>Se flexibilizó esta UFH para el cultivo de cacao, ganadería dp, avicultura postura y avicultura engorde,  teniendo en cuenta la información primaria obtenida en los encuentros territoriales que determinaron en que áreas del municipio se desarrollan actualmente las diferentes líneas productivas validadas.</t>
  </si>
  <si>
    <t>10Re3s2-30</t>
  </si>
  <si>
    <t>Se flexibilizó esta UFH para los cultivos de plátano y café, tomando como referente sus características edafoclimáticas cruzadas con los requerimientos del cultivo (tableros) y la línea maracuyá teniendo en cuenta la información primaria obtenida en los encuentros territoriales que determinaron en que áreas del municipio se desarrollan actualmente las diferentes líneas productivas validadas</t>
  </si>
  <si>
    <t>10Rf2s1-30</t>
  </si>
  <si>
    <t>11Qf3s2-23</t>
  </si>
  <si>
    <t>Se flexibilizó esta UFH para el cultivo de plátano,  teniendo en cuenta la información primaria obtenida en los encuentros territoriales que determinaron en que áreas del municipio se desarrollan actualmente las diferentes líneas productivas validadas.</t>
  </si>
  <si>
    <t>11Rf2s2-23</t>
  </si>
  <si>
    <t>11Rf3s2-23</t>
  </si>
  <si>
    <t>11Rg3s2-23</t>
  </si>
  <si>
    <t>Yuca, maiz_tradicional, ají_dulce, ahuyama: SIPRA territorial</t>
  </si>
  <si>
    <t>Ganadería leche, avicultura engorde, porcicultura cria, piscicultura tilapia: SIPRA nacional</t>
  </si>
  <si>
    <t>ganaderia_dp</t>
  </si>
  <si>
    <t>avicultura_engorde</t>
  </si>
  <si>
    <t>avicultura_postura</t>
  </si>
  <si>
    <t>porcicultura_ceba</t>
  </si>
  <si>
    <t>apicultura</t>
  </si>
  <si>
    <t>platano</t>
  </si>
  <si>
    <t>cafe</t>
  </si>
  <si>
    <t>citricos</t>
  </si>
  <si>
    <t>cacao</t>
  </si>
  <si>
    <t>cana_panelera</t>
  </si>
  <si>
    <t>tomate_mesa</t>
  </si>
  <si>
    <t>pepino_cohombro</t>
  </si>
  <si>
    <t>habichuela</t>
  </si>
  <si>
    <t>pimenton</t>
  </si>
  <si>
    <t>cilantro</t>
  </si>
  <si>
    <t>hortalizas</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</si>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</sst>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2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
      <sz val="11"/>
      <color rgb="FF000000"/>
      <name val="Calibri"/>
    </font>
    <font>
      <sz val="11"/>
      <name val="Calibri"/>
    </font>
    <font>
      <sz val="9"/>
      <color rgb="FF000000"/>
      <name val="Arial"/>
    </font>
    <font>
      <sz val="11"/>
      <color rgb="FF006100"/>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00A9E6"/>
      </patternFill>
    </fill>
    <fill>
      <patternFill patternType="solid">
        <fgColor rgb="FF00FFFF"/>
      </patternFill>
    </fill>
    <fill>
      <patternFill patternType="solid">
        <fgColor rgb="FF38D400"/>
      </patternFill>
    </fill>
    <fill>
      <patternFill patternType="solid">
        <fgColor rgb="FFAAFF00"/>
      </patternFill>
    </fill>
    <fill>
      <patternFill patternType="solid">
        <fgColor rgb="FFFFF29C"/>
      </patternFill>
    </fill>
    <fill>
      <patternFill patternType="solid">
        <fgColor rgb="FFFFFF00"/>
      </patternFill>
    </fill>
    <fill>
      <patternFill patternType="solid">
        <fgColor rgb="FFFF8C3C"/>
      </patternFill>
    </fill>
    <fill>
      <patternFill patternType="solid">
        <fgColor rgb="FFFF4F7F"/>
      </patternFill>
    </fill>
    <fill>
      <patternFill patternType="solid">
        <fgColor rgb="FFC6EFCE"/>
        <bgColor rgb="FF000000"/>
      </patternFill>
    </fill>
    <fill>
      <patternFill patternType="solid">
        <fgColor theme="9" tint="0.399975585192419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rgb="FF000000"/>
      </bottom>
      <diagonal/>
    </border>
    <border>
      <left/>
      <right style="thin">
        <color indexed="64"/>
      </right>
      <top style="thin">
        <color rgb="FF000000"/>
      </top>
      <bottom/>
      <diagonal/>
    </border>
    <border>
      <left style="thin">
        <color indexed="64"/>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indexed="64"/>
      </right>
      <top style="thin">
        <color indexed="64"/>
      </top>
      <bottom style="thin">
        <color indexed="64"/>
      </bottom>
      <diagonal/>
    </border>
  </borders>
  <cellStyleXfs count="4">
    <xf numFmtId="0" fontId="0" fillId="0" borderId="0"/>
    <xf numFmtId="0" fontId="5" fillId="0" borderId="0"/>
    <xf numFmtId="0" fontId="11" fillId="0" borderId="0"/>
    <xf numFmtId="43" fontId="2" fillId="0" borderId="0" applyFont="0" applyFill="0" applyBorder="0" applyAlignment="0" applyProtection="0"/>
  </cellStyleXfs>
  <cellXfs count="118">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2" borderId="1" xfId="0" applyFont="1" applyFill="1" applyBorder="1" applyAlignment="1">
      <alignment horizontal="center"/>
    </xf>
    <xf numFmtId="0" fontId="3" fillId="0" borderId="0" xfId="0" applyFont="1"/>
    <xf numFmtId="0" fontId="9" fillId="6" borderId="2" xfId="0" applyFont="1" applyFill="1" applyBorder="1" applyAlignment="1">
      <alignment horizontal="left" vertical="center" wrapText="1"/>
    </xf>
    <xf numFmtId="0" fontId="3" fillId="3" borderId="2" xfId="0" applyFont="1" applyFill="1" applyBorder="1" applyAlignment="1">
      <alignment horizontal="left" wrapText="1"/>
    </xf>
    <xf numFmtId="0" fontId="8" fillId="7"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8" borderId="1" xfId="0" applyFont="1" applyFill="1" applyBorder="1" applyAlignment="1">
      <alignment horizontal="center" vertical="center"/>
    </xf>
    <xf numFmtId="0" fontId="8" fillId="8" borderId="1" xfId="0" applyFont="1" applyFill="1" applyBorder="1" applyAlignment="1">
      <alignment horizontal="center" vertical="center" wrapText="1"/>
    </xf>
    <xf numFmtId="0" fontId="4" fillId="8"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8"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6" borderId="2" xfId="0"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4"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5" borderId="1" xfId="0" applyFont="1" applyFill="1" applyBorder="1" applyAlignment="1">
      <alignment horizontal="center" vertical="center"/>
    </xf>
    <xf numFmtId="0" fontId="12" fillId="7" borderId="0" xfId="0" applyFont="1" applyFill="1" applyAlignment="1">
      <alignment horizontal="center" vertical="center" wrapText="1"/>
    </xf>
    <xf numFmtId="0" fontId="10" fillId="0" borderId="0" xfId="0" applyFont="1"/>
    <xf numFmtId="0" fontId="12" fillId="7"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8" borderId="1" xfId="0" applyNumberFormat="1" applyFont="1" applyFill="1" applyBorder="1" applyAlignment="1">
      <alignment horizontal="center" vertical="center" wrapText="1"/>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7" borderId="4" xfId="0" applyFont="1" applyFill="1" applyBorder="1" applyAlignment="1">
      <alignment horizontal="center" vertical="center" wrapText="1"/>
    </xf>
    <xf numFmtId="0" fontId="8" fillId="7" borderId="0" xfId="0" applyFont="1" applyFill="1" applyAlignment="1">
      <alignment horizontal="center" vertical="center"/>
    </xf>
    <xf numFmtId="0" fontId="8" fillId="7" borderId="5" xfId="0" applyFont="1" applyFill="1" applyBorder="1" applyAlignment="1">
      <alignment horizontal="center" wrapText="1"/>
    </xf>
    <xf numFmtId="0" fontId="8" fillId="7" borderId="5" xfId="0" applyFont="1" applyFill="1" applyBorder="1" applyAlignment="1">
      <alignment horizontal="center" vertical="center" wrapText="1"/>
    </xf>
    <xf numFmtId="0" fontId="8" fillId="7" borderId="5" xfId="0" applyFont="1" applyFill="1" applyBorder="1" applyAlignment="1">
      <alignment horizontal="center" vertical="center"/>
    </xf>
    <xf numFmtId="0" fontId="1" fillId="2" borderId="1" xfId="0" applyFont="1" applyFill="1" applyBorder="1" applyAlignment="1">
      <alignment horizontal="center" vertical="center"/>
    </xf>
    <xf numFmtId="0" fontId="8" fillId="5" borderId="1" xfId="0" applyFont="1" applyFill="1" applyBorder="1" applyAlignment="1">
      <alignment horizontal="center" vertical="center" wrapText="1"/>
    </xf>
    <xf numFmtId="2" fontId="16" fillId="0" borderId="1" xfId="0" applyNumberFormat="1" applyFont="1" applyBorder="1" applyAlignment="1">
      <alignment horizontal="center"/>
    </xf>
    <xf numFmtId="2" fontId="0" fillId="0" borderId="1" xfId="0" applyNumberFormat="1" applyBorder="1" applyAlignment="1">
      <alignment horizontal="center"/>
    </xf>
    <xf numFmtId="0" fontId="16" fillId="0" borderId="1" xfId="0" applyFont="1" applyBorder="1"/>
    <xf numFmtId="2" fontId="0" fillId="0" borderId="8" xfId="0" applyNumberFormat="1" applyBorder="1" applyAlignment="1">
      <alignment horizontal="center"/>
    </xf>
    <xf numFmtId="0" fontId="3" fillId="0" borderId="1" xfId="0" applyFont="1" applyBorder="1" applyAlignment="1">
      <alignment wrapText="1"/>
    </xf>
    <xf numFmtId="0" fontId="3" fillId="0" borderId="1" xfId="0" applyFont="1" applyBorder="1"/>
    <xf numFmtId="0" fontId="9" fillId="9"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2" fontId="8" fillId="8" borderId="1" xfId="0" applyNumberFormat="1" applyFont="1" applyFill="1" applyBorder="1" applyAlignment="1">
      <alignment horizontal="center" vertical="center" wrapText="1"/>
    </xf>
    <xf numFmtId="0" fontId="19" fillId="0" borderId="2" xfId="0" applyFont="1" applyBorder="1" applyAlignment="1">
      <alignment horizontal="center" vertical="center"/>
    </xf>
    <xf numFmtId="0" fontId="17" fillId="10" borderId="2" xfId="0" applyFont="1" applyFill="1" applyBorder="1" applyAlignment="1">
      <alignment horizontal="center" vertical="center"/>
    </xf>
    <xf numFmtId="0" fontId="17" fillId="11" borderId="2" xfId="0" applyFont="1" applyFill="1" applyBorder="1" applyAlignment="1">
      <alignment horizontal="center" vertical="center"/>
    </xf>
    <xf numFmtId="0" fontId="17" fillId="12" borderId="2" xfId="0" applyFont="1" applyFill="1" applyBorder="1" applyAlignment="1">
      <alignment horizontal="center" vertical="center"/>
    </xf>
    <xf numFmtId="0" fontId="17" fillId="13" borderId="2" xfId="0" applyFont="1" applyFill="1" applyBorder="1" applyAlignment="1">
      <alignment horizontal="center" vertical="center"/>
    </xf>
    <xf numFmtId="0" fontId="17" fillId="14" borderId="2" xfId="0" applyFont="1" applyFill="1" applyBorder="1" applyAlignment="1">
      <alignment horizontal="center" vertical="center"/>
    </xf>
    <xf numFmtId="0" fontId="17" fillId="15" borderId="2" xfId="0" applyFont="1" applyFill="1" applyBorder="1" applyAlignment="1">
      <alignment horizontal="center" vertical="center"/>
    </xf>
    <xf numFmtId="0" fontId="17" fillId="16" borderId="2" xfId="0" applyFont="1" applyFill="1" applyBorder="1" applyAlignment="1">
      <alignment horizontal="center" vertical="center"/>
    </xf>
    <xf numFmtId="0" fontId="17" fillId="17" borderId="2" xfId="0" applyFont="1" applyFill="1" applyBorder="1" applyAlignment="1">
      <alignment horizontal="center" vertical="center"/>
    </xf>
    <xf numFmtId="0" fontId="0" fillId="0" borderId="1" xfId="0" applyBorder="1" applyAlignment="1">
      <alignment horizontal="center"/>
    </xf>
    <xf numFmtId="0" fontId="16" fillId="0" borderId="1" xfId="0" applyFont="1" applyBorder="1" applyAlignment="1">
      <alignment horizontal="center"/>
    </xf>
    <xf numFmtId="0" fontId="20" fillId="18" borderId="11" xfId="0" applyFont="1" applyFill="1" applyBorder="1" applyAlignment="1">
      <alignment horizontal="center"/>
    </xf>
    <xf numFmtId="0" fontId="16" fillId="0" borderId="11" xfId="0" applyFont="1" applyBorder="1" applyAlignment="1">
      <alignment horizontal="center"/>
    </xf>
    <xf numFmtId="2" fontId="0" fillId="0" borderId="0" xfId="3" applyNumberFormat="1" applyFont="1" applyAlignment="1">
      <alignment horizontal="center" vertical="center"/>
    </xf>
    <xf numFmtId="0" fontId="0" fillId="0" borderId="12" xfId="0" applyBorder="1" applyAlignment="1">
      <alignment horizontal="center"/>
    </xf>
    <xf numFmtId="0" fontId="0" fillId="0" borderId="13" xfId="0" applyBorder="1" applyAlignment="1">
      <alignment horizontal="center"/>
    </xf>
    <xf numFmtId="2" fontId="0" fillId="0" borderId="11" xfId="0" applyNumberFormat="1" applyBorder="1" applyAlignment="1">
      <alignment horizontal="center"/>
    </xf>
    <xf numFmtId="0" fontId="16" fillId="0" borderId="14" xfId="0" applyFont="1" applyBorder="1"/>
    <xf numFmtId="0" fontId="1" fillId="2" borderId="11" xfId="0" applyFont="1" applyFill="1" applyBorder="1" applyAlignment="1">
      <alignment horizontal="center"/>
    </xf>
    <xf numFmtId="2" fontId="4" fillId="8" borderId="1" xfId="0" applyNumberFormat="1" applyFont="1" applyFill="1" applyBorder="1" applyAlignment="1">
      <alignment horizontal="center" vertical="center"/>
    </xf>
    <xf numFmtId="0" fontId="8" fillId="19" borderId="1" xfId="0" applyFont="1" applyFill="1" applyBorder="1" applyAlignment="1">
      <alignment horizontal="center" vertical="center"/>
    </xf>
    <xf numFmtId="0" fontId="18" fillId="6"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2" fontId="0" fillId="3" borderId="1" xfId="0" applyNumberFormat="1" applyFill="1" applyBorder="1" applyAlignment="1">
      <alignment horizontal="center"/>
    </xf>
    <xf numFmtId="2" fontId="16" fillId="3" borderId="1" xfId="0" applyNumberFormat="1" applyFont="1" applyFill="1" applyBorder="1" applyAlignment="1">
      <alignment horizontal="center"/>
    </xf>
    <xf numFmtId="0" fontId="17" fillId="13" borderId="10" xfId="0" applyFont="1" applyFill="1" applyBorder="1" applyAlignment="1">
      <alignment horizontal="center" vertical="center"/>
    </xf>
    <xf numFmtId="0" fontId="17" fillId="13" borderId="7" xfId="0" applyFont="1" applyFill="1" applyBorder="1" applyAlignment="1">
      <alignment horizontal="center" vertical="center"/>
    </xf>
    <xf numFmtId="0" fontId="17" fillId="13" borderId="9" xfId="0" applyFont="1" applyFill="1" applyBorder="1" applyAlignment="1">
      <alignment horizontal="center" vertical="center"/>
    </xf>
    <xf numFmtId="0" fontId="17" fillId="14" borderId="10" xfId="0" applyFont="1" applyFill="1" applyBorder="1" applyAlignment="1">
      <alignment horizontal="center" vertical="center"/>
    </xf>
    <xf numFmtId="0" fontId="17" fillId="14" borderId="7" xfId="0" applyFont="1" applyFill="1" applyBorder="1" applyAlignment="1">
      <alignment horizontal="center" vertical="center"/>
    </xf>
    <xf numFmtId="0" fontId="17" fillId="14" borderId="9" xfId="0" applyFont="1" applyFill="1" applyBorder="1" applyAlignment="1">
      <alignment horizontal="center" vertical="center"/>
    </xf>
    <xf numFmtId="0" fontId="17" fillId="12" borderId="10" xfId="0" applyFont="1" applyFill="1" applyBorder="1" applyAlignment="1">
      <alignment horizontal="center" vertical="center"/>
    </xf>
    <xf numFmtId="0" fontId="17" fillId="12" borderId="7" xfId="0" applyFont="1" applyFill="1" applyBorder="1" applyAlignment="1">
      <alignment horizontal="center" vertical="center"/>
    </xf>
    <xf numFmtId="0" fontId="17" fillId="12" borderId="9" xfId="0" applyFont="1" applyFill="1" applyBorder="1" applyAlignment="1">
      <alignment horizontal="center" vertical="center"/>
    </xf>
    <xf numFmtId="0" fontId="17" fillId="10" borderId="6" xfId="0" applyFont="1" applyFill="1" applyBorder="1" applyAlignment="1">
      <alignment horizontal="center" vertical="center"/>
    </xf>
    <xf numFmtId="0" fontId="17" fillId="10" borderId="7" xfId="0" applyFont="1" applyFill="1" applyBorder="1" applyAlignment="1">
      <alignment horizontal="center" vertical="center"/>
    </xf>
    <xf numFmtId="0" fontId="17" fillId="10" borderId="9" xfId="0" applyFont="1" applyFill="1" applyBorder="1" applyAlignment="1">
      <alignment horizontal="center" vertical="center"/>
    </xf>
    <xf numFmtId="0" fontId="17" fillId="10" borderId="10" xfId="0" applyFont="1" applyFill="1" applyBorder="1" applyAlignment="1">
      <alignment horizontal="center" vertical="center"/>
    </xf>
    <xf numFmtId="0" fontId="17" fillId="11" borderId="10" xfId="0" applyFont="1" applyFill="1" applyBorder="1" applyAlignment="1">
      <alignment horizontal="center" vertical="center"/>
    </xf>
    <xf numFmtId="0" fontId="17" fillId="11" borderId="7" xfId="0" applyFont="1" applyFill="1" applyBorder="1" applyAlignment="1">
      <alignment horizontal="center" vertical="center"/>
    </xf>
    <xf numFmtId="0" fontId="17" fillId="11" borderId="9" xfId="0" applyFont="1" applyFill="1" applyBorder="1" applyAlignment="1">
      <alignment horizontal="center" vertical="center"/>
    </xf>
    <xf numFmtId="0" fontId="17" fillId="15" borderId="10" xfId="0" applyFont="1" applyFill="1" applyBorder="1" applyAlignment="1">
      <alignment horizontal="center" vertical="center"/>
    </xf>
    <xf numFmtId="0" fontId="17" fillId="15" borderId="7" xfId="0" applyFont="1" applyFill="1" applyBorder="1" applyAlignment="1">
      <alignment horizontal="center" vertical="center"/>
    </xf>
    <xf numFmtId="0" fontId="17" fillId="15" borderId="9" xfId="0" applyFont="1" applyFill="1" applyBorder="1" applyAlignment="1">
      <alignment horizontal="center" vertical="center"/>
    </xf>
    <xf numFmtId="0" fontId="17" fillId="16" borderId="10" xfId="0" applyFont="1" applyFill="1" applyBorder="1" applyAlignment="1">
      <alignment horizontal="center" vertical="center"/>
    </xf>
    <xf numFmtId="0" fontId="17" fillId="16" borderId="7" xfId="0" applyFont="1" applyFill="1" applyBorder="1" applyAlignment="1">
      <alignment horizontal="center" vertical="center"/>
    </xf>
    <xf numFmtId="0" fontId="17" fillId="16" borderId="9" xfId="0" applyFont="1" applyFill="1" applyBorder="1" applyAlignment="1">
      <alignment horizontal="center" vertical="center"/>
    </xf>
    <xf numFmtId="0" fontId="17" fillId="17" borderId="10" xfId="0" applyFont="1" applyFill="1" applyBorder="1" applyAlignment="1">
      <alignment horizontal="center" vertical="center"/>
    </xf>
    <xf numFmtId="0" fontId="17" fillId="17" borderId="7" xfId="0" applyFont="1" applyFill="1" applyBorder="1" applyAlignment="1">
      <alignment horizontal="center" vertical="center"/>
    </xf>
    <xf numFmtId="0" fontId="17" fillId="17" borderId="9"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Millares" xfId="3" builtinId="3"/>
    <cellStyle name="Normal" xfId="0" builtinId="0"/>
    <cellStyle name="Normal 2" xfId="2" xr:uid="{00000000-0005-0000-0000-000030000000}"/>
    <cellStyle name="Normal 2 2" xfId="1" xr:uid="{22C3CC89-1C23-4790-B118-D85F2A655827}"/>
  </cellStyles>
  <dxfs count="11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473626"/>
        </patternFill>
      </fill>
    </dxf>
    <dxf>
      <font>
        <color theme="0"/>
      </font>
      <fill>
        <patternFill>
          <bgColor rgb="FF8D4925"/>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ill>
        <patternFill>
          <bgColor rgb="FFFFFF00"/>
        </patternFill>
      </fill>
    </dxf>
    <dxf>
      <fill>
        <patternFill>
          <bgColor rgb="FFFFF29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8C3C"/>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ont>
        <color theme="0"/>
      </font>
      <fill>
        <patternFill>
          <bgColor rgb="FF473626"/>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42288C"/>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ont>
        <color theme="0"/>
      </font>
      <fill>
        <patternFill>
          <bgColor rgb="FF8D4925"/>
        </patternFill>
      </fill>
    </dxf>
    <dxf>
      <font>
        <color theme="0"/>
      </font>
      <fill>
        <patternFill>
          <bgColor rgb="FF473626"/>
        </patternFill>
      </fill>
    </dxf>
    <dxf>
      <fill>
        <patternFill>
          <bgColor rgb="FFFF4F7F"/>
        </patternFill>
      </fill>
    </dxf>
    <dxf>
      <fill>
        <patternFill patternType="solid">
          <fgColor rgb="FF005CE6"/>
          <bgColor rgb="FF005CE6"/>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ont>
        <color theme="0"/>
      </font>
      <fill>
        <patternFill patternType="solid">
          <fgColor rgb="FF8D4925"/>
          <bgColor rgb="FF8D4925"/>
        </patternFill>
      </fill>
    </dxf>
    <dxf>
      <font>
        <color theme="0"/>
      </font>
      <fill>
        <patternFill patternType="solid">
          <fgColor rgb="FF42288C"/>
          <bgColor rgb="FF42288C"/>
        </patternFill>
      </fill>
    </dxf>
    <dxf>
      <fill>
        <patternFill patternType="solid">
          <fgColor rgb="FF00A9E6"/>
          <bgColor rgb="FF00A9E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ill>
        <patternFill patternType="solid">
          <fgColor rgb="FF005CE6"/>
          <bgColor rgb="FF005CE6"/>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ont>
        <color theme="0"/>
      </font>
      <fill>
        <patternFill patternType="solid">
          <fgColor rgb="FF8D4925"/>
          <bgColor rgb="FF8D4925"/>
        </patternFill>
      </fill>
    </dxf>
    <dxf>
      <font>
        <color theme="0"/>
      </font>
      <fill>
        <patternFill patternType="solid">
          <fgColor rgb="FF42288C"/>
          <bgColor rgb="FF42288C"/>
        </patternFill>
      </fill>
    </dxf>
    <dxf>
      <fill>
        <patternFill patternType="solid">
          <fgColor rgb="FF00A9E6"/>
          <bgColor rgb="FF00A9E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arroz_secano_manual</v>
          </cell>
          <cell r="C16" t="str">
            <v>arroz secano manual</v>
          </cell>
        </row>
        <row r="17">
          <cell r="A17" t="str">
            <v>agricola</v>
          </cell>
          <cell r="B17" t="str">
            <v>arveja</v>
          </cell>
          <cell r="C17" t="str">
            <v>arveja</v>
          </cell>
        </row>
        <row r="18">
          <cell r="A18" t="str">
            <v>agricola</v>
          </cell>
          <cell r="B18" t="str">
            <v>asai</v>
          </cell>
          <cell r="C18" t="str">
            <v>açaí</v>
          </cell>
        </row>
        <row r="19">
          <cell r="A19" t="str">
            <v>agricola</v>
          </cell>
          <cell r="B19" t="str">
            <v>asai_platano</v>
          </cell>
          <cell r="C19" t="str">
            <v>açaí en asocio con plátano</v>
          </cell>
        </row>
        <row r="20">
          <cell r="A20" t="str">
            <v>agricola</v>
          </cell>
          <cell r="B20" t="str">
            <v>asai_cacao</v>
          </cell>
          <cell r="C20" t="str">
            <v>açaí en asocio con cacao</v>
          </cell>
        </row>
        <row r="21">
          <cell r="A21" t="str">
            <v>pecuaria</v>
          </cell>
          <cell r="B21" t="str">
            <v>avicultura_engorde</v>
          </cell>
          <cell r="C21" t="str">
            <v>avicultura de engorde</v>
          </cell>
        </row>
        <row r="22">
          <cell r="A22" t="str">
            <v>pecuaria</v>
          </cell>
          <cell r="B22" t="str">
            <v>avicultura_postura</v>
          </cell>
          <cell r="C22" t="str">
            <v>avicultura de postura</v>
          </cell>
        </row>
        <row r="23">
          <cell r="A23" t="str">
            <v>agricola</v>
          </cell>
          <cell r="B23" t="str">
            <v>banano</v>
          </cell>
          <cell r="C23" t="str">
            <v>banano</v>
          </cell>
        </row>
        <row r="24">
          <cell r="A24" t="str">
            <v>agricola</v>
          </cell>
          <cell r="B24" t="str">
            <v>batata</v>
          </cell>
          <cell r="C24" t="str">
            <v>batata</v>
          </cell>
        </row>
        <row r="25">
          <cell r="A25" t="str">
            <v>agricola</v>
          </cell>
          <cell r="B25" t="str">
            <v>berenjena</v>
          </cell>
          <cell r="C25" t="str">
            <v>berenjena</v>
          </cell>
        </row>
        <row r="26">
          <cell r="A26" t="str">
            <v>agricola</v>
          </cell>
          <cell r="B26" t="str">
            <v>bijao</v>
          </cell>
          <cell r="C26" t="str">
            <v>bijao</v>
          </cell>
        </row>
        <row r="27">
          <cell r="A27" t="str">
            <v>agricola</v>
          </cell>
          <cell r="B27" t="str">
            <v>brocoli</v>
          </cell>
          <cell r="C27" t="str">
            <v>brócoli</v>
          </cell>
        </row>
        <row r="28">
          <cell r="A28" t="str">
            <v>pecuaria</v>
          </cell>
          <cell r="B28" t="str">
            <v>bufalos</v>
          </cell>
          <cell r="C28" t="str">
            <v>búfalos</v>
          </cell>
        </row>
        <row r="29">
          <cell r="A29" t="str">
            <v>agricola</v>
          </cell>
          <cell r="B29" t="str">
            <v>cacao</v>
          </cell>
          <cell r="C29" t="str">
            <v>cacao</v>
          </cell>
        </row>
        <row r="30">
          <cell r="A30" t="str">
            <v>agricola</v>
          </cell>
          <cell r="B30" t="str">
            <v>cacao_aguacate_criollo</v>
          </cell>
          <cell r="C30" t="str">
            <v>cacao en asocio con aguacate criollo</v>
          </cell>
        </row>
        <row r="31">
          <cell r="A31" t="str">
            <v>agricola</v>
          </cell>
          <cell r="B31" t="str">
            <v>cacao_aguacate_papelillo</v>
          </cell>
          <cell r="C31" t="str">
            <v>cacao en asocio con aguacate papelillo</v>
          </cell>
        </row>
        <row r="32">
          <cell r="A32" t="str">
            <v>agricola</v>
          </cell>
          <cell r="B32" t="str">
            <v>cacao_banano</v>
          </cell>
          <cell r="C32" t="str">
            <v>cacao en asocio con banano</v>
          </cell>
        </row>
        <row r="33">
          <cell r="A33" t="str">
            <v>agricola</v>
          </cell>
          <cell r="B33" t="str">
            <v>cacao_banano_aguacate</v>
          </cell>
          <cell r="C33" t="str">
            <v>cacao en asocio con banano y aguacate</v>
          </cell>
        </row>
        <row r="34">
          <cell r="A34" t="str">
            <v>agricola</v>
          </cell>
          <cell r="B34" t="str">
            <v>cacao_banano_aguacate_mandarina_naranja</v>
          </cell>
          <cell r="C34" t="str">
            <v>cacao en asocio con banano,aguacate, mandarina y naranja</v>
          </cell>
        </row>
        <row r="35">
          <cell r="A35" t="str">
            <v>agricola</v>
          </cell>
          <cell r="B35" t="str">
            <v>cacao_platano</v>
          </cell>
          <cell r="C35" t="str">
            <v>cacao en asocio con plátano</v>
          </cell>
        </row>
        <row r="36">
          <cell r="A36" t="str">
            <v>agricola</v>
          </cell>
          <cell r="B36" t="str">
            <v>cacao_platano_limon</v>
          </cell>
          <cell r="C36" t="str">
            <v>cacao plátano limón</v>
          </cell>
        </row>
        <row r="37">
          <cell r="A37" t="str">
            <v>agricola</v>
          </cell>
          <cell r="B37" t="str">
            <v>cacao_sombrio</v>
          </cell>
          <cell r="C37" t="str">
            <v>cacao sombrío</v>
          </cell>
        </row>
        <row r="38">
          <cell r="A38" t="str">
            <v>agricola</v>
          </cell>
          <cell r="B38" t="str">
            <v>cachaco</v>
          </cell>
          <cell r="C38" t="str">
            <v>cachaco</v>
          </cell>
        </row>
        <row r="39">
          <cell r="A39" t="str">
            <v>agricola</v>
          </cell>
          <cell r="B39" t="str">
            <v>cafe</v>
          </cell>
          <cell r="C39" t="str">
            <v>café</v>
          </cell>
        </row>
        <row r="40">
          <cell r="A40" t="str">
            <v>agricola</v>
          </cell>
          <cell r="B40" t="str">
            <v>cafe_aguacate</v>
          </cell>
          <cell r="C40" t="str">
            <v>café en asocio con aguacate</v>
          </cell>
        </row>
        <row r="41">
          <cell r="A41" t="str">
            <v>agricola</v>
          </cell>
          <cell r="B41" t="str">
            <v>cafe_frijol_arbustivo</v>
          </cell>
          <cell r="C41" t="str">
            <v>café en asocio con frijol arbustivo</v>
          </cell>
        </row>
        <row r="42">
          <cell r="A42" t="str">
            <v>agricola</v>
          </cell>
          <cell r="B42" t="str">
            <v>cafe_maiz</v>
          </cell>
          <cell r="C42" t="str">
            <v>café en asocio con maíz</v>
          </cell>
        </row>
        <row r="43">
          <cell r="A43" t="str">
            <v>agricola</v>
          </cell>
          <cell r="B43" t="str">
            <v>cafe_platano</v>
          </cell>
          <cell r="C43" t="str">
            <v>café en asocio con plátano</v>
          </cell>
        </row>
        <row r="44">
          <cell r="A44" t="str">
            <v>agricola</v>
          </cell>
          <cell r="B44" t="str">
            <v>cafe_platano_frutales_forestal</v>
          </cell>
          <cell r="C44" t="str">
            <v>café en asocio con plátano, frutales y sistema forestal</v>
          </cell>
        </row>
        <row r="45">
          <cell r="A45" t="str">
            <v>agricola</v>
          </cell>
          <cell r="B45" t="str">
            <v>cafe_sombrio</v>
          </cell>
          <cell r="C45" t="str">
            <v>Café sombrío</v>
          </cell>
        </row>
        <row r="46">
          <cell r="A46" t="str">
            <v>agricola</v>
          </cell>
          <cell r="B46" t="str">
            <v>calabacin</v>
          </cell>
          <cell r="C46" t="str">
            <v>calabacín</v>
          </cell>
        </row>
        <row r="47">
          <cell r="A47" t="str">
            <v>pecuaria</v>
          </cell>
          <cell r="B47" t="str">
            <v>camaron</v>
          </cell>
          <cell r="C47" t="str">
            <v>camarón</v>
          </cell>
        </row>
        <row r="48">
          <cell r="A48" t="str">
            <v>agricola</v>
          </cell>
          <cell r="B48" t="str">
            <v>cana</v>
          </cell>
          <cell r="C48" t="str">
            <v>caña</v>
          </cell>
        </row>
        <row r="49">
          <cell r="A49" t="str">
            <v>agricola</v>
          </cell>
          <cell r="B49" t="str">
            <v>cana_flecha</v>
          </cell>
          <cell r="C49" t="str">
            <v>caña flecha</v>
          </cell>
        </row>
        <row r="50">
          <cell r="A50" t="str">
            <v>agricola</v>
          </cell>
          <cell r="B50" t="str">
            <v>cana_panelera</v>
          </cell>
          <cell r="C50" t="str">
            <v>caña panelera</v>
          </cell>
        </row>
        <row r="51">
          <cell r="A51" t="str">
            <v>pecuaria</v>
          </cell>
          <cell r="B51" t="str">
            <v>caprinos</v>
          </cell>
          <cell r="C51" t="str">
            <v>caprinos</v>
          </cell>
        </row>
        <row r="52">
          <cell r="A52" t="str">
            <v>agricola</v>
          </cell>
          <cell r="B52" t="str">
            <v>caucho</v>
          </cell>
          <cell r="C52" t="str">
            <v>caucho</v>
          </cell>
        </row>
        <row r="53">
          <cell r="A53" t="str">
            <v>agricola</v>
          </cell>
          <cell r="B53" t="str">
            <v>cebolla_bulbo</v>
          </cell>
          <cell r="C53" t="str">
            <v>cebolla bulbo</v>
          </cell>
        </row>
        <row r="54">
          <cell r="A54" t="str">
            <v>agricola</v>
          </cell>
          <cell r="B54" t="str">
            <v>cebolla_junca</v>
          </cell>
          <cell r="C54" t="str">
            <v>cebolla junca</v>
          </cell>
        </row>
        <row r="55">
          <cell r="A55" t="str">
            <v>agricola</v>
          </cell>
          <cell r="B55" t="str">
            <v>chontaduro</v>
          </cell>
          <cell r="C55" t="str">
            <v>chontaduro</v>
          </cell>
        </row>
        <row r="56">
          <cell r="A56" t="str">
            <v>agricola</v>
          </cell>
          <cell r="B56" t="str">
            <v>cilantro</v>
          </cell>
          <cell r="C56" t="str">
            <v>cilantro</v>
          </cell>
        </row>
        <row r="57">
          <cell r="A57" t="str">
            <v>agricola</v>
          </cell>
          <cell r="B57" t="str">
            <v>cilantro_morron</v>
          </cell>
          <cell r="C57" t="str">
            <v>cilantro morrón</v>
          </cell>
        </row>
        <row r="58">
          <cell r="A58" t="str">
            <v>agricola</v>
          </cell>
          <cell r="B58" t="str">
            <v>cilantro_repollo</v>
          </cell>
          <cell r="C58" t="str">
            <v>cilantro_repollo</v>
          </cell>
        </row>
        <row r="59">
          <cell r="A59" t="str">
            <v>agricola</v>
          </cell>
          <cell r="B59" t="str">
            <v>ciruela</v>
          </cell>
          <cell r="C59" t="str">
            <v>ciruela</v>
          </cell>
        </row>
        <row r="60">
          <cell r="A60" t="str">
            <v>agricola</v>
          </cell>
          <cell r="B60" t="str">
            <v>ciruela_castilla</v>
          </cell>
          <cell r="C60" t="str">
            <v>ciruela castilla</v>
          </cell>
        </row>
        <row r="61">
          <cell r="A61" t="str">
            <v>agricola</v>
          </cell>
          <cell r="B61" t="str">
            <v>ciruela_costena</v>
          </cell>
          <cell r="C61" t="str">
            <v>ciruela costeña</v>
          </cell>
        </row>
        <row r="62">
          <cell r="A62" t="str">
            <v>agricola</v>
          </cell>
          <cell r="B62" t="str">
            <v>citricos</v>
          </cell>
          <cell r="C62" t="str">
            <v>cítricos</v>
          </cell>
        </row>
        <row r="63">
          <cell r="A63" t="str">
            <v>agricola</v>
          </cell>
          <cell r="B63" t="str">
            <v>coco</v>
          </cell>
          <cell r="C63" t="str">
            <v>coco</v>
          </cell>
        </row>
        <row r="64">
          <cell r="A64" t="str">
            <v>pecuaria</v>
          </cell>
          <cell r="B64" t="str">
            <v>codornices</v>
          </cell>
          <cell r="C64" t="str">
            <v>codornices</v>
          </cell>
        </row>
        <row r="65">
          <cell r="A65" t="str">
            <v>agricola</v>
          </cell>
          <cell r="B65" t="str">
            <v>coliflor</v>
          </cell>
          <cell r="C65" t="str">
            <v>coliflor</v>
          </cell>
        </row>
        <row r="66">
          <cell r="A66" t="str">
            <v>pecuaria</v>
          </cell>
          <cell r="B66" t="str">
            <v>cunicultura</v>
          </cell>
          <cell r="C66" t="str">
            <v>cunicultura</v>
          </cell>
        </row>
        <row r="67">
          <cell r="A67" t="str">
            <v>pecuaria</v>
          </cell>
          <cell r="B67" t="str">
            <v>cuyicultura</v>
          </cell>
          <cell r="C67" t="str">
            <v>cuyicultura</v>
          </cell>
        </row>
        <row r="68">
          <cell r="A68" t="str">
            <v>agricola</v>
          </cell>
          <cell r="B68" t="str">
            <v>esparrago</v>
          </cell>
          <cell r="C68" t="str">
            <v>espárrago</v>
          </cell>
        </row>
        <row r="69">
          <cell r="A69" t="str">
            <v>agricola</v>
          </cell>
          <cell r="B69" t="str">
            <v>espinaca</v>
          </cell>
          <cell r="C69" t="str">
            <v>espinaca</v>
          </cell>
        </row>
        <row r="70">
          <cell r="A70" t="str">
            <v>agricola</v>
          </cell>
          <cell r="B70" t="str">
            <v>fique</v>
          </cell>
          <cell r="C70" t="str">
            <v>fique</v>
          </cell>
        </row>
        <row r="71">
          <cell r="A71" t="str">
            <v>agricola</v>
          </cell>
          <cell r="B71" t="str">
            <v>frijol</v>
          </cell>
          <cell r="C71" t="str">
            <v>frijol</v>
          </cell>
        </row>
        <row r="72">
          <cell r="A72" t="str">
            <v>agricola</v>
          </cell>
          <cell r="B72" t="str">
            <v>frijol_arbustivo</v>
          </cell>
          <cell r="C72" t="str">
            <v>frjiol arbustivo</v>
          </cell>
        </row>
        <row r="73">
          <cell r="A73" t="str">
            <v>agricola</v>
          </cell>
          <cell r="B73" t="str">
            <v>frijol_cabeza_negra</v>
          </cell>
          <cell r="C73" t="str">
            <v>frijol cabeza negra</v>
          </cell>
        </row>
        <row r="74">
          <cell r="A74" t="str">
            <v>agricola</v>
          </cell>
          <cell r="B74" t="str">
            <v>frijol_caraota</v>
          </cell>
          <cell r="C74" t="str">
            <v>frijol caraota</v>
          </cell>
        </row>
        <row r="75">
          <cell r="A75" t="str">
            <v>agricola</v>
          </cell>
          <cell r="B75" t="str">
            <v>frijol_caupi</v>
          </cell>
          <cell r="C75" t="str">
            <v>frijol caupí</v>
          </cell>
        </row>
        <row r="76">
          <cell r="A76" t="str">
            <v>agricola</v>
          </cell>
          <cell r="B76" t="str">
            <v>frijol_rosado_zaragoza</v>
          </cell>
          <cell r="C76" t="str">
            <v>frijol rosado zaragoza</v>
          </cell>
        </row>
        <row r="77">
          <cell r="A77" t="str">
            <v>agricola</v>
          </cell>
          <cell r="B77" t="str">
            <v>frijol_voluble</v>
          </cell>
          <cell r="C77" t="str">
            <v>frijol voluble</v>
          </cell>
        </row>
        <row r="78">
          <cell r="A78" t="str">
            <v>agricola</v>
          </cell>
          <cell r="B78" t="str">
            <v>frijol_zaragoza</v>
          </cell>
          <cell r="C78" t="str">
            <v>frijol zaragoza</v>
          </cell>
        </row>
        <row r="79">
          <cell r="A79" t="str">
            <v>agricola</v>
          </cell>
          <cell r="B79" t="str">
            <v>frijol_zaragoza</v>
          </cell>
          <cell r="C79" t="str">
            <v>frijol zaragoza</v>
          </cell>
        </row>
        <row r="80">
          <cell r="A80" t="str">
            <v>pecuaria</v>
          </cell>
          <cell r="B80" t="str">
            <v>ganaderia_carne</v>
          </cell>
          <cell r="C80" t="str">
            <v>ganadería de carne</v>
          </cell>
        </row>
        <row r="81">
          <cell r="A81" t="str">
            <v>pecuaria</v>
          </cell>
          <cell r="B81" t="str">
            <v>ganaderia_cria</v>
          </cell>
          <cell r="C81" t="str">
            <v>ganadería de cría</v>
          </cell>
        </row>
        <row r="82">
          <cell r="A82" t="str">
            <v>pecuaria</v>
          </cell>
          <cell r="B82" t="str">
            <v>ganaderia_dp</v>
          </cell>
          <cell r="C82" t="str">
            <v>ganadería doble propósito</v>
          </cell>
        </row>
        <row r="83">
          <cell r="A83" t="str">
            <v>pecuaria</v>
          </cell>
          <cell r="B83" t="str">
            <v>ganaderia_leche</v>
          </cell>
          <cell r="C83" t="str">
            <v>ganadería de leche</v>
          </cell>
        </row>
        <row r="84">
          <cell r="A84" t="str">
            <v>agricola</v>
          </cell>
          <cell r="B84" t="str">
            <v>granadilla</v>
          </cell>
          <cell r="C84" t="str">
            <v>granadilla</v>
          </cell>
        </row>
        <row r="85">
          <cell r="A85" t="str">
            <v>agricola</v>
          </cell>
          <cell r="B85" t="str">
            <v>guandul</v>
          </cell>
          <cell r="C85" t="str">
            <v>guandul</v>
          </cell>
        </row>
        <row r="86">
          <cell r="A86" t="str">
            <v>agricola</v>
          </cell>
          <cell r="B86" t="str">
            <v>guayaba</v>
          </cell>
          <cell r="C86" t="str">
            <v>guayaba</v>
          </cell>
        </row>
        <row r="87">
          <cell r="A87" t="str">
            <v>agricola</v>
          </cell>
          <cell r="B87" t="str">
            <v>gulupa</v>
          </cell>
          <cell r="C87" t="str">
            <v>gulupa</v>
          </cell>
        </row>
        <row r="88">
          <cell r="A88" t="str">
            <v>agricola</v>
          </cell>
          <cell r="B88" t="str">
            <v>hierbabuena</v>
          </cell>
          <cell r="C88" t="str">
            <v>hierbabuena</v>
          </cell>
        </row>
        <row r="89">
          <cell r="A89" t="str">
            <v>agricola</v>
          </cell>
          <cell r="B89" t="str">
            <v>hortalizas</v>
          </cell>
          <cell r="C89" t="str">
            <v>hortalizas</v>
          </cell>
        </row>
        <row r="90">
          <cell r="A90" t="str">
            <v>agricola</v>
          </cell>
          <cell r="B90" t="str">
            <v xml:space="preserve">lechuga </v>
          </cell>
          <cell r="C90" t="str">
            <v>lechuga</v>
          </cell>
        </row>
        <row r="91">
          <cell r="A91" t="str">
            <v>agricola</v>
          </cell>
          <cell r="B91" t="str">
            <v>lechuga_gourmet</v>
          </cell>
          <cell r="C91" t="str">
            <v>lechuga gourmet</v>
          </cell>
        </row>
        <row r="92">
          <cell r="A92" t="str">
            <v>agricola</v>
          </cell>
          <cell r="B92" t="str">
            <v>limon</v>
          </cell>
          <cell r="C92" t="str">
            <v>limón</v>
          </cell>
        </row>
        <row r="93">
          <cell r="A93" t="str">
            <v>agricola</v>
          </cell>
          <cell r="B93" t="str">
            <v>limon_castilla</v>
          </cell>
          <cell r="C93" t="str">
            <v>limón de castilla</v>
          </cell>
        </row>
        <row r="94">
          <cell r="A94" t="str">
            <v>agricola</v>
          </cell>
          <cell r="B94" t="str">
            <v>limon_castilla_limon_mandarino</v>
          </cell>
          <cell r="C94" t="str">
            <v>limón de castilla y limón mandarino</v>
          </cell>
        </row>
        <row r="95">
          <cell r="A95" t="str">
            <v>agricola</v>
          </cell>
          <cell r="B95" t="str">
            <v>limon_criollo</v>
          </cell>
          <cell r="C95" t="str">
            <v>limón criollo</v>
          </cell>
        </row>
        <row r="96">
          <cell r="A96" t="str">
            <v>agricola</v>
          </cell>
          <cell r="B96" t="str">
            <v>limon_mandarina</v>
          </cell>
          <cell r="C96" t="str">
            <v xml:space="preserve">limón en asocio con mandarina </v>
          </cell>
        </row>
        <row r="97">
          <cell r="A97" t="str">
            <v>agricola</v>
          </cell>
          <cell r="B97" t="str">
            <v>limon_mandarino</v>
          </cell>
          <cell r="C97" t="str">
            <v>limón mandarino</v>
          </cell>
        </row>
        <row r="98">
          <cell r="A98" t="str">
            <v>agricola</v>
          </cell>
          <cell r="B98" t="str">
            <v>limon_tahiti</v>
          </cell>
          <cell r="C98" t="str">
            <v>limón Tahití</v>
          </cell>
        </row>
        <row r="99">
          <cell r="A99" t="str">
            <v>agricola</v>
          </cell>
          <cell r="B99" t="str">
            <v>maiz</v>
          </cell>
          <cell r="C99" t="str">
            <v>maíz</v>
          </cell>
        </row>
        <row r="100">
          <cell r="A100" t="str">
            <v>agricola</v>
          </cell>
          <cell r="B100" t="str">
            <v>maiz amarillo</v>
          </cell>
          <cell r="C100" t="str">
            <v>maíz amarillo</v>
          </cell>
        </row>
        <row r="101">
          <cell r="A101" t="str">
            <v>agricola</v>
          </cell>
          <cell r="B101" t="str">
            <v>maiz puya</v>
          </cell>
          <cell r="C101" t="str">
            <v>maíz puya</v>
          </cell>
        </row>
        <row r="102">
          <cell r="A102" t="str">
            <v>agricola</v>
          </cell>
          <cell r="B102" t="str">
            <v>maiz_amarillo</v>
          </cell>
          <cell r="C102" t="str">
            <v xml:space="preserve">Maíz amarillo </v>
          </cell>
        </row>
        <row r="103">
          <cell r="A103" t="str">
            <v>agricola</v>
          </cell>
          <cell r="B103" t="str">
            <v>maiz_amarillo_tradicional</v>
          </cell>
          <cell r="C103" t="str">
            <v>maíz amarillo  tradicional</v>
          </cell>
        </row>
        <row r="104">
          <cell r="A104" t="str">
            <v>agricola</v>
          </cell>
          <cell r="B104" t="str">
            <v>maiz_blanco</v>
          </cell>
          <cell r="C104" t="str">
            <v>Maíz blanco tradicional</v>
          </cell>
        </row>
        <row r="105">
          <cell r="A105" t="str">
            <v>agricola</v>
          </cell>
          <cell r="B105" t="str">
            <v>maiz_blanco_tradicional</v>
          </cell>
          <cell r="C105" t="str">
            <v>maíz blanco tradicional</v>
          </cell>
        </row>
        <row r="106">
          <cell r="A106" t="str">
            <v>agricola</v>
          </cell>
          <cell r="B106" t="str">
            <v>maiz_puya</v>
          </cell>
          <cell r="C106" t="str">
            <v>maíz puya</v>
          </cell>
        </row>
        <row r="107">
          <cell r="A107" t="str">
            <v>agricola</v>
          </cell>
          <cell r="B107" t="str">
            <v>maiz_tecnificado</v>
          </cell>
          <cell r="C107" t="str">
            <v>maíz tecnificado</v>
          </cell>
        </row>
        <row r="108">
          <cell r="A108" t="str">
            <v>agricola</v>
          </cell>
          <cell r="B108" t="str">
            <v>maiz_tradicional</v>
          </cell>
          <cell r="C108" t="str">
            <v>maíz tradicional</v>
          </cell>
        </row>
        <row r="109">
          <cell r="A109" t="str">
            <v>agricola</v>
          </cell>
          <cell r="B109" t="str">
            <v>malanga</v>
          </cell>
          <cell r="C109" t="str">
            <v>malanga</v>
          </cell>
        </row>
        <row r="110">
          <cell r="A110" t="str">
            <v>agricola</v>
          </cell>
          <cell r="B110" t="str">
            <v>mamoncillo</v>
          </cell>
          <cell r="C110" t="str">
            <v>mamoncillo</v>
          </cell>
        </row>
        <row r="111">
          <cell r="A111" t="str">
            <v>agricola</v>
          </cell>
          <cell r="B111" t="str">
            <v>mamoncillo</v>
          </cell>
          <cell r="C111" t="str">
            <v>mamoncillo</v>
          </cell>
        </row>
        <row r="112">
          <cell r="A112" t="str">
            <v>agricola</v>
          </cell>
          <cell r="B112" t="str">
            <v>mandarina</v>
          </cell>
          <cell r="C112" t="str">
            <v>mandarina</v>
          </cell>
        </row>
        <row r="113">
          <cell r="A113" t="str">
            <v>agricola</v>
          </cell>
          <cell r="B113" t="str">
            <v>mango</v>
          </cell>
          <cell r="C113" t="str">
            <v>mango</v>
          </cell>
        </row>
        <row r="114">
          <cell r="A114" t="str">
            <v>agricola</v>
          </cell>
          <cell r="B114" t="str">
            <v>mango_hilaza</v>
          </cell>
          <cell r="C114" t="str">
            <v>mango hilaza</v>
          </cell>
        </row>
        <row r="115">
          <cell r="A115" t="str">
            <v>agricola</v>
          </cell>
          <cell r="B115" t="str">
            <v>mango_keitt</v>
          </cell>
          <cell r="C115" t="str">
            <v>mango keitt</v>
          </cell>
        </row>
        <row r="116">
          <cell r="A116" t="str">
            <v>agricola</v>
          </cell>
          <cell r="B116" t="str">
            <v>mango_tommy</v>
          </cell>
          <cell r="C116" t="str">
            <v>mango tommy</v>
          </cell>
        </row>
        <row r="117">
          <cell r="A117" t="str">
            <v>agricola</v>
          </cell>
          <cell r="B117" t="str">
            <v>maracuya</v>
          </cell>
          <cell r="C117" t="str">
            <v>maracuyá</v>
          </cell>
        </row>
        <row r="118">
          <cell r="A118" t="str">
            <v>agricola</v>
          </cell>
          <cell r="B118" t="str">
            <v>melon</v>
          </cell>
          <cell r="C118" t="str">
            <v xml:space="preserve">melón </v>
          </cell>
        </row>
        <row r="119">
          <cell r="A119" t="str">
            <v>agricola</v>
          </cell>
          <cell r="B119" t="str">
            <v>mora</v>
          </cell>
          <cell r="C119" t="str">
            <v>mora</v>
          </cell>
        </row>
        <row r="120">
          <cell r="A120" t="str">
            <v>agricola</v>
          </cell>
          <cell r="B120" t="str">
            <v>name</v>
          </cell>
          <cell r="C120" t="str">
            <v>ñame</v>
          </cell>
        </row>
        <row r="121">
          <cell r="A121" t="str">
            <v>agricola</v>
          </cell>
          <cell r="B121" t="str">
            <v>name_diamante</v>
          </cell>
          <cell r="C121" t="str">
            <v>ñame diamante</v>
          </cell>
        </row>
        <row r="122">
          <cell r="A122" t="str">
            <v>agricola</v>
          </cell>
          <cell r="B122" t="str">
            <v>name_espino</v>
          </cell>
          <cell r="C122" t="str">
            <v>ñame espino</v>
          </cell>
        </row>
        <row r="123">
          <cell r="A123" t="str">
            <v>agricola</v>
          </cell>
          <cell r="B123" t="str">
            <v>naranja</v>
          </cell>
          <cell r="C123" t="str">
            <v>naranja</v>
          </cell>
        </row>
        <row r="124">
          <cell r="A124" t="str">
            <v>agricola</v>
          </cell>
          <cell r="B124" t="str">
            <v>naranja_valencia</v>
          </cell>
          <cell r="C124" t="str">
            <v>naranja valencia</v>
          </cell>
        </row>
        <row r="125">
          <cell r="A125" t="str">
            <v>pecuaria</v>
          </cell>
          <cell r="B125" t="str">
            <v>ovinos</v>
          </cell>
          <cell r="C125" t="str">
            <v>ovinos</v>
          </cell>
        </row>
        <row r="126">
          <cell r="A126" t="str">
            <v>agricola</v>
          </cell>
          <cell r="B126" t="str">
            <v>palma_aceite</v>
          </cell>
          <cell r="C126" t="str">
            <v>palma de aceite</v>
          </cell>
        </row>
        <row r="127">
          <cell r="A127" t="str">
            <v>agricola</v>
          </cell>
          <cell r="B127" t="str">
            <v>papa</v>
          </cell>
          <cell r="C127" t="str">
            <v>papa</v>
          </cell>
        </row>
        <row r="128">
          <cell r="A128" t="str">
            <v>agricola</v>
          </cell>
          <cell r="B128" t="str">
            <v>papa_criolla</v>
          </cell>
          <cell r="C128" t="str">
            <v>papa criolla</v>
          </cell>
        </row>
        <row r="129">
          <cell r="A129" t="str">
            <v>agricola</v>
          </cell>
          <cell r="B129" t="str">
            <v>papaya</v>
          </cell>
          <cell r="C129" t="str">
            <v>papaya</v>
          </cell>
        </row>
        <row r="130">
          <cell r="A130" t="str">
            <v>agricola</v>
          </cell>
          <cell r="B130" t="str">
            <v>patilla</v>
          </cell>
          <cell r="C130" t="str">
            <v>patilla</v>
          </cell>
        </row>
        <row r="131">
          <cell r="A131" t="str">
            <v>agricola</v>
          </cell>
          <cell r="B131" t="str">
            <v>patilla_melon</v>
          </cell>
          <cell r="C131" t="str">
            <v>patilla en asocio con melón</v>
          </cell>
        </row>
        <row r="132">
          <cell r="A132" t="str">
            <v>agricola</v>
          </cell>
          <cell r="B132" t="str">
            <v>pepino_guiso</v>
          </cell>
          <cell r="C132" t="str">
            <v>pepino guiso</v>
          </cell>
        </row>
        <row r="133">
          <cell r="A133" t="str">
            <v>pecuaria</v>
          </cell>
          <cell r="B133" t="str">
            <v>piangua</v>
          </cell>
          <cell r="C133" t="str">
            <v>piangua</v>
          </cell>
        </row>
        <row r="134">
          <cell r="A134" t="str">
            <v>agricola</v>
          </cell>
          <cell r="B134" t="str">
            <v>pimenton</v>
          </cell>
          <cell r="C134" t="str">
            <v>pimentón</v>
          </cell>
        </row>
        <row r="135">
          <cell r="A135" t="str">
            <v>agricola</v>
          </cell>
          <cell r="B135" t="str">
            <v>pimienta</v>
          </cell>
          <cell r="C135" t="str">
            <v>pimienta</v>
          </cell>
        </row>
        <row r="136">
          <cell r="A136" t="str">
            <v>agricola</v>
          </cell>
          <cell r="B136" t="str">
            <v>pimientos</v>
          </cell>
          <cell r="C136" t="str">
            <v>pimientos</v>
          </cell>
        </row>
        <row r="137">
          <cell r="A137" t="str">
            <v>agricola</v>
          </cell>
          <cell r="B137" t="str">
            <v>piña</v>
          </cell>
          <cell r="C137" t="str">
            <v>piña</v>
          </cell>
        </row>
        <row r="138">
          <cell r="A138" t="str">
            <v>pecuaria</v>
          </cell>
          <cell r="B138" t="str">
            <v>piscicultura_bocachico</v>
          </cell>
          <cell r="C138" t="str">
            <v>piscicultura</v>
          </cell>
        </row>
        <row r="139">
          <cell r="A139" t="str">
            <v>pecuaria</v>
          </cell>
          <cell r="B139" t="str">
            <v>piscicultura_cachama</v>
          </cell>
          <cell r="C139" t="str">
            <v>piscicultura cachama</v>
          </cell>
        </row>
        <row r="140">
          <cell r="A140" t="str">
            <v>pecuaria</v>
          </cell>
          <cell r="B140" t="str">
            <v>piscicultura_cachama_bocachico</v>
          </cell>
          <cell r="C140" t="str">
            <v>piscicultura cachama bocachico</v>
          </cell>
        </row>
        <row r="141">
          <cell r="A141" t="str">
            <v>pecuaria</v>
          </cell>
          <cell r="B141" t="str">
            <v>piscicultura_tilapia</v>
          </cell>
          <cell r="C141" t="str">
            <v>piscicultura tilapia</v>
          </cell>
        </row>
        <row r="142">
          <cell r="A142" t="str">
            <v>pecuaria</v>
          </cell>
          <cell r="B142" t="str">
            <v>piscicultura_tilapia_bocachico</v>
          </cell>
          <cell r="C142" t="str">
            <v>piscicultura tilapia y bocachico</v>
          </cell>
        </row>
        <row r="143">
          <cell r="A143" t="str">
            <v>pecuaria</v>
          </cell>
          <cell r="B143" t="str">
            <v>piscicultura_tilapia_cachama</v>
          </cell>
          <cell r="C143" t="str">
            <v>piscicultura tilapia y cachama</v>
          </cell>
        </row>
        <row r="144">
          <cell r="A144" t="str">
            <v>pecuaria</v>
          </cell>
          <cell r="B144" t="str">
            <v>piscicultura_cachama_mojarra</v>
          </cell>
          <cell r="C144" t="str">
            <v>piscicultura cachama y mojarra</v>
          </cell>
        </row>
        <row r="145">
          <cell r="A145" t="str">
            <v>pecuaria</v>
          </cell>
          <cell r="B145" t="str">
            <v>piscicultura_trucha</v>
          </cell>
          <cell r="C145" t="str">
            <v>piscicultura trucha</v>
          </cell>
        </row>
        <row r="146">
          <cell r="A146" t="str">
            <v>agricola</v>
          </cell>
          <cell r="B146" t="str">
            <v>platano</v>
          </cell>
          <cell r="C146" t="str">
            <v>plátano</v>
          </cell>
        </row>
        <row r="147">
          <cell r="A147" t="str">
            <v>agricola</v>
          </cell>
          <cell r="B147" t="str">
            <v>platano_harton</v>
          </cell>
          <cell r="C147" t="str">
            <v>plátano hartón</v>
          </cell>
        </row>
        <row r="148">
          <cell r="A148" t="str">
            <v>pecuaria</v>
          </cell>
          <cell r="B148" t="str">
            <v>porcicultura_ceba</v>
          </cell>
          <cell r="C148" t="str">
            <v>porcicultura de ceba</v>
          </cell>
        </row>
        <row r="149">
          <cell r="A149" t="str">
            <v>pecuaria</v>
          </cell>
          <cell r="B149" t="str">
            <v>porcicultura_ciclo_completo</v>
          </cell>
          <cell r="C149" t="str">
            <v>porcicultura de ciclo completo</v>
          </cell>
        </row>
        <row r="150">
          <cell r="A150" t="str">
            <v>pecuaria</v>
          </cell>
          <cell r="B150" t="str">
            <v>porcicultura_cria</v>
          </cell>
          <cell r="C150" t="str">
            <v>porcicultura de cría</v>
          </cell>
        </row>
        <row r="151">
          <cell r="A151" t="str">
            <v>pecuaria</v>
          </cell>
          <cell r="B151" t="str">
            <v>porcicultura_cria_levante</v>
          </cell>
          <cell r="C151" t="str">
            <v>porcicultura de cría y levante</v>
          </cell>
        </row>
        <row r="152">
          <cell r="A152" t="str">
            <v>agricola</v>
          </cell>
          <cell r="B152" t="str">
            <v>rambutan</v>
          </cell>
          <cell r="C152" t="str">
            <v>rambutan</v>
          </cell>
        </row>
        <row r="153">
          <cell r="A153" t="str">
            <v>agricola</v>
          </cell>
          <cell r="B153" t="str">
            <v>remolacha</v>
          </cell>
          <cell r="C153" t="str">
            <v>remolacha</v>
          </cell>
        </row>
        <row r="154">
          <cell r="A154" t="str">
            <v>agricola</v>
          </cell>
          <cell r="B154" t="str">
            <v>repollo</v>
          </cell>
          <cell r="C154" t="str">
            <v>repollo</v>
          </cell>
        </row>
        <row r="155">
          <cell r="A155" t="str">
            <v>agricola</v>
          </cell>
          <cell r="B155" t="str">
            <v>sacha_inchi</v>
          </cell>
          <cell r="C155" t="str">
            <v>sacha inchi</v>
          </cell>
        </row>
        <row r="156">
          <cell r="A156" t="str">
            <v>agricola</v>
          </cell>
          <cell r="B156" t="str">
            <v>sorgo</v>
          </cell>
          <cell r="C156" t="str">
            <v>sorgo</v>
          </cell>
        </row>
        <row r="157">
          <cell r="A157" t="str">
            <v>agricola</v>
          </cell>
          <cell r="B157" t="str">
            <v>soya</v>
          </cell>
          <cell r="C157" t="str">
            <v>soya</v>
          </cell>
        </row>
        <row r="158">
          <cell r="A158" t="str">
            <v>agricola</v>
          </cell>
          <cell r="B158" t="str">
            <v>stevia</v>
          </cell>
          <cell r="C158" t="str">
            <v>stevia</v>
          </cell>
        </row>
        <row r="159">
          <cell r="A159" t="str">
            <v>agricola</v>
          </cell>
          <cell r="B159" t="str">
            <v>tabaco</v>
          </cell>
          <cell r="C159" t="str">
            <v>tabaco</v>
          </cell>
        </row>
        <row r="160">
          <cell r="A160" t="str">
            <v>agricola</v>
          </cell>
          <cell r="B160" t="str">
            <v>tomate_arbol</v>
          </cell>
          <cell r="C160" t="str">
            <v>tomate de árbol</v>
          </cell>
        </row>
        <row r="161">
          <cell r="A161" t="str">
            <v>agricola</v>
          </cell>
          <cell r="B161" t="str">
            <v>tomate_cherry</v>
          </cell>
          <cell r="C161" t="str">
            <v>tomate cherry</v>
          </cell>
        </row>
        <row r="162">
          <cell r="A162" t="str">
            <v>agricola</v>
          </cell>
          <cell r="B162" t="str">
            <v>tomate_mesa</v>
          </cell>
          <cell r="C162" t="str">
            <v>tomate de mesa</v>
          </cell>
        </row>
        <row r="163">
          <cell r="A163" t="str">
            <v>agricola</v>
          </cell>
          <cell r="B163" t="str">
            <v>uchuva</v>
          </cell>
          <cell r="C163" t="str">
            <v>uchuva</v>
          </cell>
        </row>
        <row r="164">
          <cell r="A164" t="str">
            <v>agricola</v>
          </cell>
          <cell r="B164" t="str">
            <v>uva</v>
          </cell>
          <cell r="C164" t="str">
            <v>uva</v>
          </cell>
        </row>
        <row r="165">
          <cell r="A165" t="str">
            <v>agricola</v>
          </cell>
          <cell r="B165" t="str">
            <v>yuca</v>
          </cell>
          <cell r="C165" t="str">
            <v>yuca</v>
          </cell>
        </row>
        <row r="166">
          <cell r="A166" t="str">
            <v>agricola</v>
          </cell>
          <cell r="B166" t="str">
            <v>yuca_industrial</v>
          </cell>
          <cell r="C166" t="str">
            <v>yuca para uso industrial</v>
          </cell>
        </row>
        <row r="167">
          <cell r="A167" t="str">
            <v>agricola</v>
          </cell>
          <cell r="B167" t="str">
            <v>yuca_maiz</v>
          </cell>
          <cell r="C167" t="str">
            <v>yuca en asocio con maíz</v>
          </cell>
        </row>
        <row r="168">
          <cell r="A168" t="str">
            <v>agricola</v>
          </cell>
          <cell r="B168" t="str">
            <v>yuca_maiz_ahuyama</v>
          </cell>
          <cell r="C168" t="str">
            <v>yuca en asocio con maíz y ahuyama</v>
          </cell>
        </row>
        <row r="169">
          <cell r="A169" t="str">
            <v>agricola</v>
          </cell>
          <cell r="B169" t="str">
            <v>yuca_maiz_name</v>
          </cell>
          <cell r="C169" t="str">
            <v>yuca en asocio con maíz y ñame</v>
          </cell>
        </row>
        <row r="170">
          <cell r="A170" t="str">
            <v>agricola</v>
          </cell>
          <cell r="B170" t="str">
            <v>yuca_maiz_name_patilla</v>
          </cell>
          <cell r="C170" t="str">
            <v>Yuca en asocio con maíz, ñame y patilla</v>
          </cell>
        </row>
        <row r="171">
          <cell r="A171" t="str">
            <v>agricola</v>
          </cell>
          <cell r="B171" t="str">
            <v>yuca_maiz_patilla</v>
          </cell>
          <cell r="C171" t="str">
            <v>yuca en asocio con maíz y patilla</v>
          </cell>
        </row>
        <row r="172">
          <cell r="A172" t="str">
            <v>agricola</v>
          </cell>
          <cell r="B172" t="str">
            <v>yuca_name</v>
          </cell>
          <cell r="C172" t="str">
            <v>yuca en asocio con ñame</v>
          </cell>
        </row>
        <row r="173">
          <cell r="A173" t="str">
            <v>agricola</v>
          </cell>
          <cell r="B173" t="str">
            <v>zanahoria</v>
          </cell>
          <cell r="C173" t="str">
            <v>zanahoria</v>
          </cell>
        </row>
        <row r="174">
          <cell r="A174" t="str">
            <v>agricola</v>
          </cell>
          <cell r="B174" t="str">
            <v>pepino_cohombro</v>
          </cell>
          <cell r="C174" t="str">
            <v>pepino cohombro</v>
          </cell>
        </row>
        <row r="175">
          <cell r="A175" t="str">
            <v>agricola</v>
          </cell>
          <cell r="B175" t="str">
            <v>habichuela</v>
          </cell>
          <cell r="C175" t="str">
            <v>habichuela</v>
          </cell>
        </row>
        <row r="176">
          <cell r="A176" t="str">
            <v>pecuaria</v>
          </cell>
          <cell r="B176" t="str">
            <v>porcicultura_levante</v>
          </cell>
          <cell r="C176" t="str">
            <v>porcicultura de levante</v>
          </cell>
        </row>
        <row r="177">
          <cell r="A177" t="str">
            <v>agricola</v>
          </cell>
          <cell r="B177" t="str">
            <v>aromaticas</v>
          </cell>
          <cell r="C177" t="str">
            <v>aromáticas</v>
          </cell>
        </row>
        <row r="178">
          <cell r="A178" t="str">
            <v>agricola</v>
          </cell>
          <cell r="B178" t="str">
            <v>romero</v>
          </cell>
          <cell r="C178" t="str">
            <v>romero</v>
          </cell>
        </row>
        <row r="179">
          <cell r="A179" t="str">
            <v>agricola</v>
          </cell>
          <cell r="B179" t="str">
            <v>calendula</v>
          </cell>
          <cell r="C179" t="str">
            <v>caléndula</v>
          </cell>
        </row>
        <row r="180">
          <cell r="A180" t="str">
            <v>agricola</v>
          </cell>
          <cell r="B180" t="str">
            <v>arroz_riego_voleo</v>
          </cell>
          <cell r="C180" t="str">
            <v>Arroz riego siembra al voleo</v>
          </cell>
        </row>
        <row r="181">
          <cell r="A181" t="str">
            <v>agricola</v>
          </cell>
          <cell r="B181" t="str">
            <v>arroz_riego_transplante</v>
          </cell>
          <cell r="C181" t="str">
            <v xml:space="preserve">Arroz riego siembra transplante </v>
          </cell>
        </row>
        <row r="182">
          <cell r="B182"/>
        </row>
        <row r="183">
          <cell r="B183"/>
        </row>
        <row r="184">
          <cell r="B184"/>
        </row>
        <row r="185">
          <cell r="B185"/>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A82" workbookViewId="0">
      <selection activeCell="C83" sqref="C83"/>
    </sheetView>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arroz_secano_manual</v>
      </c>
      <c r="C16" t="str">
        <v>arroz secano manual</v>
      </c>
    </row>
    <row r="17" spans="1:3">
      <c r="A17" s="1" t="str">
        <v>agricola</v>
      </c>
      <c r="B17" s="1" t="str">
        <v>arveja</v>
      </c>
      <c r="C17" t="str">
        <v>arveja</v>
      </c>
    </row>
    <row r="18" spans="1:3">
      <c r="A18" s="1" t="str">
        <v>agricola</v>
      </c>
      <c r="B18" s="1" t="str">
        <v>asai</v>
      </c>
      <c r="C18" t="str">
        <v>açaí</v>
      </c>
    </row>
    <row r="19" spans="1:3">
      <c r="A19" s="1" t="str">
        <v>agricola</v>
      </c>
      <c r="B19" s="1" t="str">
        <v>asai_platano</v>
      </c>
      <c r="C19" t="str">
        <v>açaí en asocio con plátano</v>
      </c>
    </row>
    <row r="20" spans="1:3">
      <c r="A20" s="1" t="str">
        <v>agricola</v>
      </c>
      <c r="B20" s="1" t="str">
        <v>asai_cacao</v>
      </c>
      <c r="C20" t="str">
        <v>açaí en asocio con cacao</v>
      </c>
    </row>
    <row r="21" spans="1:3">
      <c r="A21" s="1" t="str">
        <v>pecuaria</v>
      </c>
      <c r="B21" s="1" t="str">
        <v>avicultura_engorde</v>
      </c>
      <c r="C21" t="str">
        <v>avicultura de engorde</v>
      </c>
    </row>
    <row r="22" spans="1:3">
      <c r="A22" s="1" t="str">
        <v>pecuaria</v>
      </c>
      <c r="B22" s="1" t="str">
        <v>avicultura_postura</v>
      </c>
      <c r="C22" t="str">
        <v>avicultura de postura</v>
      </c>
    </row>
    <row r="23" spans="1:3">
      <c r="A23" s="1" t="str">
        <v>agricola</v>
      </c>
      <c r="B23" s="1" t="str">
        <v>banano</v>
      </c>
      <c r="C23" t="str">
        <v>banano</v>
      </c>
    </row>
    <row r="24" spans="1:3">
      <c r="A24" s="1" t="str">
        <v>agricola</v>
      </c>
      <c r="B24" s="1" t="str">
        <v>batata</v>
      </c>
      <c r="C24" t="str">
        <v>batata</v>
      </c>
    </row>
    <row r="25" spans="1:3">
      <c r="A25" s="1" t="str">
        <v>agricola</v>
      </c>
      <c r="B25" s="1" t="str">
        <v>berenjena</v>
      </c>
      <c r="C25" t="str">
        <v>berenjena</v>
      </c>
    </row>
    <row r="26" spans="1:3">
      <c r="A26" s="1" t="str">
        <v>agricola</v>
      </c>
      <c r="B26" s="1" t="str">
        <v>bijao</v>
      </c>
      <c r="C26" t="str">
        <v>bijao</v>
      </c>
    </row>
    <row r="27" spans="1:3">
      <c r="A27" s="1" t="str">
        <v>agricola</v>
      </c>
      <c r="B27" s="1" t="str">
        <v>brocoli</v>
      </c>
      <c r="C27" t="str">
        <v>brócoli</v>
      </c>
    </row>
    <row r="28" spans="1:3">
      <c r="A28" s="1" t="str">
        <v>pecuaria</v>
      </c>
      <c r="B28" s="1" t="str">
        <v>bufalos</v>
      </c>
      <c r="C28" t="str">
        <v>búfalos</v>
      </c>
    </row>
    <row r="29" spans="1:3">
      <c r="A29" s="1" t="str">
        <v>agricola</v>
      </c>
      <c r="B29" s="1" t="str">
        <v>cacao</v>
      </c>
      <c r="C29" t="str">
        <v>cacao</v>
      </c>
    </row>
    <row r="30" spans="1:3">
      <c r="A30" s="1" t="str">
        <v>agricola</v>
      </c>
      <c r="B30" s="1" t="str">
        <v>cacao_aguacate_criollo</v>
      </c>
      <c r="C30" t="str">
        <v>cacao en asocio con aguacate criollo</v>
      </c>
    </row>
    <row r="31" spans="1:3">
      <c r="A31" s="1" t="str">
        <v>agricola</v>
      </c>
      <c r="B31" s="1" t="str">
        <v>cacao_aguacate_papelillo</v>
      </c>
      <c r="C31" t="str">
        <v>cacao en asocio con aguacate papelillo</v>
      </c>
    </row>
    <row r="32" spans="1:3">
      <c r="A32" s="1" t="str">
        <v>agricola</v>
      </c>
      <c r="B32" s="1" t="str">
        <v>cacao_banano</v>
      </c>
      <c r="C32" t="str">
        <v>cacao en asocio con banano</v>
      </c>
    </row>
    <row r="33" spans="1:3">
      <c r="A33" s="1" t="str">
        <v>agricola</v>
      </c>
      <c r="B33" s="1" t="str">
        <v>cacao_banano_aguacate</v>
      </c>
      <c r="C33" t="str">
        <v>cacao en asocio con banano y aguacate</v>
      </c>
    </row>
    <row r="34" spans="1:3">
      <c r="A34" s="1" t="str">
        <v>agricola</v>
      </c>
      <c r="B34" s="1" t="str">
        <v>cacao_banano_aguacate_mandarina_naranja</v>
      </c>
      <c r="C34" t="str">
        <v>cacao en asocio con banano,aguacate, mandarina y naranja</v>
      </c>
    </row>
    <row r="35" spans="1:3">
      <c r="A35" s="1" t="str">
        <v>agricola</v>
      </c>
      <c r="B35" s="1" t="str">
        <v>cacao_platano</v>
      </c>
      <c r="C35" t="str">
        <v>cacao en asocio con plátano</v>
      </c>
    </row>
    <row r="36" spans="1:3">
      <c r="A36" s="1" t="str">
        <v>agricola</v>
      </c>
      <c r="B36" s="1" t="str">
        <v>cacao_platano_limon</v>
      </c>
      <c r="C36" t="str">
        <v>cacao plátano limón</v>
      </c>
    </row>
    <row r="37" spans="1:3">
      <c r="A37" s="1" t="str">
        <v>agricola</v>
      </c>
      <c r="B37" s="1" t="str">
        <v>cacao_sombrio</v>
      </c>
      <c r="C37" t="str">
        <v>cacao sombrío</v>
      </c>
    </row>
    <row r="38" spans="1:3">
      <c r="A38" s="1" t="str">
        <v>agricola</v>
      </c>
      <c r="B38" s="1" t="str">
        <v>cachaco</v>
      </c>
      <c r="C38" t="str">
        <v>cachaco</v>
      </c>
    </row>
    <row r="39" spans="1:3">
      <c r="A39" s="1" t="str">
        <v>agricola</v>
      </c>
      <c r="B39" s="1" t="str">
        <v>cafe</v>
      </c>
      <c r="C39" t="str">
        <v>café</v>
      </c>
    </row>
    <row r="40" spans="1:3">
      <c r="A40" s="1" t="str">
        <v>agricola</v>
      </c>
      <c r="B40" s="1" t="str">
        <v>cafe_aguacate</v>
      </c>
      <c r="C40" t="str">
        <v>café en asocio con aguacate</v>
      </c>
    </row>
    <row r="41" spans="1:3">
      <c r="A41" s="1" t="str">
        <v>agricola</v>
      </c>
      <c r="B41" s="1" t="str">
        <v>cafe_frijol_arbustivo</v>
      </c>
      <c r="C41" t="str">
        <v>café en asocio con frijol arbustivo</v>
      </c>
    </row>
    <row r="42" spans="1:3">
      <c r="A42" s="1" t="str">
        <v>agricola</v>
      </c>
      <c r="B42" s="1" t="str">
        <v>cafe_maiz</v>
      </c>
      <c r="C42" t="str">
        <v>café en asocio con maíz</v>
      </c>
    </row>
    <row r="43" spans="1:3">
      <c r="A43" s="1" t="str">
        <v>agricola</v>
      </c>
      <c r="B43" s="1" t="str">
        <v>cafe_platano</v>
      </c>
      <c r="C43" t="str">
        <v>café en asocio con plátano</v>
      </c>
    </row>
    <row r="44" spans="1:3">
      <c r="A44" s="1" t="str">
        <v>agricola</v>
      </c>
      <c r="B44" s="1" t="str">
        <v>cafe_platano_frutales_forestal</v>
      </c>
      <c r="C44" t="str">
        <v>café en asocio con plátano, frutales y sistema forestal</v>
      </c>
    </row>
    <row r="45" spans="1:3">
      <c r="A45" s="1" t="str">
        <v>agricola</v>
      </c>
      <c r="B45" s="1" t="str">
        <v>cafe_sombrio</v>
      </c>
      <c r="C45" t="str">
        <v>Café sombrío</v>
      </c>
    </row>
    <row r="46" spans="1:3">
      <c r="A46" s="1" t="str">
        <v>agricola</v>
      </c>
      <c r="B46" s="1" t="str">
        <v>calabacin</v>
      </c>
      <c r="C46" t="str">
        <v>calabacín</v>
      </c>
    </row>
    <row r="47" spans="1:3">
      <c r="A47" s="1" t="str">
        <v>pecuaria</v>
      </c>
      <c r="B47" s="1" t="str">
        <v>camaron</v>
      </c>
      <c r="C47" t="str">
        <v>camarón</v>
      </c>
    </row>
    <row r="48" spans="1:3">
      <c r="A48" s="1" t="str">
        <v>agricola</v>
      </c>
      <c r="B48" s="1" t="str">
        <v>cana</v>
      </c>
      <c r="C48" t="str">
        <v>caña</v>
      </c>
    </row>
    <row r="49" spans="1:3">
      <c r="A49" s="1" t="str">
        <v>agricola</v>
      </c>
      <c r="B49" s="1" t="str">
        <v>cana_flecha</v>
      </c>
      <c r="C49" t="str">
        <v>caña flecha</v>
      </c>
    </row>
    <row r="50" spans="1:3">
      <c r="A50" s="1" t="str">
        <v>agricola</v>
      </c>
      <c r="B50" s="1" t="str">
        <v>cana_panelera</v>
      </c>
      <c r="C50" t="str">
        <v>caña panelera</v>
      </c>
    </row>
    <row r="51" spans="1:3">
      <c r="A51" s="1" t="str">
        <v>pecuaria</v>
      </c>
      <c r="B51" s="1" t="str">
        <v>caprinos</v>
      </c>
      <c r="C51" t="str">
        <v>caprinos</v>
      </c>
    </row>
    <row r="52" spans="1:3">
      <c r="A52" s="1" t="str">
        <v>agricola</v>
      </c>
      <c r="B52" s="1" t="str">
        <v>caucho</v>
      </c>
      <c r="C52" t="str">
        <v>caucho</v>
      </c>
    </row>
    <row r="53" spans="1:3">
      <c r="A53" s="1" t="str">
        <v>agricola</v>
      </c>
      <c r="B53" s="1" t="str">
        <v>cebolla_bulbo</v>
      </c>
      <c r="C53" t="str">
        <v>cebolla bulbo</v>
      </c>
    </row>
    <row r="54" spans="1:3">
      <c r="A54" s="1" t="str">
        <v>agricola</v>
      </c>
      <c r="B54" s="1" t="str">
        <v>cebolla_junca</v>
      </c>
      <c r="C54" t="str">
        <v>cebolla junca</v>
      </c>
    </row>
    <row r="55" spans="1:3">
      <c r="A55" s="1" t="str">
        <v>agricola</v>
      </c>
      <c r="B55" s="1" t="str">
        <v>chontaduro</v>
      </c>
      <c r="C55" t="str">
        <v>chontaduro</v>
      </c>
    </row>
    <row r="56" spans="1:3">
      <c r="A56" s="1" t="str">
        <v>agricola</v>
      </c>
      <c r="B56" s="1" t="str">
        <v>cilantro</v>
      </c>
      <c r="C56" t="str">
        <v>cilantro</v>
      </c>
    </row>
    <row r="57" spans="1:3">
      <c r="A57" s="1" t="str">
        <v>agricola</v>
      </c>
      <c r="B57" s="1" t="str">
        <v>cilantro_morron</v>
      </c>
      <c r="C57" t="str">
        <v>cilantro morrón</v>
      </c>
    </row>
    <row r="58" spans="1:3">
      <c r="A58" s="1" t="str">
        <v>agricola</v>
      </c>
      <c r="B58" s="1" t="str">
        <v>cilantro_repollo</v>
      </c>
      <c r="C58" t="str">
        <v>cilantro_repollo</v>
      </c>
    </row>
    <row r="59" spans="1:3">
      <c r="A59" s="1" t="str">
        <v>agricola</v>
      </c>
      <c r="B59" s="1" t="str">
        <v>ciruela</v>
      </c>
      <c r="C59" t="str">
        <v>ciruela</v>
      </c>
    </row>
    <row r="60" spans="1:3">
      <c r="A60" s="1" t="str">
        <v>agricola</v>
      </c>
      <c r="B60" s="1" t="str">
        <v>ciruela_castilla</v>
      </c>
      <c r="C60" t="str">
        <v>ciruela castilla</v>
      </c>
    </row>
    <row r="61" spans="1:3">
      <c r="A61" s="1" t="str">
        <v>agricola</v>
      </c>
      <c r="B61" s="1" t="str">
        <v>ciruela_costena</v>
      </c>
      <c r="C61" t="str">
        <v>ciruela costeña</v>
      </c>
    </row>
    <row r="62" spans="1:3">
      <c r="A62" s="1" t="str">
        <v>agricola</v>
      </c>
      <c r="B62" s="1" t="str">
        <v>citricos</v>
      </c>
      <c r="C62" t="str">
        <v>cítricos</v>
      </c>
    </row>
    <row r="63" spans="1:3">
      <c r="A63" s="1" t="str">
        <v>agricola</v>
      </c>
      <c r="B63" s="1" t="str">
        <v>coco</v>
      </c>
      <c r="C63" t="str">
        <v>coco</v>
      </c>
    </row>
    <row r="64" spans="1:3">
      <c r="A64" s="1" t="str">
        <v>pecuaria</v>
      </c>
      <c r="B64" s="1" t="str">
        <v>codornices</v>
      </c>
      <c r="C64" t="str">
        <v>codornices</v>
      </c>
    </row>
    <row r="65" spans="1:3">
      <c r="A65" s="1" t="str">
        <v>agricola</v>
      </c>
      <c r="B65" s="1" t="str">
        <v>coliflor</v>
      </c>
      <c r="C65" t="str">
        <v>coliflor</v>
      </c>
    </row>
    <row r="66" spans="1:3">
      <c r="A66" s="1" t="str">
        <v>pecuaria</v>
      </c>
      <c r="B66" s="1" t="str">
        <v>cunicultura</v>
      </c>
      <c r="C66" t="str">
        <v>cunicultura</v>
      </c>
    </row>
    <row r="67" spans="1:3">
      <c r="A67" s="1" t="str">
        <v>pecuaria</v>
      </c>
      <c r="B67" s="1" t="str">
        <v>cuyicultura</v>
      </c>
      <c r="C67" t="str">
        <v>cuyicultura</v>
      </c>
    </row>
    <row r="68" spans="1:3">
      <c r="A68" s="1" t="str">
        <v>agricola</v>
      </c>
      <c r="B68" s="1" t="str">
        <v>esparrago</v>
      </c>
      <c r="C68" t="str">
        <v>espárrago</v>
      </c>
    </row>
    <row r="69" spans="1:3">
      <c r="A69" s="1" t="str">
        <v>agricola</v>
      </c>
      <c r="B69" s="1" t="str">
        <v>espinaca</v>
      </c>
      <c r="C69" t="str">
        <v>espinaca</v>
      </c>
    </row>
    <row r="70" spans="1:3">
      <c r="A70" s="1" t="str">
        <v>agricola</v>
      </c>
      <c r="B70" s="1" t="str">
        <v>fique</v>
      </c>
      <c r="C70" t="str">
        <v>fique</v>
      </c>
    </row>
    <row r="71" spans="1:3">
      <c r="A71" s="1" t="str">
        <v>agricola</v>
      </c>
      <c r="B71" s="1" t="str">
        <v>frijol</v>
      </c>
      <c r="C71" t="str">
        <v>frijol</v>
      </c>
    </row>
    <row r="72" spans="1:3">
      <c r="A72" s="1" t="str">
        <v>agricola</v>
      </c>
      <c r="B72" s="1" t="str">
        <v>frijol_arbustivo</v>
      </c>
      <c r="C72" t="str">
        <v>frjiol arbustivo</v>
      </c>
    </row>
    <row r="73" spans="1:3">
      <c r="A73" s="1" t="str">
        <v>agricola</v>
      </c>
      <c r="B73" s="1" t="str">
        <v>frijol_cabeza_negra</v>
      </c>
      <c r="C73" t="str">
        <v>frijol cabeza negra</v>
      </c>
    </row>
    <row r="74" spans="1:3">
      <c r="A74" s="1" t="str">
        <v>agricola</v>
      </c>
      <c r="B74" s="1" t="str">
        <v>frijol_caraota</v>
      </c>
      <c r="C74" t="str">
        <v>frijol caraota</v>
      </c>
    </row>
    <row r="75" spans="1:3">
      <c r="A75" s="1" t="str">
        <v>agricola</v>
      </c>
      <c r="B75" s="1" t="str">
        <v>frijol_caupi</v>
      </c>
      <c r="C75" t="str">
        <v>frijol caupí</v>
      </c>
    </row>
    <row r="76" spans="1:3">
      <c r="A76" s="1" t="str">
        <v>agricola</v>
      </c>
      <c r="B76" s="1" t="str">
        <v>frijol_rosado_zaragoza</v>
      </c>
      <c r="C76" t="str">
        <v>frijol rosado zaragoza</v>
      </c>
    </row>
    <row r="77" spans="1:3">
      <c r="A77" s="1" t="str">
        <v>agricola</v>
      </c>
      <c r="B77" s="1" t="str">
        <v>frijol_voluble</v>
      </c>
      <c r="C77" t="str">
        <v>frijol voluble</v>
      </c>
    </row>
    <row r="78" spans="1:3">
      <c r="A78" s="1" t="str">
        <v>agricola</v>
      </c>
      <c r="B78" s="1" t="str">
        <v>frijol_zaragoza</v>
      </c>
      <c r="C78" t="str">
        <v>frijol zaragoza</v>
      </c>
    </row>
    <row r="79" spans="1:3">
      <c r="A79" s="1" t="str">
        <v>agricola</v>
      </c>
      <c r="B79" s="1" t="str">
        <v>frijol_zaragoza</v>
      </c>
      <c r="C79" t="str">
        <v>frijol zaragoza</v>
      </c>
    </row>
    <row r="80" spans="1:3">
      <c r="A80" s="1" t="str">
        <v>pecuaria</v>
      </c>
      <c r="B80" s="1" t="str">
        <v>ganaderia_carne</v>
      </c>
      <c r="C80" t="str">
        <v>ganadería de carne</v>
      </c>
    </row>
    <row r="81" spans="1:3">
      <c r="A81" s="1" t="str">
        <v>pecuaria</v>
      </c>
      <c r="B81" s="1" t="str">
        <v>ganaderia_cria</v>
      </c>
      <c r="C81" t="str">
        <v>ganadería de cría</v>
      </c>
    </row>
    <row r="82" spans="1:3">
      <c r="A82" s="1" t="str">
        <v>pecuaria</v>
      </c>
      <c r="B82" s="1" t="str">
        <v>ganaderia_dp</v>
      </c>
      <c r="C82" t="str">
        <v>ganadería doble propósito</v>
      </c>
    </row>
    <row r="83" spans="1:3">
      <c r="A83" s="1" t="str">
        <v>pecuaria</v>
      </c>
      <c r="B83" s="1" t="str">
        <v>ganaderia_leche</v>
      </c>
      <c r="C83" t="str">
        <v>ganadería de leche</v>
      </c>
    </row>
    <row r="84" spans="1:3">
      <c r="A84" s="1" t="str">
        <v>agricola</v>
      </c>
      <c r="B84" s="1" t="str">
        <v>granadilla</v>
      </c>
      <c r="C84" t="str">
        <v>granadilla</v>
      </c>
    </row>
    <row r="85" spans="1:3">
      <c r="A85" s="1" t="str">
        <v>agricola</v>
      </c>
      <c r="B85" s="1" t="str">
        <v>guandul</v>
      </c>
      <c r="C85" t="str">
        <v>guandul</v>
      </c>
    </row>
    <row r="86" spans="1:3">
      <c r="A86" s="1" t="str">
        <v>agricola</v>
      </c>
      <c r="B86" s="1" t="str">
        <v>guayaba</v>
      </c>
      <c r="C86" t="str">
        <v>guayaba</v>
      </c>
    </row>
    <row r="87" spans="1:3">
      <c r="A87" s="1" t="str">
        <v>agricola</v>
      </c>
      <c r="B87" s="1" t="str">
        <v>gulupa</v>
      </c>
      <c r="C87" t="str">
        <v>gulupa</v>
      </c>
    </row>
    <row r="88" spans="1:3">
      <c r="A88" s="1" t="str">
        <v>agricola</v>
      </c>
      <c r="B88" s="1" t="str">
        <v>hierbabuena</v>
      </c>
      <c r="C88" t="str">
        <v>hierbabuena</v>
      </c>
    </row>
    <row r="89" spans="1:3">
      <c r="A89" s="1" t="str">
        <v>agricola</v>
      </c>
      <c r="B89" s="1" t="str">
        <v>hortalizas</v>
      </c>
      <c r="C89" t="str">
        <v>hortalizas</v>
      </c>
    </row>
    <row r="90" spans="1:3">
      <c r="A90" s="1" t="str">
        <v>agricola</v>
      </c>
      <c r="B90" s="1" t="str">
        <v xml:space="preserve">lechuga </v>
      </c>
      <c r="C90" t="str">
        <v>lechuga</v>
      </c>
    </row>
    <row r="91" spans="1:3">
      <c r="A91" s="1" t="str">
        <v>agricola</v>
      </c>
      <c r="B91" s="1" t="str">
        <v>lechuga_gourmet</v>
      </c>
      <c r="C91" t="str">
        <v>lechuga gourmet</v>
      </c>
    </row>
    <row r="92" spans="1:3">
      <c r="A92" s="1" t="str">
        <v>agricola</v>
      </c>
      <c r="B92" s="1" t="str">
        <v>limon</v>
      </c>
      <c r="C92" t="str">
        <v>limón</v>
      </c>
    </row>
    <row r="93" spans="1:3">
      <c r="A93" s="1" t="str">
        <v>agricola</v>
      </c>
      <c r="B93" s="1" t="str">
        <v>limon_castilla</v>
      </c>
      <c r="C93" t="str">
        <v>limón de castilla</v>
      </c>
    </row>
    <row r="94" spans="1:3">
      <c r="A94" s="1" t="str">
        <v>agricola</v>
      </c>
      <c r="B94" s="1" t="str">
        <v>limon_castilla_limon_mandarino</v>
      </c>
      <c r="C94" t="str">
        <v>limón de castilla y limón mandarino</v>
      </c>
    </row>
    <row r="95" spans="1:3">
      <c r="A95" s="1" t="str">
        <v>agricola</v>
      </c>
      <c r="B95" s="1" t="str">
        <v>limon_criollo</v>
      </c>
      <c r="C95" t="str">
        <v>limón criollo</v>
      </c>
    </row>
    <row r="96" spans="1:3">
      <c r="A96" s="1" t="str">
        <v>agricola</v>
      </c>
      <c r="B96" s="1" t="str">
        <v>limon_mandarina</v>
      </c>
      <c r="C96" t="str">
        <v xml:space="preserve">limón en asocio con mandarina </v>
      </c>
    </row>
    <row r="97" spans="1:3">
      <c r="A97" s="1" t="str">
        <v>agricola</v>
      </c>
      <c r="B97" s="1" t="str">
        <v>limon_mandarino</v>
      </c>
      <c r="C97" t="str">
        <v>limón mandarino</v>
      </c>
    </row>
    <row r="98" spans="1:3">
      <c r="A98" s="1" t="str">
        <v>agricola</v>
      </c>
      <c r="B98" s="1" t="str">
        <v>limon_tahiti</v>
      </c>
      <c r="C98" t="str">
        <v>limón Tahití</v>
      </c>
    </row>
    <row r="99" spans="1:3">
      <c r="A99" s="1" t="str">
        <v>agricola</v>
      </c>
      <c r="B99" s="1" t="str">
        <v>maiz</v>
      </c>
      <c r="C99" t="str">
        <v>maíz</v>
      </c>
    </row>
    <row r="100" spans="1:3">
      <c r="A100" s="1" t="str">
        <v>agricola</v>
      </c>
      <c r="B100" s="1" t="str">
        <v>maiz amarillo</v>
      </c>
      <c r="C100" t="str">
        <v>maíz amarillo</v>
      </c>
    </row>
    <row r="101" spans="1:3">
      <c r="A101" s="1" t="str">
        <v>agricola</v>
      </c>
      <c r="B101" s="1" t="str">
        <v>maiz puya</v>
      </c>
      <c r="C101" t="str">
        <v>maíz puya</v>
      </c>
    </row>
    <row r="102" spans="1:3">
      <c r="A102" s="1" t="str">
        <v>agricola</v>
      </c>
      <c r="B102" s="1" t="str">
        <v>maiz_amarillo</v>
      </c>
      <c r="C102" t="str">
        <v xml:space="preserve">Maíz amarillo </v>
      </c>
    </row>
    <row r="103" spans="1:3">
      <c r="A103" s="1" t="str">
        <v>agricola</v>
      </c>
      <c r="B103" s="1" t="str">
        <v>maiz_amarillo_tradicional</v>
      </c>
      <c r="C103" t="str">
        <v>maíz amarillo  tradicional</v>
      </c>
    </row>
    <row r="104" spans="1:3">
      <c r="A104" s="1" t="str">
        <v>agricola</v>
      </c>
      <c r="B104" s="1" t="str">
        <v>maiz_blanco</v>
      </c>
      <c r="C104" t="str">
        <v>Maíz blanco tradicional</v>
      </c>
    </row>
    <row r="105" spans="1:3">
      <c r="A105" s="1" t="str">
        <v>agricola</v>
      </c>
      <c r="B105" s="1" t="str">
        <v>maiz_blanco_tradicional</v>
      </c>
      <c r="C105" t="str">
        <v>maíz blanco tradicional</v>
      </c>
    </row>
    <row r="106" spans="1:3">
      <c r="A106" s="1" t="str">
        <v>agricola</v>
      </c>
      <c r="B106" s="1" t="str">
        <v>maiz_puya</v>
      </c>
      <c r="C106" t="str">
        <v>maíz puya</v>
      </c>
    </row>
    <row r="107" spans="1:3">
      <c r="A107" s="1" t="str">
        <v>agricola</v>
      </c>
      <c r="B107" s="1" t="str">
        <v>maiz_tecnificado</v>
      </c>
      <c r="C107" t="str">
        <v>maíz tecnificado</v>
      </c>
    </row>
    <row r="108" spans="1:3">
      <c r="A108" s="1" t="str">
        <v>agricola</v>
      </c>
      <c r="B108" s="1" t="str">
        <v>maiz_tradicional</v>
      </c>
      <c r="C108" t="str">
        <v>maíz tradicional</v>
      </c>
    </row>
    <row r="109" spans="1:3">
      <c r="A109" s="1" t="str">
        <v>agricola</v>
      </c>
      <c r="B109" s="1" t="str">
        <v>malanga</v>
      </c>
      <c r="C109" t="str">
        <v>malanga</v>
      </c>
    </row>
    <row r="110" spans="1:3">
      <c r="A110" s="1" t="str">
        <v>agricola</v>
      </c>
      <c r="B110" s="1" t="str">
        <v>mamoncillo</v>
      </c>
      <c r="C110" t="str">
        <v>mamoncillo</v>
      </c>
    </row>
    <row r="111" spans="1:3">
      <c r="A111" s="1" t="str">
        <v>agricola</v>
      </c>
      <c r="B111" s="1" t="str">
        <v>mamoncillo</v>
      </c>
      <c r="C111" t="str">
        <v>mamoncillo</v>
      </c>
    </row>
    <row r="112" spans="1:3">
      <c r="A112" s="1" t="str">
        <v>agricola</v>
      </c>
      <c r="B112" s="1" t="str">
        <v>mandarina</v>
      </c>
      <c r="C112" t="str">
        <v>mandarina</v>
      </c>
    </row>
    <row r="113" spans="1:3">
      <c r="A113" s="1" t="str">
        <v>agricola</v>
      </c>
      <c r="B113" s="1" t="str">
        <v>mango</v>
      </c>
      <c r="C113" t="str">
        <v>mango</v>
      </c>
    </row>
    <row r="114" spans="1:3">
      <c r="A114" s="1" t="str">
        <v>agricola</v>
      </c>
      <c r="B114" s="1" t="str">
        <v>mango_hilaza</v>
      </c>
      <c r="C114" t="str">
        <v>mango hilaza</v>
      </c>
    </row>
    <row r="115" spans="1:3">
      <c r="A115" s="1" t="str">
        <v>agricola</v>
      </c>
      <c r="B115" s="1" t="str">
        <v>mango_keitt</v>
      </c>
      <c r="C115" t="str">
        <v>mango keitt</v>
      </c>
    </row>
    <row r="116" spans="1:3">
      <c r="A116" s="1" t="str">
        <v>agricola</v>
      </c>
      <c r="B116" s="1" t="str">
        <v>mango_tommy</v>
      </c>
      <c r="C116" t="str">
        <v>mango tommy</v>
      </c>
    </row>
    <row r="117" spans="1:3">
      <c r="A117" s="1" t="str">
        <v>agricola</v>
      </c>
      <c r="B117" s="1" t="str">
        <v>maracuya</v>
      </c>
      <c r="C117" t="str">
        <v>maracuyá</v>
      </c>
    </row>
    <row r="118" spans="1:3">
      <c r="A118" s="1" t="str">
        <v>agricola</v>
      </c>
      <c r="B118" s="1" t="str">
        <v>melon</v>
      </c>
      <c r="C118" t="str">
        <v xml:space="preserve">melón </v>
      </c>
    </row>
    <row r="119" spans="1:3">
      <c r="A119" s="1" t="str">
        <v>agricola</v>
      </c>
      <c r="B119" s="1" t="str">
        <v>mora</v>
      </c>
      <c r="C119" t="str">
        <v>mora</v>
      </c>
    </row>
    <row r="120" spans="1:3">
      <c r="A120" s="1" t="str">
        <v>agricola</v>
      </c>
      <c r="B120" s="1" t="str">
        <v>name</v>
      </c>
      <c r="C120" t="str">
        <v>ñame</v>
      </c>
    </row>
    <row r="121" spans="1:3">
      <c r="A121" s="1" t="str">
        <v>agricola</v>
      </c>
      <c r="B121" s="1" t="str">
        <v>name_diamante</v>
      </c>
      <c r="C121" t="str">
        <v>ñame diamante</v>
      </c>
    </row>
    <row r="122" spans="1:3">
      <c r="A122" s="1" t="str">
        <v>agricola</v>
      </c>
      <c r="B122" s="1" t="str">
        <v>name_espino</v>
      </c>
      <c r="C122" t="str">
        <v>ñame espino</v>
      </c>
    </row>
    <row r="123" spans="1:3">
      <c r="A123" s="1" t="str">
        <v>agricola</v>
      </c>
      <c r="B123" s="1" t="str">
        <v>naranja</v>
      </c>
      <c r="C123" t="str">
        <v>naranja</v>
      </c>
    </row>
    <row r="124" spans="1:3">
      <c r="A124" s="1" t="str">
        <v>agricola</v>
      </c>
      <c r="B124" s="1" t="str">
        <v>naranja_valencia</v>
      </c>
      <c r="C124" t="str">
        <v>naranja valencia</v>
      </c>
    </row>
    <row r="125" spans="1:3">
      <c r="A125" s="1" t="str">
        <v>pecuaria</v>
      </c>
      <c r="B125" s="1" t="str">
        <v>ovinos</v>
      </c>
      <c r="C125" t="str">
        <v>ovinos</v>
      </c>
    </row>
    <row r="126" spans="1:3">
      <c r="A126" s="1" t="str">
        <v>agricola</v>
      </c>
      <c r="B126" s="1" t="str">
        <v>palma_aceite</v>
      </c>
      <c r="C126" t="str">
        <v>palma de aceite</v>
      </c>
    </row>
    <row r="127" spans="1:3">
      <c r="A127" s="1" t="str">
        <v>agricola</v>
      </c>
      <c r="B127" s="1" t="str">
        <v>papa</v>
      </c>
      <c r="C127" t="str">
        <v>papa</v>
      </c>
    </row>
    <row r="128" spans="1:3">
      <c r="A128" s="1" t="str">
        <v>agricola</v>
      </c>
      <c r="B128" s="1" t="str">
        <v>papa_criolla</v>
      </c>
      <c r="C128" t="str">
        <v>papa criolla</v>
      </c>
    </row>
    <row r="129" spans="1:3">
      <c r="A129" s="1" t="str">
        <v>agricola</v>
      </c>
      <c r="B129" s="1" t="str">
        <v>papaya</v>
      </c>
      <c r="C129" t="str">
        <v>papaya</v>
      </c>
    </row>
    <row r="130" spans="1:3">
      <c r="A130" s="1" t="str">
        <v>agricola</v>
      </c>
      <c r="B130" s="1" t="str">
        <v>patilla</v>
      </c>
      <c r="C130" t="str">
        <v>patilla</v>
      </c>
    </row>
    <row r="131" spans="1:3">
      <c r="A131" s="1" t="str">
        <v>agricola</v>
      </c>
      <c r="B131" s="1" t="str">
        <v>patilla_melon</v>
      </c>
      <c r="C131" t="str">
        <v>patilla en asocio con melón</v>
      </c>
    </row>
    <row r="132" spans="1:3">
      <c r="A132" s="1" t="str">
        <v>agricola</v>
      </c>
      <c r="B132" s="1" t="str">
        <v>pepino_guiso</v>
      </c>
      <c r="C132" t="str">
        <v>pepino guiso</v>
      </c>
    </row>
    <row r="133" spans="1:3">
      <c r="A133" s="1" t="str">
        <v>pecuaria</v>
      </c>
      <c r="B133" s="1" t="str">
        <v>piangua</v>
      </c>
      <c r="C133" t="str">
        <v>piangua</v>
      </c>
    </row>
    <row r="134" spans="1:3">
      <c r="A134" s="1" t="str">
        <v>agricola</v>
      </c>
      <c r="B134" s="1" t="str">
        <v>pimenton</v>
      </c>
      <c r="C134" t="str">
        <v>pimentón</v>
      </c>
    </row>
    <row r="135" spans="1:3">
      <c r="A135" s="1" t="str">
        <v>agricola</v>
      </c>
      <c r="B135" s="1" t="str">
        <v>pimienta</v>
      </c>
      <c r="C135" t="str">
        <v>pimienta</v>
      </c>
    </row>
    <row r="136" spans="1:3">
      <c r="A136" s="1" t="str">
        <v>agricola</v>
      </c>
      <c r="B136" s="1" t="str">
        <v>pimientos</v>
      </c>
      <c r="C136" t="str">
        <v>pimientos</v>
      </c>
    </row>
    <row r="137" spans="1:3">
      <c r="A137" s="1" t="str">
        <v>agricola</v>
      </c>
      <c r="B137" s="1" t="str">
        <v>piña</v>
      </c>
      <c r="C137" t="str">
        <v>piña</v>
      </c>
    </row>
    <row r="138" spans="1:3">
      <c r="A138" s="1" t="str">
        <v>pecuaria</v>
      </c>
      <c r="B138" s="1" t="str">
        <v>piscicultura_bocachico</v>
      </c>
      <c r="C138" t="str">
        <v>piscicultura</v>
      </c>
    </row>
    <row r="139" spans="1:3">
      <c r="A139" s="1" t="str">
        <v>pecuaria</v>
      </c>
      <c r="B139" s="1" t="str">
        <v>piscicultura_cachama</v>
      </c>
      <c r="C139" t="str">
        <v>piscicultura cachama</v>
      </c>
    </row>
    <row r="140" spans="1:3">
      <c r="A140" s="1" t="str">
        <v>pecuaria</v>
      </c>
      <c r="B140" s="1" t="str">
        <v>piscicultura_cachama_bocachico</v>
      </c>
      <c r="C140" t="str">
        <v>piscicultura cachama bocachico</v>
      </c>
    </row>
    <row r="141" spans="1:3">
      <c r="A141" s="1" t="str">
        <v>pecuaria</v>
      </c>
      <c r="B141" s="1" t="str">
        <v>piscicultura_tilapia</v>
      </c>
      <c r="C141" t="str">
        <v>piscicultura tilapia</v>
      </c>
    </row>
    <row r="142" spans="1:3">
      <c r="A142" s="1" t="str">
        <v>pecuaria</v>
      </c>
      <c r="B142" s="1" t="str">
        <v>piscicultura_tilapia_bocachico</v>
      </c>
      <c r="C142" t="str">
        <v>piscicultura tilapia y bocachico</v>
      </c>
    </row>
    <row r="143" spans="1:3">
      <c r="A143" s="1" t="str">
        <v>pecuaria</v>
      </c>
      <c r="B143" s="1" t="str">
        <v>piscicultura_tilapia_cachama</v>
      </c>
      <c r="C143" t="str">
        <v>piscicultura tilapia y cachama</v>
      </c>
    </row>
    <row r="144" spans="1:3">
      <c r="A144" s="1" t="str">
        <v>pecuaria</v>
      </c>
      <c r="B144" s="1" t="str">
        <v>piscicultura_cachama_mojarra</v>
      </c>
      <c r="C144" t="str">
        <v>piscicultura cachama y mojarra</v>
      </c>
    </row>
    <row r="145" spans="1:3">
      <c r="A145" s="1" t="str">
        <v>pecuaria</v>
      </c>
      <c r="B145" s="1" t="str">
        <v>piscicultura_trucha</v>
      </c>
      <c r="C145" t="str">
        <v>piscicultura trucha</v>
      </c>
    </row>
    <row r="146" spans="1:3">
      <c r="A146" s="1" t="str">
        <v>agricola</v>
      </c>
      <c r="B146" s="1" t="str">
        <v>platano</v>
      </c>
      <c r="C146" t="str">
        <v>plátano</v>
      </c>
    </row>
    <row r="147" spans="1:3">
      <c r="A147" s="1" t="str">
        <v>agricola</v>
      </c>
      <c r="B147" s="1" t="str">
        <v>platano_harton</v>
      </c>
      <c r="C147" t="str">
        <v>plátano hartón</v>
      </c>
    </row>
    <row r="148" spans="1:3">
      <c r="A148" s="1" t="str">
        <v>pecuaria</v>
      </c>
      <c r="B148" s="1" t="str">
        <v>porcicultura_ceba</v>
      </c>
      <c r="C148" t="str">
        <v>porcicultura de ceba</v>
      </c>
    </row>
    <row r="149" spans="1:3">
      <c r="A149" s="1" t="str">
        <v>pecuaria</v>
      </c>
      <c r="B149" s="1" t="str">
        <v>porcicultura_ciclo_completo</v>
      </c>
      <c r="C149" t="str">
        <v>porcicultura de ciclo completo</v>
      </c>
    </row>
    <row r="150" spans="1:3">
      <c r="A150" s="1" t="str">
        <v>pecuaria</v>
      </c>
      <c r="B150" s="1" t="str">
        <v>porcicultura_cria</v>
      </c>
      <c r="C150" t="str">
        <v>porcicultura de cría</v>
      </c>
    </row>
    <row r="151" spans="1:3">
      <c r="A151" s="1" t="str">
        <v>pecuaria</v>
      </c>
      <c r="B151" s="1" t="str">
        <v>porcicultura_cria_levante</v>
      </c>
      <c r="C151" t="str">
        <v>porcicultura de cría y levante</v>
      </c>
    </row>
    <row r="152" spans="1:3">
      <c r="A152" s="1" t="str">
        <v>agricola</v>
      </c>
      <c r="B152" s="1" t="str">
        <v>rambutan</v>
      </c>
      <c r="C152" t="str">
        <v>rambutan</v>
      </c>
    </row>
    <row r="153" spans="1:3">
      <c r="A153" s="1" t="str">
        <v>agricola</v>
      </c>
      <c r="B153" s="1" t="str">
        <v>remolacha</v>
      </c>
      <c r="C153" t="str">
        <v>remolacha</v>
      </c>
    </row>
    <row r="154" spans="1:3">
      <c r="A154" s="1" t="str">
        <v>agricola</v>
      </c>
      <c r="B154" s="1" t="str">
        <v>repollo</v>
      </c>
      <c r="C154" t="str">
        <v>repollo</v>
      </c>
    </row>
    <row r="155" spans="1:3">
      <c r="A155" s="1" t="str">
        <v>agricola</v>
      </c>
      <c r="B155" s="1" t="str">
        <v>sacha_inchi</v>
      </c>
      <c r="C155" t="str">
        <v>sacha inchi</v>
      </c>
    </row>
    <row r="156" spans="1:3">
      <c r="A156" s="1" t="str">
        <v>agricola</v>
      </c>
      <c r="B156" s="1" t="str">
        <v>sorgo</v>
      </c>
      <c r="C156" t="str">
        <v>sorgo</v>
      </c>
    </row>
    <row r="157" spans="1:3">
      <c r="A157" s="1" t="str">
        <v>agricola</v>
      </c>
      <c r="B157" s="1" t="str">
        <v>soya</v>
      </c>
      <c r="C157" t="str">
        <v>soya</v>
      </c>
    </row>
    <row r="158" spans="1:3">
      <c r="A158" s="1" t="str">
        <v>agricola</v>
      </c>
      <c r="B158" s="1" t="str">
        <v>stevia</v>
      </c>
      <c r="C158" t="str">
        <v>stevia</v>
      </c>
    </row>
    <row r="159" spans="1:3">
      <c r="A159" s="1" t="str">
        <v>agricola</v>
      </c>
      <c r="B159" s="1" t="str">
        <v>tabaco</v>
      </c>
      <c r="C159" t="str">
        <v>tabaco</v>
      </c>
    </row>
    <row r="160" spans="1:3">
      <c r="A160" s="1" t="str">
        <v>agricola</v>
      </c>
      <c r="B160" s="1" t="str">
        <v>tomate_arbol</v>
      </c>
      <c r="C160" t="str">
        <v>tomate de árbol</v>
      </c>
    </row>
    <row r="161" spans="1:3">
      <c r="A161" s="1" t="str">
        <v>agricola</v>
      </c>
      <c r="B161" s="1" t="str">
        <v>tomate_cherry</v>
      </c>
      <c r="C161" t="str">
        <v>tomate cherry</v>
      </c>
    </row>
    <row r="162" spans="1:3">
      <c r="A162" s="1" t="str">
        <v>agricola</v>
      </c>
      <c r="B162" s="1" t="str">
        <v>tomate_mesa</v>
      </c>
      <c r="C162" t="str">
        <v>tomate de mesa</v>
      </c>
    </row>
    <row r="163" spans="1:3">
      <c r="A163" s="1" t="str">
        <v>agricola</v>
      </c>
      <c r="B163" s="1" t="str">
        <v>uchuva</v>
      </c>
      <c r="C163" t="str">
        <v>uchuva</v>
      </c>
    </row>
    <row r="164" spans="1:3">
      <c r="A164" s="1" t="str">
        <v>agricola</v>
      </c>
      <c r="B164" s="1" t="str">
        <v>uva</v>
      </c>
      <c r="C164" t="str">
        <v>uva</v>
      </c>
    </row>
    <row r="165" spans="1:3">
      <c r="A165" s="1" t="str">
        <v>agricola</v>
      </c>
      <c r="B165" s="1" t="str">
        <v>yuca</v>
      </c>
      <c r="C165" t="str">
        <v>yuca</v>
      </c>
    </row>
    <row r="166" spans="1:3">
      <c r="A166" s="1" t="str">
        <v>agricola</v>
      </c>
      <c r="B166" s="1" t="str">
        <v>yuca_industrial</v>
      </c>
      <c r="C166" t="str">
        <v>yuca para uso industrial</v>
      </c>
    </row>
    <row r="167" spans="1:3">
      <c r="A167" s="1" t="str">
        <v>agricola</v>
      </c>
      <c r="B167" s="1" t="str">
        <v>yuca_maiz</v>
      </c>
      <c r="C167" t="str">
        <v>yuca en asocio con maíz</v>
      </c>
    </row>
    <row r="168" spans="1:3">
      <c r="A168" s="1" t="str">
        <v>agricola</v>
      </c>
      <c r="B168" s="1" t="str">
        <v>yuca_maiz_ahuyama</v>
      </c>
      <c r="C168" t="str">
        <v>yuca en asocio con maíz y ahuyama</v>
      </c>
    </row>
    <row r="169" spans="1:3">
      <c r="A169" s="1" t="str">
        <v>agricola</v>
      </c>
      <c r="B169" s="1" t="str">
        <v>yuca_maiz_name</v>
      </c>
      <c r="C169" t="str">
        <v>yuca en asocio con maíz y ñame</v>
      </c>
    </row>
    <row r="170" spans="1:3">
      <c r="A170" s="1" t="str">
        <v>agricola</v>
      </c>
      <c r="B170" s="1" t="str">
        <v>yuca_maiz_name_patilla</v>
      </c>
      <c r="C170" t="str">
        <v>Yuca en asocio con maíz, ñame y patilla</v>
      </c>
    </row>
    <row r="171" spans="1:3">
      <c r="A171" s="1" t="str">
        <v>agricola</v>
      </c>
      <c r="B171" s="1" t="str">
        <v>yuca_maiz_patilla</v>
      </c>
      <c r="C171" t="str">
        <v>yuca en asocio con maíz y patilla</v>
      </c>
    </row>
    <row r="172" spans="1:3">
      <c r="A172" s="1" t="str">
        <v>agricola</v>
      </c>
      <c r="B172" s="1" t="str">
        <v>yuca_name</v>
      </c>
      <c r="C172" t="str">
        <v>yuca en asocio con ñame</v>
      </c>
    </row>
    <row r="173" spans="1:3">
      <c r="A173" s="1" t="str">
        <v>agricola</v>
      </c>
      <c r="B173" s="1" t="str">
        <v>zanahoria</v>
      </c>
      <c r="C173" t="str">
        <v>zanahoria</v>
      </c>
    </row>
    <row r="174" spans="1:3">
      <c r="A174" s="1" t="str">
        <v>agricola</v>
      </c>
      <c r="B174" s="1" t="str">
        <v>pepino_cohombro</v>
      </c>
      <c r="C174" t="str">
        <v>pepino cohombro</v>
      </c>
    </row>
    <row r="175" spans="1:3">
      <c r="A175" s="1" t="str">
        <v>agricola</v>
      </c>
      <c r="B175" s="1" t="str">
        <v>habichuela</v>
      </c>
      <c r="C175" t="str">
        <v>habichuela</v>
      </c>
    </row>
    <row r="176" spans="1:3">
      <c r="A176" s="1" t="str">
        <v>pecuaria</v>
      </c>
      <c r="B176" s="1" t="str">
        <v>porcicultura_levante</v>
      </c>
      <c r="C176" t="str">
        <v>porcicultura de levante</v>
      </c>
    </row>
    <row r="177" spans="1:3">
      <c r="A177" s="1" t="str">
        <v>agricola</v>
      </c>
      <c r="B177" s="1" t="str">
        <v>aromaticas</v>
      </c>
      <c r="C177" t="str">
        <v>aromáticas</v>
      </c>
    </row>
    <row r="178" spans="1:3">
      <c r="A178" s="1" t="str">
        <v>agricola</v>
      </c>
      <c r="B178" s="1" t="str">
        <v>romero</v>
      </c>
      <c r="C178" t="str">
        <v>romero</v>
      </c>
    </row>
    <row r="179" spans="1:3">
      <c r="A179" s="1" t="str">
        <v>agricola</v>
      </c>
      <c r="B179" s="1" t="str">
        <v>calendula</v>
      </c>
      <c r="C179" t="str">
        <v>caléndula</v>
      </c>
    </row>
    <row r="180" spans="1:3">
      <c r="A180" s="1" t="str">
        <v>agricola</v>
      </c>
      <c r="B180" s="1" t="str">
        <v>arroz_riego_voleo</v>
      </c>
      <c r="C180" t="str">
        <v>Arroz riego siembra al voleo</v>
      </c>
    </row>
    <row r="181" spans="1:3">
      <c r="A181" s="1" t="str">
        <v>agricola</v>
      </c>
      <c r="B181" s="1" t="str">
        <v>arroz_riego_transplante</v>
      </c>
      <c r="C181" t="str">
        <v xml:space="preserve">Arroz riego siembra transplante </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V138"/>
  <sheetViews>
    <sheetView zoomScale="85" zoomScaleNormal="85" workbookViewId="0">
      <pane ySplit="1" topLeftCell="P113" activePane="bottomLeft" state="frozen"/>
      <selection pane="bottomLeft" activeCell="P113" sqref="P113"/>
    </sheetView>
  </sheetViews>
  <sheetFormatPr defaultColWidth="11.42578125" defaultRowHeight="15"/>
  <cols>
    <col min="1" max="1" width="16.42578125" style="1" customWidth="1"/>
    <col min="2" max="2" width="11.42578125" style="1"/>
    <col min="3" max="3" width="15" style="1" customWidth="1"/>
    <col min="4" max="4" width="23.7109375" style="1" bestFit="1" customWidth="1"/>
    <col min="5" max="5" width="23.140625" style="1" bestFit="1" customWidth="1"/>
    <col min="6" max="6" width="17.5703125" style="1" customWidth="1"/>
    <col min="7" max="7" width="25.42578125" style="1" bestFit="1" customWidth="1"/>
    <col min="8" max="9" width="14" style="1" bestFit="1" customWidth="1"/>
    <col min="10" max="12" width="18.28515625" style="1" customWidth="1"/>
    <col min="13" max="15" width="16.85546875" style="1" customWidth="1"/>
    <col min="16" max="16" width="36.5703125" style="1" bestFit="1" customWidth="1"/>
    <col min="17" max="16384" width="11.42578125" style="1"/>
  </cols>
  <sheetData>
    <row r="1" spans="1:22">
      <c r="A1" s="3" t="s">
        <v>0</v>
      </c>
      <c r="B1" s="3"/>
      <c r="C1" s="3" t="s">
        <v>1</v>
      </c>
      <c r="D1" s="3" t="s">
        <v>2</v>
      </c>
      <c r="E1" s="3" t="s">
        <v>3</v>
      </c>
      <c r="F1" s="3" t="s">
        <v>4</v>
      </c>
      <c r="G1" s="3" t="s">
        <v>5</v>
      </c>
      <c r="H1" s="3" t="s">
        <v>6</v>
      </c>
      <c r="I1" s="3" t="s">
        <v>7</v>
      </c>
      <c r="J1" s="3" t="s">
        <v>8</v>
      </c>
      <c r="K1" s="3" t="s">
        <v>9</v>
      </c>
      <c r="L1" s="3" t="s">
        <v>10</v>
      </c>
      <c r="M1" s="3" t="s">
        <v>11</v>
      </c>
      <c r="N1" s="84" t="s">
        <v>12</v>
      </c>
      <c r="O1" s="3" t="s">
        <v>13</v>
      </c>
      <c r="P1" s="13" t="s">
        <v>14</v>
      </c>
    </row>
    <row r="2" spans="1:22">
      <c r="A2" s="100" t="s">
        <v>15</v>
      </c>
      <c r="B2" s="76" t="s">
        <v>16</v>
      </c>
      <c r="C2" s="57">
        <v>1162.9831899999997</v>
      </c>
      <c r="D2" s="57">
        <v>1162.9831900000001</v>
      </c>
      <c r="E2" s="57">
        <v>1162.9831900000001</v>
      </c>
      <c r="F2" s="57">
        <v>1162.9831920000006</v>
      </c>
      <c r="G2" s="57">
        <v>1162.9831929999998</v>
      </c>
      <c r="H2" s="58">
        <v>1162.983193</v>
      </c>
      <c r="I2" s="58">
        <v>1162.983193</v>
      </c>
      <c r="J2" s="58">
        <v>1162.983193</v>
      </c>
      <c r="K2" s="58">
        <v>1162.983193</v>
      </c>
      <c r="L2" s="58">
        <v>1162.9831884636856</v>
      </c>
      <c r="M2" s="82">
        <v>1162.9831927867069</v>
      </c>
      <c r="N2" s="82">
        <v>1162.9831922171229</v>
      </c>
      <c r="O2" s="60">
        <v>1162.9831924534319</v>
      </c>
      <c r="P2" s="80"/>
    </row>
    <row r="3" spans="1:22">
      <c r="A3" s="101"/>
      <c r="B3" s="76" t="s">
        <v>17</v>
      </c>
      <c r="C3" s="57">
        <v>1116.5589709999997</v>
      </c>
      <c r="D3" s="57">
        <v>1154.1648440000001</v>
      </c>
      <c r="E3" s="57">
        <v>1154.1648440000001</v>
      </c>
      <c r="F3" s="57">
        <v>1153.2778220000007</v>
      </c>
      <c r="G3" s="57">
        <v>0.12472800000000461</v>
      </c>
      <c r="H3" s="58">
        <v>0</v>
      </c>
      <c r="I3" s="58">
        <v>10.411655999999994</v>
      </c>
      <c r="J3" s="58">
        <v>202.82829500000014</v>
      </c>
      <c r="K3" s="58">
        <v>644.75735399999996</v>
      </c>
      <c r="L3" s="58">
        <v>1113.7283069853099</v>
      </c>
      <c r="M3" s="82">
        <v>278.09497619488798</v>
      </c>
      <c r="N3" s="82">
        <v>1153.7186030036701</v>
      </c>
      <c r="O3" s="58">
        <v>1107.9907029123201</v>
      </c>
      <c r="P3" s="80"/>
    </row>
    <row r="4" spans="1:22">
      <c r="A4" s="101"/>
      <c r="B4" s="76" t="s">
        <v>18</v>
      </c>
      <c r="C4" s="57">
        <v>46.424219000000001</v>
      </c>
      <c r="D4" s="57">
        <v>8.818346</v>
      </c>
      <c r="E4" s="57">
        <v>8.818346</v>
      </c>
      <c r="F4" s="57">
        <v>9.7053700000000003</v>
      </c>
      <c r="G4" s="57">
        <v>1162.8584649999998</v>
      </c>
      <c r="H4" s="58">
        <v>1162.983193</v>
      </c>
      <c r="I4" s="58">
        <v>1152.571537</v>
      </c>
      <c r="J4" s="58">
        <v>960.15489799999989</v>
      </c>
      <c r="K4" s="58">
        <v>518.22583900000006</v>
      </c>
      <c r="L4" s="58">
        <v>49.254881478375601</v>
      </c>
      <c r="M4" s="58">
        <v>884.88821659181895</v>
      </c>
      <c r="N4" s="82">
        <v>9.2645892134528598</v>
      </c>
      <c r="O4" s="58">
        <v>54.992489541111802</v>
      </c>
      <c r="P4" s="81"/>
    </row>
    <row r="5" spans="1:22">
      <c r="A5" s="102"/>
      <c r="B5" s="77" t="s">
        <v>19</v>
      </c>
      <c r="C5" s="57">
        <v>96.008177985788421</v>
      </c>
      <c r="D5" s="57">
        <v>99.241747767652598</v>
      </c>
      <c r="E5" s="57">
        <v>99.241747767652598</v>
      </c>
      <c r="F5" s="57">
        <v>99.165476331320875</v>
      </c>
      <c r="G5" s="57">
        <v>1.0724832547086055E-2</v>
      </c>
      <c r="H5" s="58">
        <v>0</v>
      </c>
      <c r="I5" s="58">
        <v>0.8952542102644121</v>
      </c>
      <c r="J5" s="58">
        <v>0.17440346190798317</v>
      </c>
      <c r="K5" s="58">
        <v>0.55439954582387496</v>
      </c>
      <c r="L5" s="58">
        <v>95.764781299767378</v>
      </c>
      <c r="M5" s="58">
        <v>23.912209387009696</v>
      </c>
      <c r="N5" s="82">
        <v>99.203377204808035</v>
      </c>
      <c r="O5" s="58">
        <v>95.271428693212712</v>
      </c>
      <c r="P5" s="83"/>
      <c r="R5" s="79"/>
      <c r="S5" s="79"/>
      <c r="T5" s="79"/>
      <c r="U5" s="79"/>
      <c r="V5" s="79"/>
    </row>
    <row r="6" spans="1:22">
      <c r="A6" s="103" t="s">
        <v>20</v>
      </c>
      <c r="B6" s="78" t="s">
        <v>16</v>
      </c>
      <c r="C6" s="57">
        <v>763.70424299999979</v>
      </c>
      <c r="D6" s="57">
        <v>763.70424300000002</v>
      </c>
      <c r="E6" s="57">
        <v>763.70424300000002</v>
      </c>
      <c r="F6" s="57">
        <v>763.70424400000002</v>
      </c>
      <c r="G6" s="57">
        <v>763.70424999999989</v>
      </c>
      <c r="H6" s="58">
        <v>763.70424700000001</v>
      </c>
      <c r="I6" s="58">
        <v>763.70424699999978</v>
      </c>
      <c r="J6" s="58">
        <v>763.70424899999989</v>
      </c>
      <c r="K6" s="58">
        <v>763.70424300000002</v>
      </c>
      <c r="L6" s="58">
        <v>763.70424397850695</v>
      </c>
      <c r="M6" s="58">
        <v>763.70424420089</v>
      </c>
      <c r="N6" s="58">
        <v>763.7042437479588</v>
      </c>
      <c r="O6" s="58">
        <v>763.70424711089095</v>
      </c>
      <c r="P6" s="75"/>
    </row>
    <row r="7" spans="1:22">
      <c r="A7" s="101"/>
      <c r="B7" s="78" t="s">
        <v>17</v>
      </c>
      <c r="C7" s="57">
        <v>587.25516999999979</v>
      </c>
      <c r="D7" s="57">
        <v>629.11843199999998</v>
      </c>
      <c r="E7" s="57">
        <v>629.11843199999998</v>
      </c>
      <c r="F7" s="57">
        <v>656.55465700000002</v>
      </c>
      <c r="G7" s="57">
        <v>11.540841999999998</v>
      </c>
      <c r="H7" s="58">
        <v>0.23503400000004149</v>
      </c>
      <c r="I7" s="58">
        <v>5.3376879999999574</v>
      </c>
      <c r="J7" s="58">
        <v>184.53880300000014</v>
      </c>
      <c r="K7" s="58">
        <v>388.14034200000003</v>
      </c>
      <c r="L7" s="58">
        <v>653.658215404673</v>
      </c>
      <c r="M7" s="58">
        <v>200.27751464435099</v>
      </c>
      <c r="N7" s="58">
        <v>681.53501303443102</v>
      </c>
      <c r="O7" s="58">
        <v>661.38597256303899</v>
      </c>
      <c r="P7" s="75"/>
    </row>
    <row r="8" spans="1:22">
      <c r="A8" s="101"/>
      <c r="B8" s="78" t="s">
        <v>18</v>
      </c>
      <c r="C8" s="57">
        <v>176.449073</v>
      </c>
      <c r="D8" s="57">
        <v>134.58581100000001</v>
      </c>
      <c r="E8" s="57">
        <v>134.58581100000001</v>
      </c>
      <c r="F8" s="57">
        <v>107.14958700000001</v>
      </c>
      <c r="G8" s="57">
        <v>752.16340799999989</v>
      </c>
      <c r="H8" s="58">
        <v>763.46921299999997</v>
      </c>
      <c r="I8" s="58">
        <v>758.36655899999982</v>
      </c>
      <c r="J8" s="58">
        <v>579.16544599999975</v>
      </c>
      <c r="K8" s="58">
        <v>375.56390099999999</v>
      </c>
      <c r="L8" s="58">
        <v>110.04602857383399</v>
      </c>
      <c r="M8" s="58">
        <v>563.42672955653904</v>
      </c>
      <c r="N8" s="58">
        <v>82.169230713527796</v>
      </c>
      <c r="O8" s="58">
        <v>102.318274547852</v>
      </c>
      <c r="P8" s="75"/>
    </row>
    <row r="9" spans="1:22">
      <c r="A9" s="102"/>
      <c r="B9" s="77" t="s">
        <v>19</v>
      </c>
      <c r="C9" s="57">
        <v>76.895627513228305</v>
      </c>
      <c r="D9" s="57">
        <v>82.377234088510875</v>
      </c>
      <c r="E9" s="57">
        <v>82.377234088510875</v>
      </c>
      <c r="F9" s="57">
        <v>85.969753626248007</v>
      </c>
      <c r="G9" s="57">
        <v>1.5111663972015343</v>
      </c>
      <c r="H9" s="58">
        <v>3.0775526118036828E-2</v>
      </c>
      <c r="I9" s="58">
        <v>0.69892082189768923</v>
      </c>
      <c r="J9" s="58">
        <v>0.2416364754309494</v>
      </c>
      <c r="K9" s="58">
        <v>0.50823384256096116</v>
      </c>
      <c r="L9" s="58">
        <v>85.59049141843829</v>
      </c>
      <c r="M9" s="58">
        <v>26.22448626744421</v>
      </c>
      <c r="N9" s="58">
        <v>89.240699997911022</v>
      </c>
      <c r="O9" s="58">
        <v>86.602369315749641</v>
      </c>
      <c r="P9" s="75"/>
      <c r="R9" s="79"/>
      <c r="S9" s="79"/>
      <c r="T9" s="79"/>
      <c r="U9" s="79"/>
      <c r="V9" s="79"/>
    </row>
    <row r="10" spans="1:22">
      <c r="A10" s="104" t="s">
        <v>21</v>
      </c>
      <c r="B10" s="78" t="s">
        <v>16</v>
      </c>
      <c r="C10" s="57">
        <v>116.686094</v>
      </c>
      <c r="D10" s="57">
        <v>116.68609400000003</v>
      </c>
      <c r="E10" s="57">
        <v>116.68609400000003</v>
      </c>
      <c r="F10" s="57">
        <v>116.686094</v>
      </c>
      <c r="G10" s="57">
        <v>116.686092</v>
      </c>
      <c r="H10" s="58">
        <v>116.68609500000001</v>
      </c>
      <c r="I10" s="58">
        <v>116.68609499999999</v>
      </c>
      <c r="J10" s="58">
        <v>116.68609500000001</v>
      </c>
      <c r="K10" s="58">
        <v>116.686092</v>
      </c>
      <c r="L10" s="58">
        <v>116.68609379811831</v>
      </c>
      <c r="M10" s="58">
        <v>116.686092648962</v>
      </c>
      <c r="N10" s="58">
        <v>116.6860933085279</v>
      </c>
      <c r="O10" s="58">
        <v>116.68609262678109</v>
      </c>
      <c r="P10" s="75"/>
    </row>
    <row r="11" spans="1:22">
      <c r="A11" s="105"/>
      <c r="B11" s="78" t="s">
        <v>17</v>
      </c>
      <c r="C11" s="57">
        <v>83.150463000000002</v>
      </c>
      <c r="D11" s="57">
        <v>102.12154900000003</v>
      </c>
      <c r="E11" s="57">
        <v>102.12154900000003</v>
      </c>
      <c r="F11" s="57">
        <v>101.669577</v>
      </c>
      <c r="G11" s="57">
        <v>0</v>
      </c>
      <c r="H11" s="58">
        <v>0</v>
      </c>
      <c r="I11" s="58">
        <v>99.945796000000001</v>
      </c>
      <c r="J11" s="58">
        <v>0</v>
      </c>
      <c r="K11" s="58">
        <v>0</v>
      </c>
      <c r="L11" s="58">
        <v>93.435165510835603</v>
      </c>
      <c r="M11" s="58">
        <v>0</v>
      </c>
      <c r="N11" s="58">
        <v>101.06307808448901</v>
      </c>
      <c r="O11" s="58">
        <v>2.0854705978980999</v>
      </c>
      <c r="P11" s="75"/>
    </row>
    <row r="12" spans="1:22">
      <c r="A12" s="105"/>
      <c r="B12" s="78" t="s">
        <v>18</v>
      </c>
      <c r="C12" s="57">
        <v>33.535631000000002</v>
      </c>
      <c r="D12" s="57">
        <v>14.564544999999999</v>
      </c>
      <c r="E12" s="57">
        <v>14.564544999999999</v>
      </c>
      <c r="F12" s="57">
        <v>15.016517</v>
      </c>
      <c r="G12" s="57">
        <v>116.686092</v>
      </c>
      <c r="H12" s="58">
        <v>116.68609500000001</v>
      </c>
      <c r="I12" s="58">
        <v>16.740298999999997</v>
      </c>
      <c r="J12" s="58">
        <v>116.68609500000001</v>
      </c>
      <c r="K12" s="58">
        <v>116.686092</v>
      </c>
      <c r="L12" s="58">
        <v>23.250928287282701</v>
      </c>
      <c r="M12" s="58">
        <v>116.686092648962</v>
      </c>
      <c r="N12" s="58">
        <v>15.6230152240389</v>
      </c>
      <c r="O12" s="58">
        <v>114.600622028883</v>
      </c>
      <c r="P12" s="75"/>
    </row>
    <row r="13" spans="1:22">
      <c r="A13" s="106"/>
      <c r="B13" s="77" t="s">
        <v>19</v>
      </c>
      <c r="C13" s="57">
        <v>71.259959220162088</v>
      </c>
      <c r="D13" s="57">
        <v>87.518182757921451</v>
      </c>
      <c r="E13" s="57">
        <v>87.518182757921451</v>
      </c>
      <c r="F13" s="57">
        <v>87.130842686361589</v>
      </c>
      <c r="G13" s="57">
        <v>0</v>
      </c>
      <c r="H13" s="58">
        <v>0</v>
      </c>
      <c r="I13" s="58">
        <v>85.653561377643157</v>
      </c>
      <c r="J13" s="58">
        <v>0</v>
      </c>
      <c r="K13" s="58">
        <v>0</v>
      </c>
      <c r="L13" s="58">
        <v>80.073950947822667</v>
      </c>
      <c r="M13" s="58">
        <v>0</v>
      </c>
      <c r="N13" s="58">
        <v>86.611073538360458</v>
      </c>
      <c r="O13" s="58">
        <v>1.7872486351637893</v>
      </c>
      <c r="P13" s="59"/>
      <c r="R13" s="79"/>
      <c r="S13" s="79"/>
      <c r="T13" s="79"/>
      <c r="U13" s="79"/>
      <c r="V13" s="79"/>
    </row>
    <row r="14" spans="1:22">
      <c r="A14" s="104" t="s">
        <v>22</v>
      </c>
      <c r="B14" s="78" t="s">
        <v>16</v>
      </c>
      <c r="C14" s="57">
        <v>188.532748</v>
      </c>
      <c r="D14" s="57">
        <v>188.53274700000003</v>
      </c>
      <c r="E14" s="57">
        <v>188.53274700000003</v>
      </c>
      <c r="F14" s="57">
        <v>188.53274899999997</v>
      </c>
      <c r="G14" s="57">
        <v>188.532746</v>
      </c>
      <c r="H14" s="58">
        <v>188.532747</v>
      </c>
      <c r="I14" s="58">
        <v>188.532747</v>
      </c>
      <c r="J14" s="58">
        <v>188.532747</v>
      </c>
      <c r="K14" s="58">
        <v>188.53274999999999</v>
      </c>
      <c r="L14" s="58">
        <v>188.5327479397107</v>
      </c>
      <c r="M14" s="58">
        <v>188.53274736636502</v>
      </c>
      <c r="N14" s="58">
        <v>188.53274581367802</v>
      </c>
      <c r="O14" s="58">
        <v>188.53274768088619</v>
      </c>
      <c r="P14" s="75"/>
    </row>
    <row r="15" spans="1:22">
      <c r="A15" s="105"/>
      <c r="B15" s="78" t="s">
        <v>17</v>
      </c>
      <c r="C15" s="57">
        <v>127.43275199999999</v>
      </c>
      <c r="D15" s="57">
        <v>146.74892500000004</v>
      </c>
      <c r="E15" s="57">
        <v>146.74892500000004</v>
      </c>
      <c r="F15" s="57">
        <v>172.94277699999998</v>
      </c>
      <c r="G15" s="57">
        <v>1.6101820000000089</v>
      </c>
      <c r="H15" s="58">
        <v>0</v>
      </c>
      <c r="I15" s="58">
        <v>100.339215</v>
      </c>
      <c r="J15" s="58">
        <v>35.716341</v>
      </c>
      <c r="K15" s="58">
        <v>100.58565499999999</v>
      </c>
      <c r="L15" s="58">
        <v>165.41839391066401</v>
      </c>
      <c r="M15" s="58">
        <v>0.18633506021500501</v>
      </c>
      <c r="N15" s="58">
        <v>188.15690923076599</v>
      </c>
      <c r="O15" s="58">
        <v>1.6362833201632001</v>
      </c>
      <c r="P15" s="75"/>
    </row>
    <row r="16" spans="1:22">
      <c r="A16" s="105"/>
      <c r="B16" s="78" t="s">
        <v>18</v>
      </c>
      <c r="C16" s="57">
        <v>61.099995999999997</v>
      </c>
      <c r="D16" s="57">
        <v>41.783822000000001</v>
      </c>
      <c r="E16" s="57">
        <v>41.783822000000001</v>
      </c>
      <c r="F16" s="57">
        <v>15.589971999999999</v>
      </c>
      <c r="G16" s="57">
        <v>186.92256399999999</v>
      </c>
      <c r="H16" s="58">
        <v>188.532747</v>
      </c>
      <c r="I16" s="58">
        <v>88.193532000000005</v>
      </c>
      <c r="J16" s="58">
        <v>152.816406</v>
      </c>
      <c r="K16" s="58">
        <v>87.947095000000004</v>
      </c>
      <c r="L16" s="58">
        <v>23.114354029046702</v>
      </c>
      <c r="M16" s="58">
        <v>188.34641230615</v>
      </c>
      <c r="N16" s="58">
        <v>0.37583658291203398</v>
      </c>
      <c r="O16" s="58">
        <v>186.896464360723</v>
      </c>
      <c r="P16" s="75"/>
    </row>
    <row r="17" spans="1:22">
      <c r="A17" s="106"/>
      <c r="B17" s="77" t="s">
        <v>19</v>
      </c>
      <c r="C17" s="57">
        <v>67.591839270278925</v>
      </c>
      <c r="D17" s="57">
        <v>77.837366364793922</v>
      </c>
      <c r="E17" s="57">
        <v>77.837366364793922</v>
      </c>
      <c r="F17" s="57">
        <v>91.730894455901662</v>
      </c>
      <c r="G17" s="57">
        <v>0.85405959132426201</v>
      </c>
      <c r="H17" s="58">
        <v>0</v>
      </c>
      <c r="I17" s="58">
        <v>53.221106994213585</v>
      </c>
      <c r="J17" s="58">
        <v>0.18944369913625669</v>
      </c>
      <c r="K17" s="58">
        <v>0.53351820837493746</v>
      </c>
      <c r="L17" s="58">
        <v>87.739873161749998</v>
      </c>
      <c r="M17" s="58">
        <v>9.8834320730981889E-2</v>
      </c>
      <c r="N17" s="58">
        <v>99.800651827728927</v>
      </c>
      <c r="O17" s="58">
        <v>0.86790403274278993</v>
      </c>
      <c r="P17" s="59"/>
      <c r="R17" s="79"/>
      <c r="S17" s="79"/>
      <c r="T17" s="79"/>
      <c r="U17" s="79"/>
      <c r="V17" s="79"/>
    </row>
    <row r="18" spans="1:22">
      <c r="A18" s="97" t="s">
        <v>23</v>
      </c>
      <c r="B18" s="78" t="s">
        <v>16</v>
      </c>
      <c r="C18" s="57">
        <v>2.0537070000000002</v>
      </c>
      <c r="D18" s="57">
        <v>2.0537050000000003</v>
      </c>
      <c r="E18" s="57">
        <v>2.0537050000000003</v>
      </c>
      <c r="F18" s="57">
        <v>2.0537079999999999</v>
      </c>
      <c r="G18" s="57">
        <v>2.0537070000000002</v>
      </c>
      <c r="H18" s="58">
        <v>2.053706</v>
      </c>
      <c r="I18" s="58">
        <v>2.0537050000000003</v>
      </c>
      <c r="J18" s="58">
        <v>2.0537059999999996</v>
      </c>
      <c r="K18" s="58">
        <v>2.0537070000000002</v>
      </c>
      <c r="L18" s="58">
        <v>2.0537067109917051</v>
      </c>
      <c r="M18" s="58">
        <v>2.053706531556144</v>
      </c>
      <c r="N18" s="58">
        <v>2.05370662191975</v>
      </c>
      <c r="O18" s="58">
        <v>2.053706752459961</v>
      </c>
      <c r="P18" s="75"/>
    </row>
    <row r="19" spans="1:22">
      <c r="A19" s="98"/>
      <c r="B19" s="78" t="s">
        <v>17</v>
      </c>
      <c r="C19" s="57">
        <v>1.6111190000000002</v>
      </c>
      <c r="D19" s="57">
        <v>2.0537050000000003</v>
      </c>
      <c r="E19" s="57">
        <v>2.0537050000000003</v>
      </c>
      <c r="F19" s="57">
        <v>2.0537079999999999</v>
      </c>
      <c r="G19" s="57">
        <v>0.38126900000000008</v>
      </c>
      <c r="H19" s="58">
        <v>0</v>
      </c>
      <c r="I19" s="58">
        <v>0.7407490000000001</v>
      </c>
      <c r="J19" s="58">
        <v>0.12366199999999994</v>
      </c>
      <c r="K19" s="58">
        <v>1.1447680000000002</v>
      </c>
      <c r="L19" s="58">
        <v>1.39107006258251E-2</v>
      </c>
      <c r="M19" s="58">
        <v>0.67118771064666405</v>
      </c>
      <c r="N19" s="58">
        <v>2.05370662191975</v>
      </c>
      <c r="O19" s="58">
        <v>1.07394388707716</v>
      </c>
      <c r="P19" s="75"/>
    </row>
    <row r="20" spans="1:22">
      <c r="A20" s="98"/>
      <c r="B20" s="78" t="s">
        <v>18</v>
      </c>
      <c r="C20" s="57">
        <v>0.44258799999999998</v>
      </c>
      <c r="D20" s="57">
        <v>0</v>
      </c>
      <c r="E20" s="57">
        <v>0</v>
      </c>
      <c r="F20" s="57">
        <v>0</v>
      </c>
      <c r="G20" s="57">
        <v>1.6724380000000001</v>
      </c>
      <c r="H20" s="58">
        <v>2.053706</v>
      </c>
      <c r="I20" s="58">
        <v>1.3129560000000002</v>
      </c>
      <c r="J20" s="58">
        <v>1.9300439999999996</v>
      </c>
      <c r="K20" s="58">
        <v>0.90893899999999994</v>
      </c>
      <c r="L20" s="58">
        <v>2.0397960103658801</v>
      </c>
      <c r="M20" s="58">
        <v>1.3825188209094801</v>
      </c>
      <c r="N20" s="58">
        <v>0</v>
      </c>
      <c r="O20" s="58">
        <v>0.979762865382801</v>
      </c>
      <c r="P20" s="75"/>
    </row>
    <row r="21" spans="1:22">
      <c r="A21" s="99"/>
      <c r="B21" s="77" t="s">
        <v>19</v>
      </c>
      <c r="C21" s="57">
        <v>78.449311415893305</v>
      </c>
      <c r="D21" s="57">
        <v>100</v>
      </c>
      <c r="E21" s="57">
        <v>100</v>
      </c>
      <c r="F21" s="57">
        <v>100</v>
      </c>
      <c r="G21" s="57">
        <v>18.564917001305446</v>
      </c>
      <c r="H21" s="58">
        <v>0</v>
      </c>
      <c r="I21" s="58">
        <v>36.068909604836136</v>
      </c>
      <c r="J21" s="58">
        <v>6.0214071537016481E-2</v>
      </c>
      <c r="K21" s="58">
        <v>0.55741544436475121</v>
      </c>
      <c r="L21" s="58">
        <v>0.67734601787943827</v>
      </c>
      <c r="M21" s="58">
        <v>32.681773190743499</v>
      </c>
      <c r="N21" s="58">
        <v>100</v>
      </c>
      <c r="O21" s="58">
        <v>52.292952038589434</v>
      </c>
      <c r="P21" s="59"/>
      <c r="R21" s="79"/>
      <c r="S21" s="79"/>
      <c r="T21" s="79"/>
      <c r="U21" s="79"/>
      <c r="V21" s="79"/>
    </row>
    <row r="22" spans="1:22">
      <c r="A22" s="97" t="s">
        <v>24</v>
      </c>
      <c r="B22" s="78" t="s">
        <v>16</v>
      </c>
      <c r="C22" s="57">
        <v>72.375281000000001</v>
      </c>
      <c r="D22" s="57">
        <v>72.375280000000004</v>
      </c>
      <c r="E22" s="57">
        <v>72.375280000000004</v>
      </c>
      <c r="F22" s="57">
        <v>72.375281000000001</v>
      </c>
      <c r="G22" s="57">
        <v>72.375281000000001</v>
      </c>
      <c r="H22" s="58">
        <v>72.375281000000001</v>
      </c>
      <c r="I22" s="58">
        <v>72.375281999999999</v>
      </c>
      <c r="J22" s="58">
        <v>72.375281000000001</v>
      </c>
      <c r="K22" s="58">
        <v>72.375281000000001</v>
      </c>
      <c r="L22" s="58">
        <v>72.375280704154093</v>
      </c>
      <c r="M22" s="58">
        <v>72.375280704154093</v>
      </c>
      <c r="N22" s="58">
        <v>72.375280970176803</v>
      </c>
      <c r="O22" s="58">
        <v>72.375280704154093</v>
      </c>
      <c r="P22" s="75"/>
    </row>
    <row r="23" spans="1:22">
      <c r="A23" s="98"/>
      <c r="B23" s="78" t="s">
        <v>17</v>
      </c>
      <c r="C23" s="57">
        <v>0</v>
      </c>
      <c r="D23" s="57">
        <v>15.718784000000007</v>
      </c>
      <c r="E23" s="57">
        <v>15.718784000000007</v>
      </c>
      <c r="F23" s="57">
        <v>14.832385000000002</v>
      </c>
      <c r="G23" s="57">
        <v>0</v>
      </c>
      <c r="H23" s="58">
        <v>0</v>
      </c>
      <c r="I23" s="58">
        <v>13.831764</v>
      </c>
      <c r="J23" s="58">
        <v>0</v>
      </c>
      <c r="K23" s="58">
        <v>0</v>
      </c>
      <c r="L23" s="58">
        <v>0</v>
      </c>
      <c r="M23" s="58">
        <v>0</v>
      </c>
      <c r="N23" s="58">
        <v>15.433866410750401</v>
      </c>
      <c r="O23" s="58">
        <v>0</v>
      </c>
      <c r="P23" s="75"/>
    </row>
    <row r="24" spans="1:22">
      <c r="A24" s="98"/>
      <c r="B24" s="78" t="s">
        <v>18</v>
      </c>
      <c r="C24" s="57">
        <v>72.375281000000001</v>
      </c>
      <c r="D24" s="57">
        <v>56.656495999999997</v>
      </c>
      <c r="E24" s="57">
        <v>56.656495999999997</v>
      </c>
      <c r="F24" s="57">
        <v>57.542895999999999</v>
      </c>
      <c r="G24" s="57">
        <v>72.375281000000001</v>
      </c>
      <c r="H24" s="58">
        <v>72.375281000000001</v>
      </c>
      <c r="I24" s="58">
        <v>58.543517999999999</v>
      </c>
      <c r="J24" s="58">
        <v>72.375281000000001</v>
      </c>
      <c r="K24" s="58">
        <v>72.375281000000001</v>
      </c>
      <c r="L24" s="58">
        <v>72.375280704154093</v>
      </c>
      <c r="M24" s="58">
        <v>72.375280704154093</v>
      </c>
      <c r="N24" s="58">
        <v>56.941414559426399</v>
      </c>
      <c r="O24" s="58">
        <v>72.375280704154093</v>
      </c>
      <c r="P24" s="75"/>
    </row>
    <row r="25" spans="1:22">
      <c r="A25" s="99"/>
      <c r="B25" s="77" t="s">
        <v>19</v>
      </c>
      <c r="C25" s="57">
        <v>0</v>
      </c>
      <c r="D25" s="57">
        <v>21.718443092724485</v>
      </c>
      <c r="E25" s="57">
        <v>21.718443092724485</v>
      </c>
      <c r="F25" s="57">
        <v>20.493716632340263</v>
      </c>
      <c r="G25" s="57">
        <v>0</v>
      </c>
      <c r="H25" s="58">
        <v>0</v>
      </c>
      <c r="I25" s="58">
        <v>19.111171131602635</v>
      </c>
      <c r="J25" s="58">
        <v>0</v>
      </c>
      <c r="K25" s="58">
        <v>0</v>
      </c>
      <c r="L25" s="58">
        <v>0</v>
      </c>
      <c r="M25" s="58">
        <v>0</v>
      </c>
      <c r="N25" s="58">
        <v>21.324775812766976</v>
      </c>
      <c r="O25" s="58">
        <v>0</v>
      </c>
      <c r="P25" s="59"/>
      <c r="R25" s="79"/>
      <c r="S25" s="79"/>
      <c r="T25" s="79"/>
      <c r="U25" s="79"/>
      <c r="V25" s="79"/>
    </row>
    <row r="26" spans="1:22">
      <c r="A26" s="97" t="s">
        <v>25</v>
      </c>
      <c r="B26" s="78" t="s">
        <v>16</v>
      </c>
      <c r="C26" s="57">
        <v>624.22551099999987</v>
      </c>
      <c r="D26" s="57">
        <v>624.22551299999998</v>
      </c>
      <c r="E26" s="57">
        <v>624.22551299999998</v>
      </c>
      <c r="F26" s="57">
        <v>624.2255100000001</v>
      </c>
      <c r="G26" s="57">
        <v>624.22551300000021</v>
      </c>
      <c r="H26" s="58">
        <v>624.22551199999998</v>
      </c>
      <c r="I26" s="58">
        <v>624.22551100000021</v>
      </c>
      <c r="J26" s="58">
        <v>624.22551099999998</v>
      </c>
      <c r="K26" s="58">
        <v>624.22550999999999</v>
      </c>
      <c r="L26" s="58">
        <v>624.22551143112901</v>
      </c>
      <c r="M26" s="58">
        <v>624.22551004217803</v>
      </c>
      <c r="N26" s="58">
        <v>624.22551070771294</v>
      </c>
      <c r="O26" s="58">
        <v>624.22551020481603</v>
      </c>
      <c r="P26" s="75"/>
    </row>
    <row r="27" spans="1:22">
      <c r="A27" s="98"/>
      <c r="B27" s="78" t="s">
        <v>17</v>
      </c>
      <c r="C27" s="57">
        <v>352.50610099999983</v>
      </c>
      <c r="D27" s="57">
        <v>395.12024399999996</v>
      </c>
      <c r="E27" s="57">
        <v>395.12024399999996</v>
      </c>
      <c r="F27" s="57">
        <v>388.28942000000006</v>
      </c>
      <c r="G27" s="57">
        <v>370.0637700000002</v>
      </c>
      <c r="H27" s="58">
        <v>374.50795200000005</v>
      </c>
      <c r="I27" s="58">
        <v>392.13862600000016</v>
      </c>
      <c r="J27" s="58">
        <v>374.58802299999996</v>
      </c>
      <c r="K27" s="58">
        <v>115.01044099999996</v>
      </c>
      <c r="L27" s="58">
        <v>390.43212183697699</v>
      </c>
      <c r="M27" s="58">
        <v>116.352983667034</v>
      </c>
      <c r="N27" s="58">
        <v>395.37357243597597</v>
      </c>
      <c r="O27" s="58">
        <v>385.35200894593902</v>
      </c>
      <c r="P27" s="75"/>
    </row>
    <row r="28" spans="1:22">
      <c r="A28" s="98"/>
      <c r="B28" s="78" t="s">
        <v>18</v>
      </c>
      <c r="C28" s="57">
        <v>271.71941000000004</v>
      </c>
      <c r="D28" s="57">
        <v>229.10526900000002</v>
      </c>
      <c r="E28" s="57">
        <v>229.10526900000002</v>
      </c>
      <c r="F28" s="57">
        <v>235.93609000000004</v>
      </c>
      <c r="G28" s="57">
        <v>254.161743</v>
      </c>
      <c r="H28" s="58">
        <v>249.71755999999996</v>
      </c>
      <c r="I28" s="58">
        <v>232.08688500000002</v>
      </c>
      <c r="J28" s="58">
        <v>249.63748800000002</v>
      </c>
      <c r="K28" s="58">
        <v>509.21506900000003</v>
      </c>
      <c r="L28" s="58">
        <v>233.79338959415199</v>
      </c>
      <c r="M28" s="58">
        <v>507.87252637514399</v>
      </c>
      <c r="N28" s="58">
        <v>228.851938271737</v>
      </c>
      <c r="O28" s="58">
        <v>238.87350125887701</v>
      </c>
      <c r="P28" s="75"/>
    </row>
    <row r="29" spans="1:22">
      <c r="A29" s="99"/>
      <c r="B29" s="77" t="s">
        <v>19</v>
      </c>
      <c r="C29" s="57">
        <v>56.470953972273641</v>
      </c>
      <c r="D29" s="57">
        <v>63.297676203760034</v>
      </c>
      <c r="E29" s="57">
        <v>63.297676203760034</v>
      </c>
      <c r="F29" s="57">
        <v>62.203388643953375</v>
      </c>
      <c r="G29" s="57">
        <v>59.283666286161562</v>
      </c>
      <c r="H29" s="58">
        <v>59.99561773758456</v>
      </c>
      <c r="I29" s="58">
        <v>62.820025630128406</v>
      </c>
      <c r="J29" s="58">
        <v>0.60008445089005658</v>
      </c>
      <c r="K29" s="58">
        <v>0.18424501907972321</v>
      </c>
      <c r="L29" s="58">
        <v>62.546646153864138</v>
      </c>
      <c r="M29" s="58">
        <v>18.63957524888276</v>
      </c>
      <c r="N29" s="58">
        <v>63.338259275517736</v>
      </c>
      <c r="O29" s="58">
        <v>61.732819733608821</v>
      </c>
      <c r="P29" s="59"/>
      <c r="R29" s="79"/>
      <c r="S29" s="79"/>
      <c r="T29" s="79"/>
      <c r="U29" s="79"/>
      <c r="V29" s="79"/>
    </row>
    <row r="30" spans="1:22">
      <c r="A30" s="97" t="s">
        <v>26</v>
      </c>
      <c r="B30" s="78" t="s">
        <v>16</v>
      </c>
      <c r="C30" s="57">
        <v>76.025711000000001</v>
      </c>
      <c r="D30" s="57">
        <v>76.025709999999989</v>
      </c>
      <c r="E30" s="57">
        <v>76.025709999999989</v>
      </c>
      <c r="F30" s="57">
        <v>76.025709999999989</v>
      </c>
      <c r="G30" s="57">
        <v>76.025711999999999</v>
      </c>
      <c r="H30" s="58">
        <v>76.025710000000004</v>
      </c>
      <c r="I30" s="58">
        <v>76.025711000000001</v>
      </c>
      <c r="J30" s="58">
        <v>76.025711000000001</v>
      </c>
      <c r="K30" s="58">
        <v>76.025711000000001</v>
      </c>
      <c r="L30" s="58">
        <v>76.025710457436602</v>
      </c>
      <c r="M30" s="58">
        <v>76.025708878308805</v>
      </c>
      <c r="N30" s="58">
        <v>76.025709992000444</v>
      </c>
      <c r="O30" s="58">
        <v>76.025710165138179</v>
      </c>
      <c r="P30" s="75"/>
    </row>
    <row r="31" spans="1:22">
      <c r="A31" s="98"/>
      <c r="B31" s="78" t="s">
        <v>17</v>
      </c>
      <c r="C31" s="57">
        <v>62.732967000000002</v>
      </c>
      <c r="D31" s="57">
        <v>68.397318999999996</v>
      </c>
      <c r="E31" s="57">
        <v>68.397318999999996</v>
      </c>
      <c r="F31" s="57">
        <v>2.5234239999999915</v>
      </c>
      <c r="G31" s="57">
        <v>43.266548</v>
      </c>
      <c r="H31" s="58">
        <v>0</v>
      </c>
      <c r="I31" s="58">
        <v>5.4812999999995782E-2</v>
      </c>
      <c r="J31" s="58">
        <v>5.2315439999999995</v>
      </c>
      <c r="K31" s="58">
        <v>0.321321999999995</v>
      </c>
      <c r="L31" s="58">
        <v>0</v>
      </c>
      <c r="M31" s="58">
        <v>0.32835647006750901</v>
      </c>
      <c r="N31" s="58">
        <v>71.063031255946797</v>
      </c>
      <c r="O31" s="58">
        <v>4.1834545579606699</v>
      </c>
      <c r="P31" s="75"/>
    </row>
    <row r="32" spans="1:22">
      <c r="A32" s="98"/>
      <c r="B32" s="78" t="s">
        <v>18</v>
      </c>
      <c r="C32" s="57">
        <v>13.292744000000001</v>
      </c>
      <c r="D32" s="57">
        <v>7.6283909999999997</v>
      </c>
      <c r="E32" s="57">
        <v>7.6283909999999997</v>
      </c>
      <c r="F32" s="57">
        <v>73.502285999999998</v>
      </c>
      <c r="G32" s="57">
        <v>32.759163999999998</v>
      </c>
      <c r="H32" s="58">
        <v>76.025710000000004</v>
      </c>
      <c r="I32" s="58">
        <v>75.970898000000005</v>
      </c>
      <c r="J32" s="58">
        <v>70.794167000000002</v>
      </c>
      <c r="K32" s="58">
        <v>75.704389000000006</v>
      </c>
      <c r="L32" s="58">
        <v>76.025710457436602</v>
      </c>
      <c r="M32" s="58">
        <v>75.697352408241301</v>
      </c>
      <c r="N32" s="58">
        <v>4.9626787360536504</v>
      </c>
      <c r="O32" s="58">
        <v>71.842255607177506</v>
      </c>
      <c r="P32" s="75"/>
    </row>
    <row r="33" spans="1:22">
      <c r="A33" s="99"/>
      <c r="B33" s="77" t="s">
        <v>19</v>
      </c>
      <c r="C33" s="57">
        <v>82.515462433491749</v>
      </c>
      <c r="D33" s="57">
        <v>89.9660378048426</v>
      </c>
      <c r="E33" s="57">
        <v>89.9660378048426</v>
      </c>
      <c r="F33" s="57">
        <v>3.3191718959283536</v>
      </c>
      <c r="G33" s="57">
        <v>56.910414729164259</v>
      </c>
      <c r="H33" s="58">
        <v>0</v>
      </c>
      <c r="I33" s="58">
        <v>7.2097977485532205E-2</v>
      </c>
      <c r="J33" s="58">
        <v>6.8812825703136127E-2</v>
      </c>
      <c r="K33" s="58">
        <v>4.2264912195296008E-3</v>
      </c>
      <c r="L33" s="58">
        <v>0</v>
      </c>
      <c r="M33" s="58">
        <v>0.43190188544390368</v>
      </c>
      <c r="N33" s="58">
        <v>93.472367786403012</v>
      </c>
      <c r="O33" s="58">
        <v>5.5026839589839245</v>
      </c>
      <c r="P33" s="59"/>
      <c r="R33" s="79"/>
      <c r="S33" s="79"/>
      <c r="T33" s="79"/>
      <c r="U33" s="79"/>
      <c r="V33" s="79"/>
    </row>
    <row r="34" spans="1:22">
      <c r="A34" s="97" t="s">
        <v>27</v>
      </c>
      <c r="B34" s="78" t="s">
        <v>16</v>
      </c>
      <c r="C34" s="57">
        <v>1246.698977</v>
      </c>
      <c r="D34" s="57">
        <v>1246.6989700000001</v>
      </c>
      <c r="E34" s="57">
        <v>1246.6989700000001</v>
      </c>
      <c r="F34" s="57">
        <v>1246.6989759999999</v>
      </c>
      <c r="G34" s="57">
        <v>1246.6989779999999</v>
      </c>
      <c r="H34" s="58">
        <v>1246.698979</v>
      </c>
      <c r="I34" s="58">
        <v>1246.6989799999997</v>
      </c>
      <c r="J34" s="58">
        <v>1246.698963</v>
      </c>
      <c r="K34" s="58">
        <v>1246.6989800000001</v>
      </c>
      <c r="L34" s="58">
        <v>1246.6989858012346</v>
      </c>
      <c r="M34" s="58">
        <v>1246.6989876992191</v>
      </c>
      <c r="N34" s="58">
        <v>1246.6989805386731</v>
      </c>
      <c r="O34" s="58">
        <v>1246.698984749263</v>
      </c>
      <c r="P34" s="75"/>
    </row>
    <row r="35" spans="1:22">
      <c r="A35" s="98"/>
      <c r="B35" s="78" t="s">
        <v>17</v>
      </c>
      <c r="C35" s="57">
        <v>1141.21605</v>
      </c>
      <c r="D35" s="57">
        <v>1117.8463790000001</v>
      </c>
      <c r="E35" s="57">
        <v>1117.8463790000001</v>
      </c>
      <c r="F35" s="57">
        <v>1183.170928</v>
      </c>
      <c r="G35" s="57">
        <v>974.46796499999994</v>
      </c>
      <c r="H35" s="58">
        <v>17.417684999999892</v>
      </c>
      <c r="I35" s="58">
        <v>17.329457999999704</v>
      </c>
      <c r="J35" s="58">
        <v>1074.1510700000001</v>
      </c>
      <c r="K35" s="58">
        <v>1137.2806250000001</v>
      </c>
      <c r="L35" s="58">
        <v>2.4212935807545102</v>
      </c>
      <c r="M35" s="58">
        <v>1168.06654834253</v>
      </c>
      <c r="N35" s="58">
        <v>1237.2232569550999</v>
      </c>
      <c r="O35" s="58">
        <v>1177.0581294204201</v>
      </c>
      <c r="P35" s="75"/>
    </row>
    <row r="36" spans="1:22">
      <c r="A36" s="98"/>
      <c r="B36" s="78" t="s">
        <v>18</v>
      </c>
      <c r="C36" s="57">
        <v>105.482927</v>
      </c>
      <c r="D36" s="57">
        <v>128.85259099999999</v>
      </c>
      <c r="E36" s="57">
        <v>128.85259099999999</v>
      </c>
      <c r="F36" s="57">
        <v>63.528047999999998</v>
      </c>
      <c r="G36" s="57">
        <v>272.23101299999996</v>
      </c>
      <c r="H36" s="58">
        <v>1229.2812940000001</v>
      </c>
      <c r="I36" s="58">
        <v>1229.369522</v>
      </c>
      <c r="J36" s="58">
        <v>172.54789299999999</v>
      </c>
      <c r="K36" s="58">
        <v>109.41835499999999</v>
      </c>
      <c r="L36" s="58">
        <v>1244.27769222048</v>
      </c>
      <c r="M36" s="58">
        <v>78.632439356689105</v>
      </c>
      <c r="N36" s="58">
        <v>9.4757235835731599</v>
      </c>
      <c r="O36" s="58">
        <v>69.640855328842903</v>
      </c>
      <c r="P36" s="75"/>
    </row>
    <row r="37" spans="1:22">
      <c r="A37" s="99"/>
      <c r="B37" s="77" t="s">
        <v>19</v>
      </c>
      <c r="C37" s="57">
        <v>91.539021933439841</v>
      </c>
      <c r="D37" s="57">
        <v>89.66449847953271</v>
      </c>
      <c r="E37" s="57">
        <v>89.66449847953271</v>
      </c>
      <c r="F37" s="57">
        <v>94.904299335848663</v>
      </c>
      <c r="G37" s="57">
        <v>78.163853680483243</v>
      </c>
      <c r="H37" s="58">
        <v>1.3971042964975342</v>
      </c>
      <c r="I37" s="58">
        <v>1.3900274467217186</v>
      </c>
      <c r="J37" s="58">
        <v>0.86159618470782351</v>
      </c>
      <c r="K37" s="58">
        <v>0.91223354093062625</v>
      </c>
      <c r="L37" s="58">
        <v>0.19421637527028077</v>
      </c>
      <c r="M37" s="58">
        <v>93.692748599900199</v>
      </c>
      <c r="N37" s="58">
        <v>99.239934921621668</v>
      </c>
      <c r="O37" s="58">
        <v>94.413979943775345</v>
      </c>
      <c r="P37" s="75"/>
      <c r="R37" s="79"/>
      <c r="S37" s="79"/>
      <c r="T37" s="79"/>
      <c r="U37" s="79"/>
      <c r="V37" s="79"/>
    </row>
    <row r="38" spans="1:22">
      <c r="A38" s="97" t="s">
        <v>28</v>
      </c>
      <c r="B38" s="78" t="s">
        <v>16</v>
      </c>
      <c r="C38" s="57">
        <v>231.44933000000006</v>
      </c>
      <c r="D38" s="57">
        <v>231.44932800000001</v>
      </c>
      <c r="E38" s="57">
        <v>231.44932800000001</v>
      </c>
      <c r="F38" s="57">
        <v>231.44933100000003</v>
      </c>
      <c r="G38" s="57">
        <v>231.44932900000003</v>
      </c>
      <c r="H38" s="58">
        <v>231.44932499999999</v>
      </c>
      <c r="I38" s="58">
        <v>231.44932300000002</v>
      </c>
      <c r="J38" s="58">
        <v>231.44932800000004</v>
      </c>
      <c r="K38" s="58">
        <v>231.44933099999997</v>
      </c>
      <c r="L38" s="58">
        <v>231.44933307938027</v>
      </c>
      <c r="M38" s="58">
        <v>231.44933104185199</v>
      </c>
      <c r="N38" s="58">
        <v>231.4493312009059</v>
      </c>
      <c r="O38" s="58">
        <v>231.44933500571838</v>
      </c>
      <c r="P38" s="75"/>
    </row>
    <row r="39" spans="1:22">
      <c r="A39" s="98"/>
      <c r="B39" s="78" t="s">
        <v>17</v>
      </c>
      <c r="C39" s="57">
        <v>165.03121700000008</v>
      </c>
      <c r="D39" s="57">
        <v>214.87283200000002</v>
      </c>
      <c r="E39" s="57">
        <v>214.87283200000002</v>
      </c>
      <c r="F39" s="57">
        <v>214.80913100000004</v>
      </c>
      <c r="G39" s="57">
        <v>208.02368900000005</v>
      </c>
      <c r="H39" s="58">
        <v>191.40859599999999</v>
      </c>
      <c r="I39" s="58">
        <v>214.66483700000003</v>
      </c>
      <c r="J39" s="58">
        <v>169.63864200000003</v>
      </c>
      <c r="K39" s="58">
        <v>99.034822999999989</v>
      </c>
      <c r="L39" s="58">
        <v>224.79074685347399</v>
      </c>
      <c r="M39" s="58">
        <v>108.32350430013</v>
      </c>
      <c r="N39" s="58">
        <v>228.57785227245699</v>
      </c>
      <c r="O39" s="58">
        <v>192.44883509557599</v>
      </c>
      <c r="P39" s="75"/>
    </row>
    <row r="40" spans="1:22">
      <c r="A40" s="98"/>
      <c r="B40" s="78" t="s">
        <v>18</v>
      </c>
      <c r="C40" s="57">
        <v>66.418112999999991</v>
      </c>
      <c r="D40" s="57">
        <v>16.576495999999999</v>
      </c>
      <c r="E40" s="57">
        <v>16.576495999999999</v>
      </c>
      <c r="F40" s="57">
        <v>16.6402</v>
      </c>
      <c r="G40" s="57">
        <v>23.425640000000001</v>
      </c>
      <c r="H40" s="58">
        <v>40.040728999999999</v>
      </c>
      <c r="I40" s="58">
        <v>16.784485999999998</v>
      </c>
      <c r="J40" s="58">
        <v>61.810685999999997</v>
      </c>
      <c r="K40" s="58">
        <v>132.41450799999998</v>
      </c>
      <c r="L40" s="58">
        <v>6.65858622590628</v>
      </c>
      <c r="M40" s="58">
        <v>123.12582674172199</v>
      </c>
      <c r="N40" s="58">
        <v>2.87147892844891</v>
      </c>
      <c r="O40" s="58">
        <v>39.000499910142402</v>
      </c>
      <c r="P40" s="75"/>
    </row>
    <row r="41" spans="1:22">
      <c r="A41" s="99"/>
      <c r="B41" s="77" t="s">
        <v>19</v>
      </c>
      <c r="C41" s="57">
        <v>71.303389385486682</v>
      </c>
      <c r="D41" s="57">
        <v>92.837958898718426</v>
      </c>
      <c r="E41" s="57">
        <v>92.837958898718426</v>
      </c>
      <c r="F41" s="57">
        <v>92.810435040747649</v>
      </c>
      <c r="G41" s="57">
        <v>89.878717686841952</v>
      </c>
      <c r="H41" s="58">
        <v>82.700001825453583</v>
      </c>
      <c r="I41" s="58">
        <v>92.748094579650171</v>
      </c>
      <c r="J41" s="58">
        <v>0.73294074113708385</v>
      </c>
      <c r="K41" s="58">
        <v>0.42788986501758347</v>
      </c>
      <c r="L41" s="58">
        <v>97.123091202158449</v>
      </c>
      <c r="M41" s="58">
        <v>46.802254218026803</v>
      </c>
      <c r="N41" s="58">
        <v>98.759348789841013</v>
      </c>
      <c r="O41" s="58">
        <v>83.149443955335272</v>
      </c>
      <c r="P41" s="59"/>
      <c r="R41" s="79"/>
      <c r="S41" s="79"/>
      <c r="T41" s="79"/>
      <c r="U41" s="79"/>
      <c r="V41" s="79"/>
    </row>
    <row r="42" spans="1:22">
      <c r="A42" s="91" t="s">
        <v>29</v>
      </c>
      <c r="B42" s="78" t="s">
        <v>16</v>
      </c>
      <c r="C42" s="57">
        <v>325.89213100000001</v>
      </c>
      <c r="D42" s="57">
        <v>325.89213099999995</v>
      </c>
      <c r="E42" s="57">
        <v>325.89213099999995</v>
      </c>
      <c r="F42" s="57">
        <v>325.892134</v>
      </c>
      <c r="G42" s="57">
        <v>325.89213099999995</v>
      </c>
      <c r="H42" s="58">
        <v>325.89213000000001</v>
      </c>
      <c r="I42" s="58">
        <v>325.89213000000001</v>
      </c>
      <c r="J42" s="58">
        <v>325.89212999999995</v>
      </c>
      <c r="K42" s="58">
        <v>325.892132</v>
      </c>
      <c r="L42" s="58">
        <v>325.89212991623884</v>
      </c>
      <c r="M42" s="58">
        <v>325.89213003887102</v>
      </c>
      <c r="N42" s="58">
        <v>325.89213090996583</v>
      </c>
      <c r="O42" s="58">
        <v>325.89213002599905</v>
      </c>
      <c r="P42" s="75"/>
    </row>
    <row r="43" spans="1:22">
      <c r="A43" s="92"/>
      <c r="B43" s="78" t="s">
        <v>17</v>
      </c>
      <c r="C43" s="57">
        <v>315.95050100000003</v>
      </c>
      <c r="D43" s="57">
        <v>325.85112699999996</v>
      </c>
      <c r="E43" s="57">
        <v>325.85112699999996</v>
      </c>
      <c r="F43" s="57">
        <v>325.80884800000001</v>
      </c>
      <c r="G43" s="57">
        <v>303.55562599999996</v>
      </c>
      <c r="H43" s="58">
        <v>0</v>
      </c>
      <c r="I43" s="58">
        <v>0</v>
      </c>
      <c r="J43" s="58">
        <v>0</v>
      </c>
      <c r="K43" s="58">
        <v>280.09980400000001</v>
      </c>
      <c r="L43" s="58">
        <v>3.9326356180829497E-2</v>
      </c>
      <c r="M43" s="58">
        <v>0</v>
      </c>
      <c r="N43" s="58">
        <v>325.77216141595301</v>
      </c>
      <c r="O43" s="58">
        <v>0.48614139022410002</v>
      </c>
      <c r="P43" s="75"/>
    </row>
    <row r="44" spans="1:22">
      <c r="A44" s="92"/>
      <c r="B44" s="78" t="s">
        <v>18</v>
      </c>
      <c r="C44" s="57">
        <v>9.94163</v>
      </c>
      <c r="D44" s="57">
        <v>4.1003999999999999E-2</v>
      </c>
      <c r="E44" s="57">
        <v>4.1003999999999999E-2</v>
      </c>
      <c r="F44" s="57">
        <v>8.3285999999999999E-2</v>
      </c>
      <c r="G44" s="57">
        <v>22.336505000000002</v>
      </c>
      <c r="H44" s="58">
        <v>325.89213000000001</v>
      </c>
      <c r="I44" s="58">
        <v>325.89213000000001</v>
      </c>
      <c r="J44" s="58">
        <v>325.89212999999995</v>
      </c>
      <c r="K44" s="58">
        <v>45.792327999999998</v>
      </c>
      <c r="L44" s="58">
        <v>325.85280356005802</v>
      </c>
      <c r="M44" s="58">
        <v>325.89213003887102</v>
      </c>
      <c r="N44" s="58">
        <v>0.119969494012838</v>
      </c>
      <c r="O44" s="58">
        <v>325.40598863577497</v>
      </c>
      <c r="P44" s="75"/>
    </row>
    <row r="45" spans="1:22">
      <c r="A45" s="93"/>
      <c r="B45" s="77" t="s">
        <v>19</v>
      </c>
      <c r="C45" s="57">
        <v>96.949410846621518</v>
      </c>
      <c r="D45" s="57">
        <v>99.987417922649996</v>
      </c>
      <c r="E45" s="57">
        <v>99.987417922649996</v>
      </c>
      <c r="F45" s="57">
        <v>99.974443691236814</v>
      </c>
      <c r="G45" s="57">
        <v>93.1460434679842</v>
      </c>
      <c r="H45" s="58">
        <v>0</v>
      </c>
      <c r="I45" s="58">
        <v>0</v>
      </c>
      <c r="J45" s="58">
        <v>0</v>
      </c>
      <c r="K45" s="58">
        <v>0.85948624252149786</v>
      </c>
      <c r="L45" s="58">
        <v>1.2067292386268181E-2</v>
      </c>
      <c r="M45" s="58">
        <v>0</v>
      </c>
      <c r="N45" s="58">
        <v>99.963187360898274</v>
      </c>
      <c r="O45" s="58">
        <v>0.14917248544336331</v>
      </c>
      <c r="P45" s="62"/>
      <c r="R45" s="79"/>
      <c r="S45" s="79"/>
      <c r="T45" s="79"/>
      <c r="U45" s="79"/>
      <c r="V45" s="79"/>
    </row>
    <row r="46" spans="1:22">
      <c r="A46" s="91" t="s">
        <v>30</v>
      </c>
      <c r="B46" s="78" t="s">
        <v>16</v>
      </c>
      <c r="C46" s="57">
        <v>46.785975000000001</v>
      </c>
      <c r="D46" s="57">
        <v>46.785975000000001</v>
      </c>
      <c r="E46" s="57">
        <v>46.785975000000001</v>
      </c>
      <c r="F46" s="57">
        <v>46.785975000000001</v>
      </c>
      <c r="G46" s="57">
        <v>46.785972999999991</v>
      </c>
      <c r="H46" s="58">
        <v>46.785974000000003</v>
      </c>
      <c r="I46" s="58">
        <v>46.785975000000001</v>
      </c>
      <c r="J46" s="58">
        <v>46.785974000000003</v>
      </c>
      <c r="K46" s="58">
        <v>46.785975000000001</v>
      </c>
      <c r="L46" s="58">
        <v>46.785973606049701</v>
      </c>
      <c r="M46" s="58">
        <v>46.785973606049701</v>
      </c>
      <c r="N46" s="58">
        <v>46.785973606049701</v>
      </c>
      <c r="O46" s="58">
        <v>46.785973651156603</v>
      </c>
      <c r="P46" s="75"/>
    </row>
    <row r="47" spans="1:22">
      <c r="A47" s="92"/>
      <c r="B47" s="78" t="s">
        <v>17</v>
      </c>
      <c r="C47" s="57">
        <v>0</v>
      </c>
      <c r="D47" s="57">
        <v>0</v>
      </c>
      <c r="E47" s="57">
        <v>0</v>
      </c>
      <c r="F47" s="57">
        <v>0</v>
      </c>
      <c r="G47" s="57">
        <v>0</v>
      </c>
      <c r="H47" s="58">
        <v>0</v>
      </c>
      <c r="I47" s="58">
        <v>0</v>
      </c>
      <c r="J47" s="58">
        <v>0</v>
      </c>
      <c r="K47" s="58">
        <v>0</v>
      </c>
      <c r="L47" s="58">
        <v>0</v>
      </c>
      <c r="M47" s="58">
        <v>0</v>
      </c>
      <c r="N47" s="58">
        <v>0</v>
      </c>
      <c r="O47" s="58">
        <v>0</v>
      </c>
      <c r="P47" s="75"/>
    </row>
    <row r="48" spans="1:22">
      <c r="A48" s="92"/>
      <c r="B48" s="78" t="s">
        <v>18</v>
      </c>
      <c r="C48" s="57">
        <v>46.785975000000001</v>
      </c>
      <c r="D48" s="57">
        <v>46.785975000000001</v>
      </c>
      <c r="E48" s="57">
        <v>46.785975000000001</v>
      </c>
      <c r="F48" s="57">
        <v>46.785975000000001</v>
      </c>
      <c r="G48" s="57">
        <v>46.785972999999991</v>
      </c>
      <c r="H48" s="58">
        <v>46.785974000000003</v>
      </c>
      <c r="I48" s="58">
        <v>46.785975000000001</v>
      </c>
      <c r="J48" s="58">
        <v>46.785974000000003</v>
      </c>
      <c r="K48" s="58">
        <v>46.785975000000001</v>
      </c>
      <c r="L48" s="58">
        <v>46.785973606049701</v>
      </c>
      <c r="M48" s="58">
        <v>46.785973606049701</v>
      </c>
      <c r="N48" s="58">
        <v>46.785973606049701</v>
      </c>
      <c r="O48" s="58">
        <v>46.785973651156603</v>
      </c>
      <c r="P48" s="75"/>
    </row>
    <row r="49" spans="1:22">
      <c r="A49" s="93"/>
      <c r="B49" s="77" t="s">
        <v>19</v>
      </c>
      <c r="C49" s="57">
        <v>0</v>
      </c>
      <c r="D49" s="57">
        <v>0</v>
      </c>
      <c r="E49" s="57">
        <v>0</v>
      </c>
      <c r="F49" s="57">
        <v>0</v>
      </c>
      <c r="G49" s="57">
        <v>0</v>
      </c>
      <c r="H49" s="58">
        <v>0</v>
      </c>
      <c r="I49" s="58">
        <v>0</v>
      </c>
      <c r="J49" s="58">
        <v>0</v>
      </c>
      <c r="K49" s="58">
        <v>0</v>
      </c>
      <c r="L49" s="58">
        <v>0</v>
      </c>
      <c r="M49" s="58">
        <v>0</v>
      </c>
      <c r="N49" s="58">
        <v>0</v>
      </c>
      <c r="O49" s="58">
        <v>0</v>
      </c>
      <c r="P49" s="61"/>
      <c r="R49" s="79"/>
      <c r="S49" s="79"/>
      <c r="T49" s="79"/>
      <c r="U49" s="79"/>
      <c r="V49" s="79"/>
    </row>
    <row r="50" spans="1:22">
      <c r="A50" s="91" t="s">
        <v>31</v>
      </c>
      <c r="B50" s="78" t="s">
        <v>16</v>
      </c>
      <c r="C50" s="57">
        <v>443.70080099999996</v>
      </c>
      <c r="D50" s="57">
        <v>443.700806</v>
      </c>
      <c r="E50" s="57">
        <v>443.700806</v>
      </c>
      <c r="F50" s="57">
        <v>443.70080799999994</v>
      </c>
      <c r="G50" s="57">
        <v>443.700807</v>
      </c>
      <c r="H50" s="58">
        <v>443.700805</v>
      </c>
      <c r="I50" s="58">
        <v>443.70080700000005</v>
      </c>
      <c r="J50" s="58">
        <v>443.700806</v>
      </c>
      <c r="K50" s="58">
        <v>443.70079800000008</v>
      </c>
      <c r="L50" s="58">
        <v>443.70080548296403</v>
      </c>
      <c r="M50" s="58">
        <v>443.70080480709868</v>
      </c>
      <c r="N50" s="58">
        <v>443.70080769783527</v>
      </c>
      <c r="O50" s="58">
        <v>443.7008051002374</v>
      </c>
      <c r="P50" s="61"/>
    </row>
    <row r="51" spans="1:22">
      <c r="A51" s="92"/>
      <c r="B51" s="78" t="s">
        <v>17</v>
      </c>
      <c r="C51" s="57">
        <v>372.36011399999995</v>
      </c>
      <c r="D51" s="57">
        <v>433.293475</v>
      </c>
      <c r="E51" s="57">
        <v>433.293475</v>
      </c>
      <c r="F51" s="57">
        <v>428.89040699999993</v>
      </c>
      <c r="G51" s="57">
        <v>395.64973099999997</v>
      </c>
      <c r="H51" s="58">
        <v>5.0698340000000144</v>
      </c>
      <c r="I51" s="58">
        <v>0</v>
      </c>
      <c r="J51" s="58">
        <v>5.0227259999999774</v>
      </c>
      <c r="K51" s="58">
        <v>375.66555000000005</v>
      </c>
      <c r="L51" s="58">
        <v>0.91063838794304397</v>
      </c>
      <c r="M51" s="58">
        <v>0.64997749797867099</v>
      </c>
      <c r="N51" s="58">
        <v>438.391832545981</v>
      </c>
      <c r="O51" s="58">
        <v>0.78789839623842395</v>
      </c>
      <c r="P51" s="61"/>
    </row>
    <row r="52" spans="1:22">
      <c r="A52" s="92"/>
      <c r="B52" s="78" t="s">
        <v>18</v>
      </c>
      <c r="C52" s="57">
        <v>71.340686999999988</v>
      </c>
      <c r="D52" s="57">
        <v>10.407330999999999</v>
      </c>
      <c r="E52" s="57">
        <v>10.407330999999999</v>
      </c>
      <c r="F52" s="57">
        <v>14.810401000000001</v>
      </c>
      <c r="G52" s="57">
        <v>48.051076000000002</v>
      </c>
      <c r="H52" s="58">
        <v>438.63097099999999</v>
      </c>
      <c r="I52" s="58">
        <v>443.70080700000005</v>
      </c>
      <c r="J52" s="58">
        <v>438.67808000000002</v>
      </c>
      <c r="K52" s="58">
        <v>68.03524800000001</v>
      </c>
      <c r="L52" s="58">
        <v>442.79016709502099</v>
      </c>
      <c r="M52" s="58">
        <v>443.05082730912</v>
      </c>
      <c r="N52" s="58">
        <v>5.3089751518542503</v>
      </c>
      <c r="O52" s="58">
        <v>442.912906703999</v>
      </c>
      <c r="P52" s="61"/>
    </row>
    <row r="53" spans="1:22">
      <c r="A53" s="93"/>
      <c r="B53" s="77" t="s">
        <v>19</v>
      </c>
      <c r="C53" s="57">
        <v>83.921442819302001</v>
      </c>
      <c r="D53" s="57">
        <v>97.654425942151661</v>
      </c>
      <c r="E53" s="57">
        <v>97.654425942151661</v>
      </c>
      <c r="F53" s="57">
        <v>96.662074818669254</v>
      </c>
      <c r="G53" s="57">
        <v>89.170387963707256</v>
      </c>
      <c r="H53" s="58">
        <v>1.1426244764194229</v>
      </c>
      <c r="I53" s="58">
        <v>0</v>
      </c>
      <c r="J53" s="58">
        <v>1.1320074095154961E-2</v>
      </c>
      <c r="K53" s="89">
        <v>0.8466641297318559</v>
      </c>
      <c r="L53" s="58">
        <v>0.20523703736616455</v>
      </c>
      <c r="M53" s="58">
        <v>0.14649004260004717</v>
      </c>
      <c r="N53" s="58">
        <v>98.803478591936724</v>
      </c>
      <c r="O53" s="58">
        <v>0.17757425435827823</v>
      </c>
      <c r="P53" s="75" t="s">
        <v>32</v>
      </c>
      <c r="R53" s="79"/>
      <c r="S53" s="79"/>
      <c r="T53" s="79"/>
      <c r="U53" s="79"/>
      <c r="V53" s="79"/>
    </row>
    <row r="54" spans="1:22">
      <c r="A54" s="94" t="s">
        <v>33</v>
      </c>
      <c r="B54" s="78" t="s">
        <v>16</v>
      </c>
      <c r="C54" s="57">
        <v>356.86857299999997</v>
      </c>
      <c r="D54" s="57">
        <v>356.86857399999997</v>
      </c>
      <c r="E54" s="57">
        <v>356.86857399999997</v>
      </c>
      <c r="F54" s="57">
        <v>356.86857300000003</v>
      </c>
      <c r="G54" s="57">
        <v>356.86857300000003</v>
      </c>
      <c r="H54" s="58">
        <v>356.86857300000003</v>
      </c>
      <c r="I54" s="58">
        <v>356.86857200000003</v>
      </c>
      <c r="J54" s="58">
        <v>356.86857300000003</v>
      </c>
      <c r="K54" s="58">
        <v>356.86857300000003</v>
      </c>
      <c r="L54" s="58">
        <v>356.86857098900873</v>
      </c>
      <c r="M54" s="58">
        <v>356.86857263949503</v>
      </c>
      <c r="N54" s="58">
        <v>356.86857168831324</v>
      </c>
      <c r="O54" s="58">
        <v>356.86857233905829</v>
      </c>
      <c r="P54" s="75"/>
    </row>
    <row r="55" spans="1:22">
      <c r="A55" s="95"/>
      <c r="B55" s="78" t="s">
        <v>17</v>
      </c>
      <c r="C55" s="57">
        <v>17.323085999999989</v>
      </c>
      <c r="D55" s="57">
        <v>331.12943199999995</v>
      </c>
      <c r="E55" s="57">
        <v>331.12943199999995</v>
      </c>
      <c r="F55" s="57">
        <v>329.69055300000002</v>
      </c>
      <c r="G55" s="57">
        <v>0</v>
      </c>
      <c r="H55" s="58">
        <v>0</v>
      </c>
      <c r="I55" s="58">
        <v>233.03679500000004</v>
      </c>
      <c r="J55" s="58">
        <v>0</v>
      </c>
      <c r="K55" s="58">
        <v>8.1496000000015556E-2</v>
      </c>
      <c r="L55" s="58">
        <v>1.40290770433474</v>
      </c>
      <c r="M55" s="58">
        <v>0</v>
      </c>
      <c r="N55" s="58">
        <v>331.99259621082501</v>
      </c>
      <c r="O55" s="58">
        <v>7.1576359291772498</v>
      </c>
      <c r="P55" s="75"/>
    </row>
    <row r="56" spans="1:22">
      <c r="A56" s="95"/>
      <c r="B56" s="78" t="s">
        <v>18</v>
      </c>
      <c r="C56" s="57">
        <v>339.54548699999998</v>
      </c>
      <c r="D56" s="57">
        <v>25.739142000000001</v>
      </c>
      <c r="E56" s="57">
        <v>25.739142000000001</v>
      </c>
      <c r="F56" s="57">
        <v>27.17802</v>
      </c>
      <c r="G56" s="57">
        <v>356.86857300000003</v>
      </c>
      <c r="H56" s="58">
        <v>356.86857300000003</v>
      </c>
      <c r="I56" s="58">
        <v>123.831777</v>
      </c>
      <c r="J56" s="58">
        <v>356.86857300000003</v>
      </c>
      <c r="K56" s="58">
        <v>356.78707700000001</v>
      </c>
      <c r="L56" s="58">
        <v>355.46566328467401</v>
      </c>
      <c r="M56" s="58">
        <v>356.86857263949503</v>
      </c>
      <c r="N56" s="58">
        <v>24.8759754774882</v>
      </c>
      <c r="O56" s="58">
        <v>349.71093640988101</v>
      </c>
      <c r="P56" s="75"/>
    </row>
    <row r="57" spans="1:22">
      <c r="A57" s="96"/>
      <c r="B57" s="77" t="s">
        <v>19</v>
      </c>
      <c r="C57" s="57">
        <v>4.8541920781575776</v>
      </c>
      <c r="D57" s="57">
        <v>92.787501092769233</v>
      </c>
      <c r="E57" s="57">
        <v>92.787501092769233</v>
      </c>
      <c r="F57" s="57">
        <v>92.384305580194649</v>
      </c>
      <c r="G57" s="57">
        <v>0</v>
      </c>
      <c r="H57" s="58">
        <v>0</v>
      </c>
      <c r="I57" s="58">
        <v>65.300453243610377</v>
      </c>
      <c r="J57" s="58">
        <v>0</v>
      </c>
      <c r="K57" s="58">
        <v>2.2836418268754518E-4</v>
      </c>
      <c r="L57" s="58">
        <v>0.39311607083996997</v>
      </c>
      <c r="M57" s="58">
        <v>0</v>
      </c>
      <c r="N57" s="58">
        <v>93.02937343016724</v>
      </c>
      <c r="O57" s="58">
        <v>2.0056784160799768</v>
      </c>
      <c r="P57" s="59"/>
      <c r="R57" s="79"/>
      <c r="S57" s="79"/>
      <c r="T57" s="79"/>
      <c r="U57" s="79"/>
      <c r="V57" s="79"/>
    </row>
    <row r="58" spans="1:22">
      <c r="A58" s="94" t="s">
        <v>34</v>
      </c>
      <c r="B58" s="78" t="s">
        <v>16</v>
      </c>
      <c r="C58" s="57">
        <v>739.73549099999991</v>
      </c>
      <c r="D58" s="57">
        <v>739.73549100000002</v>
      </c>
      <c r="E58" s="57">
        <v>739.73549100000002</v>
      </c>
      <c r="F58" s="57">
        <v>739.73549099999991</v>
      </c>
      <c r="G58" s="57">
        <v>739.73548999999991</v>
      </c>
      <c r="H58" s="58">
        <v>739.73549000000003</v>
      </c>
      <c r="I58" s="58">
        <v>739.73549000000003</v>
      </c>
      <c r="J58" s="58">
        <v>739.73548999999991</v>
      </c>
      <c r="K58" s="58">
        <v>739.73549000000003</v>
      </c>
      <c r="L58" s="58">
        <v>739.73548989545168</v>
      </c>
      <c r="M58" s="58">
        <v>739.73548994178452</v>
      </c>
      <c r="N58" s="58">
        <v>739.73548896271302</v>
      </c>
      <c r="O58" s="58">
        <v>739.735490910782</v>
      </c>
      <c r="P58" s="75"/>
    </row>
    <row r="59" spans="1:22">
      <c r="A59" s="95"/>
      <c r="B59" s="78" t="s">
        <v>17</v>
      </c>
      <c r="C59" s="57">
        <v>207.19039699999996</v>
      </c>
      <c r="D59" s="57">
        <v>296.07870700000007</v>
      </c>
      <c r="E59" s="57">
        <v>296.07870700000007</v>
      </c>
      <c r="F59" s="57">
        <v>292.5322789999999</v>
      </c>
      <c r="G59" s="57">
        <v>2.7368819999998095</v>
      </c>
      <c r="H59" s="58">
        <v>0.66164000000003398</v>
      </c>
      <c r="I59" s="58">
        <v>257.03544600000004</v>
      </c>
      <c r="J59" s="58">
        <v>2.1306909999999561</v>
      </c>
      <c r="K59" s="58">
        <v>0.25622199999997974</v>
      </c>
      <c r="L59" s="58">
        <v>2.4763040503967302</v>
      </c>
      <c r="M59" s="58">
        <v>0.148070165551551</v>
      </c>
      <c r="N59" s="58">
        <v>292.70624166103403</v>
      </c>
      <c r="O59" s="58">
        <v>279.91303229857198</v>
      </c>
      <c r="P59" s="75"/>
    </row>
    <row r="60" spans="1:22">
      <c r="A60" s="95"/>
      <c r="B60" s="78" t="s">
        <v>18</v>
      </c>
      <c r="C60" s="57">
        <v>532.54509399999995</v>
      </c>
      <c r="D60" s="57">
        <v>443.65678399999996</v>
      </c>
      <c r="E60" s="57">
        <v>443.65678399999996</v>
      </c>
      <c r="F60" s="57">
        <v>447.20321200000001</v>
      </c>
      <c r="G60" s="57">
        <v>736.9986080000001</v>
      </c>
      <c r="H60" s="58">
        <v>739.07384999999999</v>
      </c>
      <c r="I60" s="58">
        <v>482.70004399999999</v>
      </c>
      <c r="J60" s="58">
        <v>737.60479899999996</v>
      </c>
      <c r="K60" s="58">
        <v>739.47926800000005</v>
      </c>
      <c r="L60" s="58">
        <v>737.25918584505496</v>
      </c>
      <c r="M60" s="58">
        <v>739.58741977623299</v>
      </c>
      <c r="N60" s="58">
        <v>447.02924730167899</v>
      </c>
      <c r="O60" s="58">
        <v>459.82245861221003</v>
      </c>
      <c r="P60" s="75"/>
    </row>
    <row r="61" spans="1:22">
      <c r="A61" s="96"/>
      <c r="B61" s="77" t="s">
        <v>19</v>
      </c>
      <c r="C61" s="57">
        <v>28.008713860668337</v>
      </c>
      <c r="D61" s="57">
        <v>40.024942780526942</v>
      </c>
      <c r="E61" s="57">
        <v>40.024942780526942</v>
      </c>
      <c r="F61" s="57">
        <v>39.545524387986944</v>
      </c>
      <c r="G61" s="57">
        <v>0.36998116718718066</v>
      </c>
      <c r="H61" s="58">
        <v>8.9442781770553412E-2</v>
      </c>
      <c r="I61" s="58">
        <v>34.746939882524771</v>
      </c>
      <c r="J61" s="58">
        <v>2.8803417286359431E-3</v>
      </c>
      <c r="K61" s="58">
        <v>3.4636975441043084E-4</v>
      </c>
      <c r="L61" s="58">
        <v>0.3347553394723175</v>
      </c>
      <c r="M61" s="58">
        <v>2.0016636698504731E-2</v>
      </c>
      <c r="N61" s="58">
        <v>39.569041370649735</v>
      </c>
      <c r="O61" s="58">
        <v>37.839611014733876</v>
      </c>
      <c r="P61" s="75"/>
      <c r="R61" s="79"/>
      <c r="S61" s="79"/>
      <c r="T61" s="79"/>
      <c r="U61" s="79"/>
      <c r="V61" s="79"/>
    </row>
    <row r="62" spans="1:22">
      <c r="A62" s="94" t="s">
        <v>35</v>
      </c>
      <c r="B62" s="78" t="s">
        <v>16</v>
      </c>
      <c r="C62" s="57">
        <v>213.90241600000002</v>
      </c>
      <c r="D62" s="57">
        <v>213.90241600000002</v>
      </c>
      <c r="E62" s="57">
        <v>213.90241600000002</v>
      </c>
      <c r="F62" s="57">
        <v>213.90241600000002</v>
      </c>
      <c r="G62" s="57">
        <v>213.90241499999999</v>
      </c>
      <c r="H62" s="58">
        <v>213.90241700000001</v>
      </c>
      <c r="I62" s="58">
        <v>213.90241699999999</v>
      </c>
      <c r="J62" s="58">
        <v>213.90241700000001</v>
      </c>
      <c r="K62" s="58">
        <v>213.90241700000001</v>
      </c>
      <c r="L62" s="58">
        <v>213.90241758120408</v>
      </c>
      <c r="M62" s="58">
        <v>213.90241633309151</v>
      </c>
      <c r="N62" s="58">
        <v>213.90241618434689</v>
      </c>
      <c r="O62" s="58">
        <v>213.9024192635776</v>
      </c>
      <c r="P62" s="75"/>
    </row>
    <row r="63" spans="1:22">
      <c r="A63" s="95"/>
      <c r="B63" s="78" t="s">
        <v>17</v>
      </c>
      <c r="C63" s="57">
        <v>66.388618000000008</v>
      </c>
      <c r="D63" s="57">
        <v>57.185264000000018</v>
      </c>
      <c r="E63" s="57">
        <v>57.185264000000018</v>
      </c>
      <c r="F63" s="57">
        <v>79.252008000000018</v>
      </c>
      <c r="G63" s="57">
        <v>3.4468420000000037</v>
      </c>
      <c r="H63" s="58">
        <v>0</v>
      </c>
      <c r="I63" s="58">
        <v>70.928612999999984</v>
      </c>
      <c r="J63" s="58">
        <v>1.4763120000000072</v>
      </c>
      <c r="K63" s="58">
        <v>0.28742900000000304</v>
      </c>
      <c r="L63" s="58">
        <v>0.54792381462207695</v>
      </c>
      <c r="M63" s="58">
        <v>0.28742361658351701</v>
      </c>
      <c r="N63" s="58">
        <v>80.702944736838901</v>
      </c>
      <c r="O63" s="58">
        <v>72.284709663324605</v>
      </c>
      <c r="P63" s="75"/>
    </row>
    <row r="64" spans="1:22">
      <c r="A64" s="95"/>
      <c r="B64" s="78" t="s">
        <v>18</v>
      </c>
      <c r="C64" s="57">
        <v>147.51379800000001</v>
      </c>
      <c r="D64" s="57">
        <v>156.717152</v>
      </c>
      <c r="E64" s="57">
        <v>156.717152</v>
      </c>
      <c r="F64" s="57">
        <v>134.650408</v>
      </c>
      <c r="G64" s="57">
        <v>210.45557299999999</v>
      </c>
      <c r="H64" s="58">
        <v>213.90241700000001</v>
      </c>
      <c r="I64" s="58">
        <v>142.973804</v>
      </c>
      <c r="J64" s="58">
        <v>212.42610500000001</v>
      </c>
      <c r="K64" s="58">
        <v>213.61498800000001</v>
      </c>
      <c r="L64" s="58">
        <v>213.35449376658201</v>
      </c>
      <c r="M64" s="58">
        <v>213.614992716508</v>
      </c>
      <c r="N64" s="58">
        <v>133.19947144750799</v>
      </c>
      <c r="O64" s="58">
        <v>141.61770960025299</v>
      </c>
      <c r="P64" s="75"/>
    </row>
    <row r="65" spans="1:22">
      <c r="A65" s="96"/>
      <c r="B65" s="77" t="s">
        <v>19</v>
      </c>
      <c r="C65" s="57">
        <v>31.036871504995062</v>
      </c>
      <c r="D65" s="57">
        <v>26.734276811534478</v>
      </c>
      <c r="E65" s="57">
        <v>26.734276811534478</v>
      </c>
      <c r="F65" s="57">
        <v>37.050543646033439</v>
      </c>
      <c r="G65" s="57">
        <v>1.6114086416462403</v>
      </c>
      <c r="H65" s="58">
        <v>0</v>
      </c>
      <c r="I65" s="58">
        <v>33.159332182768175</v>
      </c>
      <c r="J65" s="58">
        <v>6.9018013947921269E-3</v>
      </c>
      <c r="K65" s="58">
        <v>1.3437389068866998E-3</v>
      </c>
      <c r="L65" s="58">
        <v>0.25615597094131387</v>
      </c>
      <c r="M65" s="58">
        <v>0.13437137434480281</v>
      </c>
      <c r="N65" s="58">
        <v>37.728860747083345</v>
      </c>
      <c r="O65" s="58">
        <v>33.79331094626518</v>
      </c>
      <c r="P65" s="75"/>
      <c r="R65" s="79"/>
      <c r="S65" s="79"/>
      <c r="T65" s="79"/>
      <c r="U65" s="79"/>
      <c r="V65" s="79"/>
    </row>
    <row r="66" spans="1:22">
      <c r="A66" s="94" t="s">
        <v>36</v>
      </c>
      <c r="B66" s="78" t="s">
        <v>16</v>
      </c>
      <c r="C66" s="57">
        <v>185.19408100000001</v>
      </c>
      <c r="D66" s="57">
        <v>185.19408199999998</v>
      </c>
      <c r="E66" s="57">
        <v>185.19408199999998</v>
      </c>
      <c r="F66" s="57">
        <v>185.19408200000001</v>
      </c>
      <c r="G66" s="57">
        <v>185.19408399999998</v>
      </c>
      <c r="H66" s="58">
        <v>185.19408200000001</v>
      </c>
      <c r="I66" s="58">
        <v>185.19408200000001</v>
      </c>
      <c r="J66" s="58">
        <v>185.19408200000004</v>
      </c>
      <c r="K66" s="58">
        <v>185.19408300000003</v>
      </c>
      <c r="L66" s="58">
        <v>185.19408225816358</v>
      </c>
      <c r="M66" s="58">
        <v>185.19408301928962</v>
      </c>
      <c r="N66" s="58">
        <v>185.194082797688</v>
      </c>
      <c r="O66" s="58">
        <v>185.19408243457536</v>
      </c>
      <c r="P66" s="75"/>
    </row>
    <row r="67" spans="1:22">
      <c r="A67" s="95"/>
      <c r="B67" s="78" t="s">
        <v>17</v>
      </c>
      <c r="C67" s="57">
        <v>1.7466600000000199</v>
      </c>
      <c r="D67" s="57">
        <v>184.17124899999999</v>
      </c>
      <c r="E67" s="57">
        <v>184.17124899999999</v>
      </c>
      <c r="F67" s="57">
        <v>184.17125000000001</v>
      </c>
      <c r="G67" s="57">
        <v>170.36038399999998</v>
      </c>
      <c r="H67" s="58">
        <v>4.1767220000000123</v>
      </c>
      <c r="I67" s="58">
        <v>184.17124900000002</v>
      </c>
      <c r="J67" s="58">
        <v>1.8465770000000248</v>
      </c>
      <c r="K67" s="58">
        <v>9.0340000000026066E-2</v>
      </c>
      <c r="L67" s="58">
        <v>144.22144934714399</v>
      </c>
      <c r="M67" s="58">
        <v>5.58604722316016E-2</v>
      </c>
      <c r="N67" s="58">
        <v>185.194082797688</v>
      </c>
      <c r="O67" s="58">
        <v>1.96626563095434</v>
      </c>
      <c r="P67" s="75"/>
    </row>
    <row r="68" spans="1:22">
      <c r="A68" s="95"/>
      <c r="B68" s="78" t="s">
        <v>18</v>
      </c>
      <c r="C68" s="57">
        <v>183.44742099999999</v>
      </c>
      <c r="D68" s="57">
        <v>1.0228330000000001</v>
      </c>
      <c r="E68" s="57">
        <v>1.0228330000000001</v>
      </c>
      <c r="F68" s="57">
        <v>1.022832</v>
      </c>
      <c r="G68" s="57">
        <v>14.833699999999999</v>
      </c>
      <c r="H68" s="58">
        <v>181.01736</v>
      </c>
      <c r="I68" s="58">
        <v>1.0228330000000001</v>
      </c>
      <c r="J68" s="58">
        <v>183.34750500000001</v>
      </c>
      <c r="K68" s="58">
        <v>185.10374300000001</v>
      </c>
      <c r="L68" s="58">
        <v>40.972632911019602</v>
      </c>
      <c r="M68" s="58">
        <v>185.13822254705801</v>
      </c>
      <c r="N68" s="58">
        <v>0</v>
      </c>
      <c r="O68" s="58">
        <v>183.22781680362101</v>
      </c>
      <c r="P68" s="75"/>
    </row>
    <row r="69" spans="1:22">
      <c r="A69" s="96"/>
      <c r="B69" s="77" t="s">
        <v>19</v>
      </c>
      <c r="C69" s="57">
        <v>0.94315109347367299</v>
      </c>
      <c r="D69" s="57">
        <v>99.447696714196297</v>
      </c>
      <c r="E69" s="57">
        <v>99.447696714196297</v>
      </c>
      <c r="F69" s="57">
        <v>99.447697254170365</v>
      </c>
      <c r="G69" s="57">
        <v>91.990186900354757</v>
      </c>
      <c r="H69" s="58">
        <v>2.2553215280388992</v>
      </c>
      <c r="I69" s="58">
        <v>99.447696714196297</v>
      </c>
      <c r="J69" s="58">
        <v>9.9710367634751121E-3</v>
      </c>
      <c r="K69" s="58">
        <v>4.8781256148462394E-4</v>
      </c>
      <c r="L69" s="58">
        <v>77.875841165430401</v>
      </c>
      <c r="M69" s="58">
        <v>3.0163205714182146E-2</v>
      </c>
      <c r="N69" s="58">
        <v>100</v>
      </c>
      <c r="O69" s="58">
        <v>1.0617324296249988</v>
      </c>
      <c r="P69" s="75"/>
      <c r="R69" s="79"/>
      <c r="S69" s="79"/>
      <c r="T69" s="79"/>
      <c r="U69" s="79"/>
      <c r="V69" s="79"/>
    </row>
    <row r="70" spans="1:22">
      <c r="A70" s="107" t="s">
        <v>37</v>
      </c>
      <c r="B70" s="78" t="s">
        <v>16</v>
      </c>
      <c r="C70" s="57">
        <v>167.58867499999999</v>
      </c>
      <c r="D70" s="57">
        <v>167.58867499999999</v>
      </c>
      <c r="E70" s="57">
        <v>167.58867499999999</v>
      </c>
      <c r="F70" s="57">
        <v>167.58867499999999</v>
      </c>
      <c r="G70" s="57">
        <v>167.58867499999999</v>
      </c>
      <c r="H70" s="58">
        <v>167.58867499999999</v>
      </c>
      <c r="I70" s="58">
        <v>167.58867499999999</v>
      </c>
      <c r="J70" s="58">
        <v>167.58867499999999</v>
      </c>
      <c r="K70" s="58">
        <v>167.58867499999999</v>
      </c>
      <c r="L70" s="58">
        <v>167.58867459473799</v>
      </c>
      <c r="M70" s="58">
        <v>167.58867459473799</v>
      </c>
      <c r="N70" s="58">
        <v>167.58867429320077</v>
      </c>
      <c r="O70" s="58">
        <v>167.58867459473799</v>
      </c>
      <c r="P70" s="75"/>
    </row>
    <row r="71" spans="1:22">
      <c r="A71" s="108"/>
      <c r="B71" s="78" t="s">
        <v>17</v>
      </c>
      <c r="C71" s="57">
        <v>0</v>
      </c>
      <c r="D71" s="57">
        <v>1.8161519999999882</v>
      </c>
      <c r="E71" s="57">
        <v>1.8161519999999882</v>
      </c>
      <c r="F71" s="57">
        <v>3.5669289999999876</v>
      </c>
      <c r="G71" s="57">
        <v>0</v>
      </c>
      <c r="H71" s="58">
        <v>0</v>
      </c>
      <c r="I71" s="58">
        <v>2.6789599999999893</v>
      </c>
      <c r="J71" s="58">
        <v>0</v>
      </c>
      <c r="K71" s="58">
        <v>0</v>
      </c>
      <c r="L71" s="58">
        <v>0</v>
      </c>
      <c r="M71" s="58">
        <v>0</v>
      </c>
      <c r="N71" s="58">
        <v>4.0817231218107599</v>
      </c>
      <c r="O71" s="58">
        <v>0</v>
      </c>
      <c r="P71" s="75"/>
    </row>
    <row r="72" spans="1:22">
      <c r="A72" s="108"/>
      <c r="B72" s="78" t="s">
        <v>18</v>
      </c>
      <c r="C72" s="57">
        <v>167.58867499999999</v>
      </c>
      <c r="D72" s="57">
        <v>165.77252300000001</v>
      </c>
      <c r="E72" s="57">
        <v>165.77252300000001</v>
      </c>
      <c r="F72" s="57">
        <v>164.02174600000001</v>
      </c>
      <c r="G72" s="57">
        <v>167.58867499999999</v>
      </c>
      <c r="H72" s="58">
        <v>167.58867499999999</v>
      </c>
      <c r="I72" s="58">
        <v>164.90971500000001</v>
      </c>
      <c r="J72" s="58">
        <v>167.58867499999999</v>
      </c>
      <c r="K72" s="58">
        <v>167.58867499999999</v>
      </c>
      <c r="L72" s="58">
        <v>167.58867459473799</v>
      </c>
      <c r="M72" s="58">
        <v>167.58867459473799</v>
      </c>
      <c r="N72" s="58">
        <v>163.50695117139</v>
      </c>
      <c r="O72" s="58">
        <v>167.58867459473799</v>
      </c>
      <c r="P72" s="75"/>
    </row>
    <row r="73" spans="1:22">
      <c r="A73" s="109"/>
      <c r="B73" s="77" t="s">
        <v>19</v>
      </c>
      <c r="C73" s="57">
        <v>0</v>
      </c>
      <c r="D73" s="57">
        <v>1.0836961387754802</v>
      </c>
      <c r="E73" s="57">
        <v>1.0836961387754802</v>
      </c>
      <c r="F73" s="57">
        <v>2.1283830783911788</v>
      </c>
      <c r="G73" s="57">
        <v>0</v>
      </c>
      <c r="H73" s="58">
        <v>0</v>
      </c>
      <c r="I73" s="58">
        <v>1.5985328364222637</v>
      </c>
      <c r="J73" s="58">
        <v>0</v>
      </c>
      <c r="K73" s="58">
        <v>0</v>
      </c>
      <c r="L73" s="58">
        <v>0</v>
      </c>
      <c r="M73" s="58">
        <v>0</v>
      </c>
      <c r="N73" s="58">
        <v>2.4355602423763307</v>
      </c>
      <c r="O73" s="58">
        <v>0</v>
      </c>
      <c r="P73" s="75"/>
      <c r="R73" s="79"/>
      <c r="S73" s="79"/>
      <c r="T73" s="79"/>
      <c r="U73" s="79"/>
      <c r="V73" s="79"/>
    </row>
    <row r="74" spans="1:22">
      <c r="A74" s="107" t="s">
        <v>38</v>
      </c>
      <c r="B74" s="78" t="s">
        <v>16</v>
      </c>
      <c r="C74" s="57">
        <v>1462.4005240000001</v>
      </c>
      <c r="D74" s="57">
        <v>1462.400529</v>
      </c>
      <c r="E74" s="57">
        <v>1462.400529</v>
      </c>
      <c r="F74" s="57">
        <v>1462.4005299999999</v>
      </c>
      <c r="G74" s="57">
        <v>1462.4005209999998</v>
      </c>
      <c r="H74" s="58">
        <v>1462.4005299999999</v>
      </c>
      <c r="I74" s="58">
        <v>1462.4005179999988</v>
      </c>
      <c r="J74" s="58">
        <v>1462.4005320000003</v>
      </c>
      <c r="K74" s="58">
        <v>1462.4005229999993</v>
      </c>
      <c r="L74" s="58">
        <v>1462.4005228342121</v>
      </c>
      <c r="M74" s="58">
        <v>1462.4005274775041</v>
      </c>
      <c r="N74" s="58">
        <v>1462.400526628234</v>
      </c>
      <c r="O74" s="58">
        <v>1462.4005315197201</v>
      </c>
      <c r="P74" s="75"/>
    </row>
    <row r="75" spans="1:22">
      <c r="A75" s="108"/>
      <c r="B75" s="78" t="s">
        <v>17</v>
      </c>
      <c r="C75" s="57">
        <v>0.17373600000018996</v>
      </c>
      <c r="D75" s="57">
        <v>1308.21111</v>
      </c>
      <c r="E75" s="57">
        <v>1308.21111</v>
      </c>
      <c r="F75" s="57">
        <v>1275.1664169999999</v>
      </c>
      <c r="G75" s="57">
        <v>1179.4297369999997</v>
      </c>
      <c r="H75" s="58">
        <v>1213.4951189999999</v>
      </c>
      <c r="I75" s="58">
        <v>1303.1587519999987</v>
      </c>
      <c r="J75" s="58">
        <v>1205.8622000000003</v>
      </c>
      <c r="K75" s="58">
        <v>861.35524199999941</v>
      </c>
      <c r="L75" s="58">
        <v>1279.2298121511601</v>
      </c>
      <c r="M75" s="58">
        <v>872.26953320241796</v>
      </c>
      <c r="N75" s="58">
        <v>1349.03901569052</v>
      </c>
      <c r="O75" s="58">
        <v>1299.1398716505801</v>
      </c>
      <c r="P75" s="75"/>
    </row>
    <row r="76" spans="1:22">
      <c r="A76" s="108"/>
      <c r="B76" s="78" t="s">
        <v>18</v>
      </c>
      <c r="C76" s="57">
        <v>1462.2267879999999</v>
      </c>
      <c r="D76" s="57">
        <v>154.18941900000004</v>
      </c>
      <c r="E76" s="57">
        <v>154.18941900000004</v>
      </c>
      <c r="F76" s="57">
        <v>187.23411300000004</v>
      </c>
      <c r="G76" s="57">
        <v>282.97078400000004</v>
      </c>
      <c r="H76" s="58">
        <v>248.90541099999996</v>
      </c>
      <c r="I76" s="58">
        <v>159.24176600000013</v>
      </c>
      <c r="J76" s="58">
        <v>256.53833200000003</v>
      </c>
      <c r="K76" s="58">
        <v>601.04528099999993</v>
      </c>
      <c r="L76" s="58">
        <v>183.17071068305199</v>
      </c>
      <c r="M76" s="58">
        <v>590.13099427508598</v>
      </c>
      <c r="N76" s="58">
        <v>113.361510937714</v>
      </c>
      <c r="O76" s="58">
        <v>163.26065986914</v>
      </c>
      <c r="P76" s="75"/>
    </row>
    <row r="77" spans="1:22">
      <c r="A77" s="109"/>
      <c r="B77" s="77" t="s">
        <v>19</v>
      </c>
      <c r="C77" s="57">
        <v>1.1880192679703248E-2</v>
      </c>
      <c r="D77" s="57">
        <v>89.456416628525432</v>
      </c>
      <c r="E77" s="57">
        <v>89.456416628525432</v>
      </c>
      <c r="F77" s="57">
        <v>87.196796694268158</v>
      </c>
      <c r="G77" s="57">
        <v>80.650254158381813</v>
      </c>
      <c r="H77" s="58">
        <v>82.97966898302478</v>
      </c>
      <c r="I77" s="58">
        <v>89.110933424874489</v>
      </c>
      <c r="J77" s="58">
        <v>0.82457724379438335</v>
      </c>
      <c r="K77" s="58">
        <v>0.5890009121666594</v>
      </c>
      <c r="L77" s="58">
        <v>87.474655005725992</v>
      </c>
      <c r="M77" s="58">
        <v>59.646418119596575</v>
      </c>
      <c r="N77" s="58">
        <v>92.248258334596983</v>
      </c>
      <c r="O77" s="58">
        <v>88.836118672667581</v>
      </c>
      <c r="P77" s="75"/>
      <c r="R77" s="79"/>
      <c r="S77" s="79"/>
      <c r="T77" s="79"/>
      <c r="U77" s="79"/>
      <c r="V77" s="79"/>
    </row>
    <row r="78" spans="1:22">
      <c r="A78" s="107" t="s">
        <v>39</v>
      </c>
      <c r="B78" s="78" t="s">
        <v>16</v>
      </c>
      <c r="C78" s="57">
        <v>28.327711999999998</v>
      </c>
      <c r="D78" s="57">
        <v>28.327711999999998</v>
      </c>
      <c r="E78" s="57">
        <v>28.327711999999998</v>
      </c>
      <c r="F78" s="57">
        <v>28.327711999999998</v>
      </c>
      <c r="G78" s="57">
        <v>28.327712000000002</v>
      </c>
      <c r="H78" s="58">
        <v>28.327711999999998</v>
      </c>
      <c r="I78" s="58">
        <v>28.327712000000002</v>
      </c>
      <c r="J78" s="58">
        <v>28.327711999999998</v>
      </c>
      <c r="K78" s="58">
        <v>28.327711999999998</v>
      </c>
      <c r="L78" s="58">
        <v>28.327711741414486</v>
      </c>
      <c r="M78" s="58">
        <v>28.327711840760518</v>
      </c>
      <c r="N78" s="58">
        <v>28.327712628948401</v>
      </c>
      <c r="O78" s="58">
        <v>28.327711949837713</v>
      </c>
      <c r="P78" s="75"/>
    </row>
    <row r="79" spans="1:22">
      <c r="A79" s="108"/>
      <c r="B79" s="78" t="s">
        <v>17</v>
      </c>
      <c r="C79" s="57">
        <v>0</v>
      </c>
      <c r="D79" s="57">
        <v>28.327711999999998</v>
      </c>
      <c r="E79" s="57">
        <v>28.327711999999998</v>
      </c>
      <c r="F79" s="57">
        <v>28.327711999999998</v>
      </c>
      <c r="G79" s="57">
        <v>28.210608000000001</v>
      </c>
      <c r="H79" s="58">
        <v>0</v>
      </c>
      <c r="I79" s="58">
        <v>28.327712000000002</v>
      </c>
      <c r="J79" s="58">
        <v>0</v>
      </c>
      <c r="K79" s="58">
        <v>0</v>
      </c>
      <c r="L79" s="58">
        <v>28.1341729943655</v>
      </c>
      <c r="M79" s="58">
        <v>0.12090630192481799</v>
      </c>
      <c r="N79" s="58">
        <v>28.327712628948401</v>
      </c>
      <c r="O79" s="58">
        <v>26.569239303900702</v>
      </c>
      <c r="P79" s="75"/>
    </row>
    <row r="80" spans="1:22">
      <c r="A80" s="108"/>
      <c r="B80" s="78" t="s">
        <v>18</v>
      </c>
      <c r="C80" s="57">
        <v>28.327711999999998</v>
      </c>
      <c r="D80" s="57">
        <v>0</v>
      </c>
      <c r="E80" s="57">
        <v>0</v>
      </c>
      <c r="F80" s="57">
        <v>0</v>
      </c>
      <c r="G80" s="57">
        <v>0.117104</v>
      </c>
      <c r="H80" s="58">
        <v>28.327711999999998</v>
      </c>
      <c r="I80" s="58">
        <v>0</v>
      </c>
      <c r="J80" s="58">
        <v>28.327711999999998</v>
      </c>
      <c r="K80" s="58">
        <v>28.327711999999998</v>
      </c>
      <c r="L80" s="58">
        <v>0.19353874704898599</v>
      </c>
      <c r="M80" s="58">
        <v>28.206805538835699</v>
      </c>
      <c r="N80" s="58">
        <v>0</v>
      </c>
      <c r="O80" s="58">
        <v>1.7584726459370099</v>
      </c>
      <c r="P80" s="75"/>
    </row>
    <row r="81" spans="1:22">
      <c r="A81" s="109"/>
      <c r="B81" s="77" t="s">
        <v>19</v>
      </c>
      <c r="C81" s="57">
        <v>0</v>
      </c>
      <c r="D81" s="57">
        <v>100</v>
      </c>
      <c r="E81" s="57">
        <v>100</v>
      </c>
      <c r="F81" s="57">
        <v>100</v>
      </c>
      <c r="G81" s="57">
        <v>99.586609748079908</v>
      </c>
      <c r="H81" s="58">
        <v>0</v>
      </c>
      <c r="I81" s="58">
        <v>100</v>
      </c>
      <c r="J81" s="58">
        <v>0</v>
      </c>
      <c r="K81" s="58">
        <v>0</v>
      </c>
      <c r="L81" s="58">
        <v>99.316786513447767</v>
      </c>
      <c r="M81" s="58">
        <v>0.42681280650012432</v>
      </c>
      <c r="N81" s="58">
        <v>100</v>
      </c>
      <c r="O81" s="58">
        <v>93.792394355566415</v>
      </c>
      <c r="P81" s="75"/>
      <c r="R81" s="79"/>
      <c r="S81" s="79"/>
      <c r="T81" s="79"/>
      <c r="U81" s="79"/>
      <c r="V81" s="79"/>
    </row>
    <row r="82" spans="1:22">
      <c r="A82" s="107" t="s">
        <v>40</v>
      </c>
      <c r="B82" s="78" t="s">
        <v>16</v>
      </c>
      <c r="C82" s="57">
        <v>1462.130719</v>
      </c>
      <c r="D82" s="57">
        <v>1462.130705</v>
      </c>
      <c r="E82" s="57">
        <v>1462.130705</v>
      </c>
      <c r="F82" s="57">
        <v>1462.130717</v>
      </c>
      <c r="G82" s="57">
        <v>1462.1307210000002</v>
      </c>
      <c r="H82" s="58">
        <v>1462.1307179999999</v>
      </c>
      <c r="I82" s="58">
        <v>1462.1307239999996</v>
      </c>
      <c r="J82" s="58">
        <v>1462.1307199999997</v>
      </c>
      <c r="K82" s="58">
        <v>1462.1307119999999</v>
      </c>
      <c r="L82" s="58">
        <v>1462.130715101961</v>
      </c>
      <c r="M82" s="58">
        <v>1462.1307177298452</v>
      </c>
      <c r="N82" s="58">
        <v>1462.130717326804</v>
      </c>
      <c r="O82" s="58">
        <v>1462.1306998049481</v>
      </c>
      <c r="P82" s="75"/>
    </row>
    <row r="83" spans="1:22">
      <c r="A83" s="108"/>
      <c r="B83" s="78" t="s">
        <v>17</v>
      </c>
      <c r="C83" s="57">
        <v>2.9243050000000039</v>
      </c>
      <c r="D83" s="57">
        <v>944.78520500000002</v>
      </c>
      <c r="E83" s="57">
        <v>944.78520500000002</v>
      </c>
      <c r="F83" s="57">
        <v>873.36814499999991</v>
      </c>
      <c r="G83" s="57">
        <v>826.9243570000001</v>
      </c>
      <c r="H83" s="58">
        <v>734.64060399999983</v>
      </c>
      <c r="I83" s="58">
        <v>903.71756799999957</v>
      </c>
      <c r="J83" s="58">
        <v>683.35279399999968</v>
      </c>
      <c r="K83" s="58">
        <v>421.79759599999988</v>
      </c>
      <c r="L83" s="58">
        <v>904.76613386941301</v>
      </c>
      <c r="M83" s="58">
        <v>424.23170216645502</v>
      </c>
      <c r="N83" s="58">
        <v>954.26638626178203</v>
      </c>
      <c r="O83" s="58">
        <v>903.14631050829496</v>
      </c>
      <c r="P83" s="75"/>
    </row>
    <row r="84" spans="1:22">
      <c r="A84" s="108"/>
      <c r="B84" s="78" t="s">
        <v>18</v>
      </c>
      <c r="C84" s="57">
        <v>1459.206414</v>
      </c>
      <c r="D84" s="57">
        <v>517.34550000000002</v>
      </c>
      <c r="E84" s="57">
        <v>517.34550000000002</v>
      </c>
      <c r="F84" s="57">
        <v>588.76257200000009</v>
      </c>
      <c r="G84" s="57">
        <v>635.20636400000012</v>
      </c>
      <c r="H84" s="58">
        <v>727.49011400000006</v>
      </c>
      <c r="I84" s="58">
        <v>558.41315600000007</v>
      </c>
      <c r="J84" s="58">
        <v>778.77792599999998</v>
      </c>
      <c r="K84" s="58">
        <v>1040.333116</v>
      </c>
      <c r="L84" s="58">
        <v>557.36458123254795</v>
      </c>
      <c r="M84" s="58">
        <v>1037.8990155633901</v>
      </c>
      <c r="N84" s="58">
        <v>507.86433106502199</v>
      </c>
      <c r="O84" s="58">
        <v>558.98438929665303</v>
      </c>
      <c r="P84" s="75"/>
    </row>
    <row r="85" spans="1:22">
      <c r="A85" s="109"/>
      <c r="B85" s="77" t="s">
        <v>19</v>
      </c>
      <c r="C85" s="57">
        <v>0.20000297935057637</v>
      </c>
      <c r="D85" s="57">
        <v>64.617014181368958</v>
      </c>
      <c r="E85" s="57">
        <v>64.617014181368958</v>
      </c>
      <c r="F85" s="57">
        <v>59.732562543517098</v>
      </c>
      <c r="G85" s="57">
        <v>56.556116708527867</v>
      </c>
      <c r="H85" s="58">
        <v>50.244522938748617</v>
      </c>
      <c r="I85" s="58">
        <v>61.808260586144407</v>
      </c>
      <c r="J85" s="58">
        <v>0.4673677836411233</v>
      </c>
      <c r="K85" s="58">
        <v>0.28848145554855148</v>
      </c>
      <c r="L85" s="58">
        <v>61.879975882068763</v>
      </c>
      <c r="M85" s="58">
        <v>29.01462208694527</v>
      </c>
      <c r="N85" s="58">
        <v>65.26546326900619</v>
      </c>
      <c r="O85" s="58">
        <v>61.769191401888826</v>
      </c>
      <c r="P85" s="75"/>
      <c r="R85" s="79"/>
      <c r="S85" s="79"/>
      <c r="T85" s="79"/>
      <c r="U85" s="79"/>
      <c r="V85" s="79"/>
    </row>
    <row r="86" spans="1:22">
      <c r="A86" s="107" t="s">
        <v>41</v>
      </c>
      <c r="B86" s="78" t="s">
        <v>16</v>
      </c>
      <c r="C86" s="57">
        <v>363.667732</v>
      </c>
      <c r="D86" s="57">
        <v>363.667731</v>
      </c>
      <c r="E86" s="57">
        <v>363.667731</v>
      </c>
      <c r="F86" s="57">
        <v>363.66772899999995</v>
      </c>
      <c r="G86" s="57">
        <v>363.66773299999994</v>
      </c>
      <c r="H86" s="58">
        <v>363.66773499999999</v>
      </c>
      <c r="I86" s="58">
        <v>363.66773099999995</v>
      </c>
      <c r="J86" s="58">
        <v>363.66772999999995</v>
      </c>
      <c r="K86" s="58">
        <v>363.66773199999994</v>
      </c>
      <c r="L86" s="58">
        <v>363.66772853253525</v>
      </c>
      <c r="M86" s="58">
        <v>363.66773054795499</v>
      </c>
      <c r="N86" s="58">
        <v>363.66772693297685</v>
      </c>
      <c r="O86" s="58">
        <v>363.66772689542495</v>
      </c>
      <c r="P86" s="75"/>
    </row>
    <row r="87" spans="1:22">
      <c r="A87" s="108"/>
      <c r="B87" s="78" t="s">
        <v>17</v>
      </c>
      <c r="C87" s="57">
        <v>2.5460960000000341</v>
      </c>
      <c r="D87" s="57">
        <v>353.001665</v>
      </c>
      <c r="E87" s="57">
        <v>353.001665</v>
      </c>
      <c r="F87" s="57">
        <v>352.58161899999993</v>
      </c>
      <c r="G87" s="57">
        <v>309.45628699999992</v>
      </c>
      <c r="H87" s="58">
        <v>230.12456699999998</v>
      </c>
      <c r="I87" s="58">
        <v>349.30533199999996</v>
      </c>
      <c r="J87" s="58">
        <v>219.19566399999997</v>
      </c>
      <c r="K87" s="58">
        <v>181.16072299999996</v>
      </c>
      <c r="L87" s="58">
        <v>350.33710606357897</v>
      </c>
      <c r="M87" s="58">
        <v>172.165395174541</v>
      </c>
      <c r="N87" s="58">
        <v>353.65835109820603</v>
      </c>
      <c r="O87" s="58">
        <v>331.19254418342598</v>
      </c>
      <c r="P87" s="75"/>
    </row>
    <row r="88" spans="1:22">
      <c r="A88" s="108"/>
      <c r="B88" s="78" t="s">
        <v>18</v>
      </c>
      <c r="C88" s="57">
        <v>361.12163599999997</v>
      </c>
      <c r="D88" s="57">
        <v>10.666066000000001</v>
      </c>
      <c r="E88" s="57">
        <v>10.666066000000001</v>
      </c>
      <c r="F88" s="57">
        <v>11.08611</v>
      </c>
      <c r="G88" s="57">
        <v>54.211446000000002</v>
      </c>
      <c r="H88" s="58">
        <v>133.54316800000001</v>
      </c>
      <c r="I88" s="58">
        <v>14.362399</v>
      </c>
      <c r="J88" s="58">
        <v>144.47206599999998</v>
      </c>
      <c r="K88" s="58">
        <v>182.50700899999998</v>
      </c>
      <c r="L88" s="58">
        <v>13.3306224689563</v>
      </c>
      <c r="M88" s="58">
        <v>191.50233537341401</v>
      </c>
      <c r="N88" s="58">
        <v>10.0093758347708</v>
      </c>
      <c r="O88" s="58">
        <v>32.475182711998997</v>
      </c>
      <c r="P88" s="75"/>
    </row>
    <row r="89" spans="1:22">
      <c r="A89" s="109"/>
      <c r="B89" s="77" t="s">
        <v>19</v>
      </c>
      <c r="C89" s="57">
        <v>0.70011600589299305</v>
      </c>
      <c r="D89" s="57">
        <v>97.067084843994593</v>
      </c>
      <c r="E89" s="57">
        <v>97.067084843994593</v>
      </c>
      <c r="F89" s="57">
        <v>96.951582690472932</v>
      </c>
      <c r="G89" s="57">
        <v>85.093138301604554</v>
      </c>
      <c r="H89" s="58">
        <v>63.278796784102944</v>
      </c>
      <c r="I89" s="58">
        <v>96.050680944249081</v>
      </c>
      <c r="J89" s="58">
        <v>0.60273608549210567</v>
      </c>
      <c r="K89" s="58">
        <v>0.49814901642139642</v>
      </c>
      <c r="L89" s="58">
        <v>96.334394992168342</v>
      </c>
      <c r="M89" s="58">
        <v>47.341400050846261</v>
      </c>
      <c r="N89" s="58">
        <v>97.247659032274939</v>
      </c>
      <c r="O89" s="58">
        <v>91.070094949245401</v>
      </c>
      <c r="P89" s="75"/>
      <c r="R89" s="79"/>
      <c r="S89" s="79"/>
      <c r="T89" s="79"/>
      <c r="U89" s="79"/>
      <c r="V89" s="79"/>
    </row>
    <row r="90" spans="1:22">
      <c r="A90" s="110" t="s">
        <v>42</v>
      </c>
      <c r="B90" s="78" t="s">
        <v>16</v>
      </c>
      <c r="C90" s="57">
        <v>586.07951000000003</v>
      </c>
      <c r="D90" s="57">
        <v>586.07951300000002</v>
      </c>
      <c r="E90" s="57">
        <v>586.07951300000002</v>
      </c>
      <c r="F90" s="57">
        <v>586.07951200000002</v>
      </c>
      <c r="G90" s="57">
        <v>586.07951200000002</v>
      </c>
      <c r="H90" s="58">
        <v>586.07951300000002</v>
      </c>
      <c r="I90" s="58">
        <v>586.07951300000002</v>
      </c>
      <c r="J90" s="58">
        <v>586.07951299999991</v>
      </c>
      <c r="K90" s="58">
        <v>586.07951000000003</v>
      </c>
      <c r="L90" s="58">
        <v>586.07951335236589</v>
      </c>
      <c r="M90" s="58">
        <v>586.07951123781902</v>
      </c>
      <c r="N90" s="58">
        <v>586.07951238012902</v>
      </c>
      <c r="O90" s="58">
        <v>586.07951278423923</v>
      </c>
      <c r="P90" s="75"/>
    </row>
    <row r="91" spans="1:22">
      <c r="A91" s="111"/>
      <c r="B91" s="78" t="s">
        <v>17</v>
      </c>
      <c r="C91" s="57">
        <v>582.63870800000007</v>
      </c>
      <c r="D91" s="57">
        <v>573.15070700000001</v>
      </c>
      <c r="E91" s="57">
        <v>573.15070700000001</v>
      </c>
      <c r="F91" s="57">
        <v>586.07951200000002</v>
      </c>
      <c r="G91" s="57">
        <v>0.45249799999999141</v>
      </c>
      <c r="H91" s="58">
        <v>0</v>
      </c>
      <c r="I91" s="58">
        <v>0</v>
      </c>
      <c r="J91" s="58">
        <v>12.151772999999935</v>
      </c>
      <c r="K91" s="58">
        <v>6.6830680000000484</v>
      </c>
      <c r="L91" s="58">
        <v>9.0802992152068391</v>
      </c>
      <c r="M91" s="58">
        <v>3.2765758187050902</v>
      </c>
      <c r="N91" s="58">
        <v>586.07951238012902</v>
      </c>
      <c r="O91" s="58">
        <v>14.064604195692301</v>
      </c>
      <c r="P91" s="75"/>
    </row>
    <row r="92" spans="1:22">
      <c r="A92" s="111"/>
      <c r="B92" s="78" t="s">
        <v>18</v>
      </c>
      <c r="C92" s="57">
        <v>3.4408020000000001</v>
      </c>
      <c r="D92" s="57">
        <v>12.928806</v>
      </c>
      <c r="E92" s="57">
        <v>12.928806</v>
      </c>
      <c r="F92" s="57">
        <v>0</v>
      </c>
      <c r="G92" s="57">
        <v>585.62701400000003</v>
      </c>
      <c r="H92" s="58">
        <v>586.07951300000002</v>
      </c>
      <c r="I92" s="58">
        <v>586.07951300000002</v>
      </c>
      <c r="J92" s="58">
        <v>573.92773999999997</v>
      </c>
      <c r="K92" s="58">
        <v>579.39644199999998</v>
      </c>
      <c r="L92" s="58">
        <v>576.99921413715902</v>
      </c>
      <c r="M92" s="58">
        <v>582.80293541911396</v>
      </c>
      <c r="N92" s="58">
        <v>0</v>
      </c>
      <c r="O92" s="58">
        <v>572.01490858854697</v>
      </c>
      <c r="P92" s="75"/>
    </row>
    <row r="93" spans="1:22">
      <c r="A93" s="112"/>
      <c r="B93" s="77" t="s">
        <v>19</v>
      </c>
      <c r="C93" s="57">
        <v>99.412912080819893</v>
      </c>
      <c r="D93" s="57">
        <v>97.794018437221837</v>
      </c>
      <c r="E93" s="57">
        <v>97.794018437221837</v>
      </c>
      <c r="F93" s="57">
        <v>100</v>
      </c>
      <c r="G93" s="57">
        <v>7.720761274453003E-2</v>
      </c>
      <c r="H93" s="58">
        <v>0</v>
      </c>
      <c r="I93" s="58">
        <v>0</v>
      </c>
      <c r="J93" s="58">
        <v>2.0734000644038783E-2</v>
      </c>
      <c r="K93" s="58">
        <v>1.1403005711631256E-2</v>
      </c>
      <c r="L93" s="58">
        <v>1.5493288893972195</v>
      </c>
      <c r="M93" s="58">
        <v>0.55906677436733032</v>
      </c>
      <c r="N93" s="58">
        <v>100</v>
      </c>
      <c r="O93" s="58">
        <v>2.3997774856310459</v>
      </c>
      <c r="P93" s="75"/>
      <c r="R93" s="79"/>
      <c r="S93" s="79"/>
      <c r="T93" s="79"/>
      <c r="U93" s="79"/>
      <c r="V93" s="79"/>
    </row>
    <row r="94" spans="1:22">
      <c r="A94" s="110" t="s">
        <v>43</v>
      </c>
      <c r="B94" s="78" t="s">
        <v>16</v>
      </c>
      <c r="C94" s="57">
        <v>507.79301100000004</v>
      </c>
      <c r="D94" s="57">
        <v>507.79301099999998</v>
      </c>
      <c r="E94" s="57">
        <v>507.79301099999998</v>
      </c>
      <c r="F94" s="57">
        <v>507.79301099999998</v>
      </c>
      <c r="G94" s="57">
        <v>507.79301100000004</v>
      </c>
      <c r="H94" s="58">
        <v>507.79301199999998</v>
      </c>
      <c r="I94" s="58">
        <v>507.79301099999998</v>
      </c>
      <c r="J94" s="58">
        <v>507.79301199999998</v>
      </c>
      <c r="K94" s="58">
        <v>507.79301099999998</v>
      </c>
      <c r="L94" s="58">
        <v>507.7930119690937</v>
      </c>
      <c r="M94" s="58">
        <v>507.793011652985</v>
      </c>
      <c r="N94" s="58">
        <v>507.79301209605899</v>
      </c>
      <c r="O94" s="58">
        <v>507.79301199781378</v>
      </c>
      <c r="P94" s="75"/>
    </row>
    <row r="95" spans="1:22">
      <c r="A95" s="111"/>
      <c r="B95" s="78" t="s">
        <v>17</v>
      </c>
      <c r="C95" s="57">
        <v>3.1141390000000229</v>
      </c>
      <c r="D95" s="57">
        <v>108.20466199999998</v>
      </c>
      <c r="E95" s="57">
        <v>108.20466199999998</v>
      </c>
      <c r="F95" s="57">
        <v>257.45558399999999</v>
      </c>
      <c r="G95" s="57">
        <v>60.171519000000046</v>
      </c>
      <c r="H95" s="58">
        <v>0</v>
      </c>
      <c r="I95" s="58">
        <v>133.54031099999997</v>
      </c>
      <c r="J95" s="58">
        <v>0</v>
      </c>
      <c r="K95" s="58">
        <v>0.6006980000000226</v>
      </c>
      <c r="L95" s="58">
        <v>0.72418167729265104</v>
      </c>
      <c r="M95" s="58">
        <v>0</v>
      </c>
      <c r="N95" s="58">
        <v>248.94640839286799</v>
      </c>
      <c r="O95" s="58">
        <v>0.89297825864977698</v>
      </c>
      <c r="P95" s="75"/>
    </row>
    <row r="96" spans="1:22">
      <c r="A96" s="111"/>
      <c r="B96" s="78" t="s">
        <v>18</v>
      </c>
      <c r="C96" s="57">
        <v>504.67887200000001</v>
      </c>
      <c r="D96" s="57">
        <v>399.58834899999999</v>
      </c>
      <c r="E96" s="57">
        <v>399.58834899999999</v>
      </c>
      <c r="F96" s="57">
        <v>250.33742699999999</v>
      </c>
      <c r="G96" s="57">
        <v>447.62149199999999</v>
      </c>
      <c r="H96" s="58">
        <v>507.79301199999998</v>
      </c>
      <c r="I96" s="58">
        <v>374.2527</v>
      </c>
      <c r="J96" s="58">
        <v>507.79301199999998</v>
      </c>
      <c r="K96" s="58">
        <v>507.19231299999996</v>
      </c>
      <c r="L96" s="58">
        <v>507.06883029180102</v>
      </c>
      <c r="M96" s="58">
        <v>507.793011652985</v>
      </c>
      <c r="N96" s="58">
        <v>258.84660370319102</v>
      </c>
      <c r="O96" s="58">
        <v>506.90003373916397</v>
      </c>
      <c r="P96" s="75"/>
    </row>
    <row r="97" spans="1:22">
      <c r="A97" s="112"/>
      <c r="B97" s="77" t="s">
        <v>19</v>
      </c>
      <c r="C97" s="57">
        <v>0.61326937010561222</v>
      </c>
      <c r="D97" s="57">
        <v>21.308812775290438</v>
      </c>
      <c r="E97" s="57">
        <v>21.308812775290438</v>
      </c>
      <c r="F97" s="57">
        <v>50.700891588285366</v>
      </c>
      <c r="G97" s="57">
        <v>11.849615433167127</v>
      </c>
      <c r="H97" s="58">
        <v>0</v>
      </c>
      <c r="I97" s="58">
        <v>26.298178215769099</v>
      </c>
      <c r="J97" s="58">
        <v>0</v>
      </c>
      <c r="K97" s="58">
        <v>1.1829583845926991E-3</v>
      </c>
      <c r="L97" s="58">
        <v>0.14261355714298951</v>
      </c>
      <c r="M97" s="58">
        <v>0</v>
      </c>
      <c r="N97" s="58">
        <v>49.025174128582712</v>
      </c>
      <c r="O97" s="58">
        <v>0.17585477498725829</v>
      </c>
      <c r="P97" s="75"/>
      <c r="R97" s="79"/>
      <c r="S97" s="79"/>
      <c r="T97" s="79"/>
      <c r="U97" s="79"/>
      <c r="V97" s="79"/>
    </row>
    <row r="98" spans="1:22">
      <c r="A98" s="110" t="s">
        <v>44</v>
      </c>
      <c r="B98" s="78" t="s">
        <v>16</v>
      </c>
      <c r="C98" s="57">
        <v>634.59545300000002</v>
      </c>
      <c r="D98" s="57">
        <v>634.59545200000002</v>
      </c>
      <c r="E98" s="57">
        <v>634.59545200000002</v>
      </c>
      <c r="F98" s="57">
        <v>634.59545500000002</v>
      </c>
      <c r="G98" s="57">
        <v>634.59545300000002</v>
      </c>
      <c r="H98" s="58">
        <v>634.59545099999991</v>
      </c>
      <c r="I98" s="58">
        <v>634.59545799999989</v>
      </c>
      <c r="J98" s="58">
        <v>634.59545200000002</v>
      </c>
      <c r="K98" s="58">
        <v>634.59545400000002</v>
      </c>
      <c r="L98" s="58">
        <v>634.59545388250456</v>
      </c>
      <c r="M98" s="58">
        <v>634.59545523412794</v>
      </c>
      <c r="N98" s="58">
        <v>634.59545356081799</v>
      </c>
      <c r="O98" s="58">
        <v>634.5954541802239</v>
      </c>
      <c r="P98" s="75"/>
    </row>
    <row r="99" spans="1:22">
      <c r="A99" s="111"/>
      <c r="B99" s="78" t="s">
        <v>17</v>
      </c>
      <c r="C99" s="57">
        <v>0.99365299999999479</v>
      </c>
      <c r="D99" s="57">
        <v>422.44434899999999</v>
      </c>
      <c r="E99" s="57">
        <v>422.44434899999999</v>
      </c>
      <c r="F99" s="57">
        <v>413.38085799999999</v>
      </c>
      <c r="G99" s="57">
        <v>1.9554749999999785</v>
      </c>
      <c r="H99" s="58">
        <v>310.25452599999994</v>
      </c>
      <c r="I99" s="58">
        <v>415.71812899999986</v>
      </c>
      <c r="J99" s="58">
        <v>300.14990000000006</v>
      </c>
      <c r="K99" s="58">
        <v>0.68178999999997814</v>
      </c>
      <c r="L99" s="58">
        <v>1.1213921656435299</v>
      </c>
      <c r="M99" s="58">
        <v>287.252880853097</v>
      </c>
      <c r="N99" s="58">
        <v>425.52432540767302</v>
      </c>
      <c r="O99" s="58">
        <v>3.3466908947758101</v>
      </c>
      <c r="P99" s="75"/>
    </row>
    <row r="100" spans="1:22">
      <c r="A100" s="111"/>
      <c r="B100" s="78" t="s">
        <v>18</v>
      </c>
      <c r="C100" s="57">
        <v>633.60180000000003</v>
      </c>
      <c r="D100" s="57">
        <v>212.15110300000001</v>
      </c>
      <c r="E100" s="57">
        <v>212.15110300000001</v>
      </c>
      <c r="F100" s="57">
        <v>221.21459700000003</v>
      </c>
      <c r="G100" s="57">
        <v>632.63997800000004</v>
      </c>
      <c r="H100" s="58">
        <v>324.34092499999997</v>
      </c>
      <c r="I100" s="58">
        <v>218.877329</v>
      </c>
      <c r="J100" s="58">
        <v>334.44555199999996</v>
      </c>
      <c r="K100" s="58">
        <v>633.91366400000004</v>
      </c>
      <c r="L100" s="58">
        <v>633.474061716861</v>
      </c>
      <c r="M100" s="58">
        <v>347.342574381031</v>
      </c>
      <c r="N100" s="58">
        <v>209.071128153145</v>
      </c>
      <c r="O100" s="58">
        <v>631.24876328544804</v>
      </c>
      <c r="P100" s="75"/>
    </row>
    <row r="101" spans="1:22">
      <c r="A101" s="112"/>
      <c r="B101" s="77" t="s">
        <v>19</v>
      </c>
      <c r="C101" s="57">
        <v>0.15658054202919017</v>
      </c>
      <c r="D101" s="57">
        <v>66.569079193463864</v>
      </c>
      <c r="E101" s="57">
        <v>66.569079193463864</v>
      </c>
      <c r="F101" s="57">
        <v>65.14084756563534</v>
      </c>
      <c r="G101" s="57">
        <v>0.30814513258102061</v>
      </c>
      <c r="H101" s="58">
        <v>48.890127641334132</v>
      </c>
      <c r="I101" s="58">
        <v>65.509156070890114</v>
      </c>
      <c r="J101" s="58">
        <v>0.47297833455005606</v>
      </c>
      <c r="K101" s="58">
        <v>1.0743694990288696E-3</v>
      </c>
      <c r="L101" s="58">
        <v>0.17670976978841638</v>
      </c>
      <c r="M101" s="58">
        <v>45.265511828652762</v>
      </c>
      <c r="N101" s="58">
        <v>67.054423888476833</v>
      </c>
      <c r="O101" s="58">
        <v>0.52737391557572622</v>
      </c>
      <c r="P101" s="75"/>
      <c r="R101" s="79"/>
      <c r="S101" s="79"/>
      <c r="T101" s="79"/>
      <c r="U101" s="79"/>
      <c r="V101" s="79"/>
    </row>
    <row r="102" spans="1:22">
      <c r="A102" s="110" t="s">
        <v>45</v>
      </c>
      <c r="B102" s="78" t="s">
        <v>16</v>
      </c>
      <c r="C102" s="57">
        <v>35.662117000000002</v>
      </c>
      <c r="D102" s="57">
        <v>35.662116000000005</v>
      </c>
      <c r="E102" s="57">
        <v>35.662116000000005</v>
      </c>
      <c r="F102" s="57">
        <v>35.662116000000005</v>
      </c>
      <c r="G102" s="57">
        <v>35.662115999999997</v>
      </c>
      <c r="H102" s="58">
        <v>35.662117000000002</v>
      </c>
      <c r="I102" s="58">
        <v>35.662115999999997</v>
      </c>
      <c r="J102" s="58">
        <v>35.662117000000002</v>
      </c>
      <c r="K102" s="58">
        <v>35.662116999999995</v>
      </c>
      <c r="L102" s="58">
        <v>35.662116647734813</v>
      </c>
      <c r="M102" s="58">
        <v>35.662116027874525</v>
      </c>
      <c r="N102" s="58">
        <v>35.662116680353897</v>
      </c>
      <c r="O102" s="58">
        <v>35.662116890970879</v>
      </c>
      <c r="P102" s="75"/>
    </row>
    <row r="103" spans="1:22">
      <c r="A103" s="111"/>
      <c r="B103" s="78" t="s">
        <v>17</v>
      </c>
      <c r="C103" s="57">
        <v>0</v>
      </c>
      <c r="D103" s="57">
        <v>35.657482000000002</v>
      </c>
      <c r="E103" s="57">
        <v>35.657482000000002</v>
      </c>
      <c r="F103" s="57">
        <v>35.657482000000002</v>
      </c>
      <c r="G103" s="57">
        <v>33.192332</v>
      </c>
      <c r="H103" s="58">
        <v>4.0174170000000018</v>
      </c>
      <c r="I103" s="58">
        <v>35.657481999999995</v>
      </c>
      <c r="J103" s="58">
        <v>3.958122000000003</v>
      </c>
      <c r="K103" s="58">
        <v>0.13662699999999717</v>
      </c>
      <c r="L103" s="58">
        <v>34.769493815248403</v>
      </c>
      <c r="M103" s="58">
        <v>0.21578273572362899</v>
      </c>
      <c r="N103" s="58">
        <v>35.662116680353897</v>
      </c>
      <c r="O103" s="58">
        <v>31.196578764260401</v>
      </c>
      <c r="P103" s="75"/>
    </row>
    <row r="104" spans="1:22">
      <c r="A104" s="111"/>
      <c r="B104" s="78" t="s">
        <v>18</v>
      </c>
      <c r="C104" s="57">
        <v>35.662117000000002</v>
      </c>
      <c r="D104" s="57">
        <v>4.6340000000000001E-3</v>
      </c>
      <c r="E104" s="57">
        <v>4.6340000000000001E-3</v>
      </c>
      <c r="F104" s="57">
        <v>4.6340000000000001E-3</v>
      </c>
      <c r="G104" s="57">
        <v>2.4697840000000002</v>
      </c>
      <c r="H104" s="58">
        <v>31.6447</v>
      </c>
      <c r="I104" s="58">
        <v>4.6340000000000001E-3</v>
      </c>
      <c r="J104" s="58">
        <v>31.703994999999999</v>
      </c>
      <c r="K104" s="58">
        <v>35.525489999999998</v>
      </c>
      <c r="L104" s="58">
        <v>0.89262283248640695</v>
      </c>
      <c r="M104" s="58">
        <v>35.446333292150896</v>
      </c>
      <c r="N104" s="58">
        <v>0</v>
      </c>
      <c r="O104" s="58">
        <v>4.4655381267104799</v>
      </c>
      <c r="P104" s="75"/>
    </row>
    <row r="105" spans="1:22">
      <c r="A105" s="112"/>
      <c r="B105" s="77" t="s">
        <v>19</v>
      </c>
      <c r="C105" s="57">
        <v>0</v>
      </c>
      <c r="D105" s="57">
        <v>99.987005818723702</v>
      </c>
      <c r="E105" s="57">
        <v>99.987005818723702</v>
      </c>
      <c r="F105" s="57">
        <v>99.987005818723702</v>
      </c>
      <c r="G105" s="57">
        <v>93.07448834499894</v>
      </c>
      <c r="H105" s="58">
        <v>11.265222981574542</v>
      </c>
      <c r="I105" s="58">
        <v>99.987005818723702</v>
      </c>
      <c r="J105" s="58">
        <v>0.11098954108641398</v>
      </c>
      <c r="K105" s="58">
        <v>3.8311522560479845E-3</v>
      </c>
      <c r="L105" s="58">
        <v>97.496999851961647</v>
      </c>
      <c r="M105" s="58">
        <v>0.60507552483696436</v>
      </c>
      <c r="N105" s="58">
        <v>100</v>
      </c>
      <c r="O105" s="58">
        <v>87.478202316584614</v>
      </c>
      <c r="P105" s="75"/>
      <c r="R105" s="79"/>
      <c r="S105" s="79"/>
      <c r="T105" s="79"/>
      <c r="U105" s="79"/>
      <c r="V105" s="79"/>
    </row>
    <row r="106" spans="1:22">
      <c r="A106" s="110" t="s">
        <v>46</v>
      </c>
      <c r="B106" s="78" t="s">
        <v>16</v>
      </c>
      <c r="C106" s="57">
        <v>363.44891500000006</v>
      </c>
      <c r="D106" s="57">
        <v>363.448916</v>
      </c>
      <c r="E106" s="57">
        <v>363.448916</v>
      </c>
      <c r="F106" s="57">
        <v>363.44891799999999</v>
      </c>
      <c r="G106" s="57">
        <v>363.448915</v>
      </c>
      <c r="H106" s="58">
        <v>363.448916</v>
      </c>
      <c r="I106" s="58">
        <v>363.44891500000006</v>
      </c>
      <c r="J106" s="58">
        <v>363.448916</v>
      </c>
      <c r="K106" s="58">
        <v>363.44891399999995</v>
      </c>
      <c r="L106" s="58">
        <v>363.4489146678784</v>
      </c>
      <c r="M106" s="58">
        <v>363.44891572756984</v>
      </c>
      <c r="N106" s="58">
        <v>363.44891651297013</v>
      </c>
      <c r="O106" s="58">
        <v>363.44891612460151</v>
      </c>
      <c r="P106" s="75"/>
    </row>
    <row r="107" spans="1:22">
      <c r="A107" s="111"/>
      <c r="B107" s="78" t="s">
        <v>17</v>
      </c>
      <c r="C107" s="57">
        <v>349.44859800000006</v>
      </c>
      <c r="D107" s="57">
        <v>351.99215499999997</v>
      </c>
      <c r="E107" s="57">
        <v>351.99215499999997</v>
      </c>
      <c r="F107" s="57">
        <v>351.329318</v>
      </c>
      <c r="G107" s="57">
        <v>7.8308910000000083</v>
      </c>
      <c r="H107" s="58">
        <v>4.1676789999999642</v>
      </c>
      <c r="I107" s="58">
        <v>7.7430000000049404E-3</v>
      </c>
      <c r="J107" s="58">
        <v>6.9545219999999972</v>
      </c>
      <c r="K107" s="58">
        <v>3.3202709999999911</v>
      </c>
      <c r="L107" s="58">
        <v>0.33797244252640402</v>
      </c>
      <c r="M107" s="58">
        <v>1.01700315948386</v>
      </c>
      <c r="N107" s="58">
        <v>360.31421042427098</v>
      </c>
      <c r="O107" s="58">
        <v>4.6866046221734701</v>
      </c>
      <c r="P107" s="75"/>
    </row>
    <row r="108" spans="1:22">
      <c r="A108" s="111"/>
      <c r="B108" s="78" t="s">
        <v>18</v>
      </c>
      <c r="C108" s="57">
        <v>14.000317000000001</v>
      </c>
      <c r="D108" s="57">
        <v>11.456761000000002</v>
      </c>
      <c r="E108" s="57">
        <v>11.456761000000002</v>
      </c>
      <c r="F108" s="57">
        <v>12.1196</v>
      </c>
      <c r="G108" s="57">
        <v>355.61802399999999</v>
      </c>
      <c r="H108" s="58">
        <v>359.28123700000003</v>
      </c>
      <c r="I108" s="58">
        <v>363.44117200000005</v>
      </c>
      <c r="J108" s="58">
        <v>356.494394</v>
      </c>
      <c r="K108" s="58">
        <v>360.12864299999995</v>
      </c>
      <c r="L108" s="58">
        <v>363.11094222535201</v>
      </c>
      <c r="M108" s="58">
        <v>362.43191256808598</v>
      </c>
      <c r="N108" s="58">
        <v>3.1347060886991298</v>
      </c>
      <c r="O108" s="58">
        <v>358.76231150242802</v>
      </c>
      <c r="P108" s="75"/>
    </row>
    <row r="109" spans="1:22">
      <c r="A109" s="112"/>
      <c r="B109" s="77" t="s">
        <v>19</v>
      </c>
      <c r="C109" s="57">
        <v>96.147927144038931</v>
      </c>
      <c r="D109" s="57">
        <v>96.847765808166557</v>
      </c>
      <c r="E109" s="57">
        <v>96.847765808166557</v>
      </c>
      <c r="F109" s="57">
        <v>96.66539109080523</v>
      </c>
      <c r="G109" s="57">
        <v>2.1546056892204528</v>
      </c>
      <c r="H109" s="58">
        <v>1.1467028285207388</v>
      </c>
      <c r="I109" s="58">
        <v>2.130423198540829E-3</v>
      </c>
      <c r="J109" s="58">
        <v>1.9134799125387947E-2</v>
      </c>
      <c r="K109" s="89">
        <v>9.1354544534420906E-3</v>
      </c>
      <c r="L109" s="58">
        <v>9.299035679752822E-2</v>
      </c>
      <c r="M109" s="58">
        <v>0.27982011101834581</v>
      </c>
      <c r="N109" s="58">
        <v>99.137511230250894</v>
      </c>
      <c r="O109" s="58">
        <v>1.2894809735976094</v>
      </c>
      <c r="P109" s="75" t="s">
        <v>47</v>
      </c>
      <c r="R109" s="79"/>
      <c r="S109" s="79"/>
      <c r="T109" s="79"/>
      <c r="U109" s="79"/>
      <c r="V109" s="79"/>
    </row>
    <row r="110" spans="1:22">
      <c r="A110" s="110" t="s">
        <v>48</v>
      </c>
      <c r="B110" s="78" t="s">
        <v>16</v>
      </c>
      <c r="C110" s="57">
        <v>1125.9725129999999</v>
      </c>
      <c r="D110" s="57">
        <v>1125.972505</v>
      </c>
      <c r="E110" s="57">
        <v>1125.972505</v>
      </c>
      <c r="F110" s="57">
        <v>1125.972507</v>
      </c>
      <c r="G110" s="57">
        <v>1125.9725089999999</v>
      </c>
      <c r="H110" s="58">
        <v>1125.9725120000001</v>
      </c>
      <c r="I110" s="58">
        <v>1125.9725109999999</v>
      </c>
      <c r="J110" s="58">
        <v>1125.9725120000001</v>
      </c>
      <c r="K110" s="58">
        <v>1125.972503</v>
      </c>
      <c r="L110" s="58">
        <v>1125.9725053389932</v>
      </c>
      <c r="M110" s="58">
        <v>1125.9725050753079</v>
      </c>
      <c r="N110" s="58">
        <v>1125.9725048147689</v>
      </c>
      <c r="O110" s="58">
        <v>1125.9724991961548</v>
      </c>
      <c r="P110" s="75"/>
    </row>
    <row r="111" spans="1:22">
      <c r="A111" s="111"/>
      <c r="B111" s="78" t="s">
        <v>17</v>
      </c>
      <c r="C111" s="57">
        <v>8.2353160000000116</v>
      </c>
      <c r="D111" s="57">
        <v>217.41582299999993</v>
      </c>
      <c r="E111" s="57">
        <v>217.41582299999993</v>
      </c>
      <c r="F111" s="57">
        <v>305.49191299999995</v>
      </c>
      <c r="G111" s="57">
        <v>111.63781999999992</v>
      </c>
      <c r="H111" s="58">
        <v>0</v>
      </c>
      <c r="I111" s="58">
        <v>226.94720499999994</v>
      </c>
      <c r="J111" s="58">
        <v>0.67872000000011212</v>
      </c>
      <c r="K111" s="58">
        <v>0.74095299999999042</v>
      </c>
      <c r="L111" s="58">
        <v>1.4775347899531699</v>
      </c>
      <c r="M111" s="58">
        <v>0.74095110305803402</v>
      </c>
      <c r="N111" s="58">
        <v>300.13778824186898</v>
      </c>
      <c r="O111" s="58">
        <v>11.7959252579648</v>
      </c>
      <c r="P111" s="75"/>
    </row>
    <row r="112" spans="1:22">
      <c r="A112" s="111"/>
      <c r="B112" s="78" t="s">
        <v>18</v>
      </c>
      <c r="C112" s="57">
        <v>1117.7371969999999</v>
      </c>
      <c r="D112" s="57">
        <v>908.55668200000002</v>
      </c>
      <c r="E112" s="57">
        <v>908.55668200000002</v>
      </c>
      <c r="F112" s="57">
        <v>820.480594</v>
      </c>
      <c r="G112" s="57">
        <v>1014.334689</v>
      </c>
      <c r="H112" s="58">
        <v>1125.9725120000001</v>
      </c>
      <c r="I112" s="58">
        <v>899.025306</v>
      </c>
      <c r="J112" s="58">
        <v>1125.2937919999999</v>
      </c>
      <c r="K112" s="58">
        <v>1125.23155</v>
      </c>
      <c r="L112" s="58">
        <v>1124.4949705490401</v>
      </c>
      <c r="M112" s="58">
        <v>1125.2315539722499</v>
      </c>
      <c r="N112" s="58">
        <v>825.83471657289999</v>
      </c>
      <c r="O112" s="58">
        <v>1114.1765739381899</v>
      </c>
      <c r="P112" s="75"/>
    </row>
    <row r="113" spans="1:22">
      <c r="A113" s="112"/>
      <c r="B113" s="77" t="s">
        <v>19</v>
      </c>
      <c r="C113" s="90">
        <v>0.73139582937581105</v>
      </c>
      <c r="D113" s="90">
        <v>19.309159152158866</v>
      </c>
      <c r="E113" s="90">
        <v>19.309159152158866</v>
      </c>
      <c r="F113" s="57">
        <v>27.131382969015956</v>
      </c>
      <c r="G113" s="57">
        <v>9.9147909125372724</v>
      </c>
      <c r="H113" s="89">
        <v>0</v>
      </c>
      <c r="I113" s="89">
        <v>20.155661242426188</v>
      </c>
      <c r="J113" s="58">
        <v>6.0278558558640206E-4</v>
      </c>
      <c r="K113" s="58">
        <v>6.5805603425112273E-4</v>
      </c>
      <c r="L113" s="58">
        <v>0.13122299016602834</v>
      </c>
      <c r="M113" s="58">
        <v>6.5805434832396481E-2</v>
      </c>
      <c r="N113" s="58">
        <v>26.655871875951711</v>
      </c>
      <c r="O113" s="89">
        <v>1.0476210801228318</v>
      </c>
      <c r="P113" s="75" t="s">
        <v>49</v>
      </c>
      <c r="R113" s="79"/>
      <c r="S113" s="79"/>
      <c r="T113" s="79"/>
      <c r="U113" s="79"/>
      <c r="V113" s="79"/>
    </row>
    <row r="114" spans="1:22">
      <c r="A114" s="110" t="s">
        <v>50</v>
      </c>
      <c r="B114" s="78" t="s">
        <v>16</v>
      </c>
      <c r="C114" s="57">
        <v>28.382967000000001</v>
      </c>
      <c r="D114" s="57">
        <v>28.382967000000001</v>
      </c>
      <c r="E114" s="57">
        <v>28.382967000000001</v>
      </c>
      <c r="F114" s="57">
        <v>28.382967000000001</v>
      </c>
      <c r="G114" s="57">
        <v>28.382967999999998</v>
      </c>
      <c r="H114" s="58">
        <v>28.382966999999997</v>
      </c>
      <c r="I114" s="58">
        <v>28.382967000000001</v>
      </c>
      <c r="J114" s="58">
        <v>28.382966999999997</v>
      </c>
      <c r="K114" s="58">
        <v>28.382967000000001</v>
      </c>
      <c r="L114" s="58">
        <v>28.382967213833936</v>
      </c>
      <c r="M114" s="58">
        <v>28.382967131146557</v>
      </c>
      <c r="N114" s="58">
        <v>28.3829672917126</v>
      </c>
      <c r="O114" s="58">
        <v>28.382966746187009</v>
      </c>
    </row>
    <row r="115" spans="1:22">
      <c r="A115" s="111"/>
      <c r="B115" s="78" t="s">
        <v>17</v>
      </c>
      <c r="C115" s="57">
        <v>0</v>
      </c>
      <c r="D115" s="57">
        <v>28.382967000000001</v>
      </c>
      <c r="E115" s="57">
        <v>28.382967000000001</v>
      </c>
      <c r="F115" s="57">
        <v>28.382967000000001</v>
      </c>
      <c r="G115" s="57">
        <v>3.0361239999999974</v>
      </c>
      <c r="H115" s="58">
        <v>3.6989589999999986</v>
      </c>
      <c r="I115" s="58">
        <v>28.382967000000001</v>
      </c>
      <c r="J115" s="58">
        <v>3.4010919999999984</v>
      </c>
      <c r="K115" s="58">
        <v>0.53593100000000149</v>
      </c>
      <c r="L115" s="58">
        <v>0.73899959906783497</v>
      </c>
      <c r="M115" s="58">
        <v>0.341243123504057</v>
      </c>
      <c r="N115" s="58">
        <v>28.3829672917126</v>
      </c>
      <c r="O115" s="58">
        <v>24.066162407302301</v>
      </c>
      <c r="P115" s="75"/>
    </row>
    <row r="116" spans="1:22">
      <c r="A116" s="111"/>
      <c r="B116" s="78" t="s">
        <v>18</v>
      </c>
      <c r="C116" s="57">
        <v>28.382967000000001</v>
      </c>
      <c r="D116" s="57">
        <v>0</v>
      </c>
      <c r="E116" s="57">
        <v>0</v>
      </c>
      <c r="F116" s="57">
        <v>0</v>
      </c>
      <c r="G116" s="57">
        <v>25.346844000000001</v>
      </c>
      <c r="H116" s="58">
        <v>24.684007999999999</v>
      </c>
      <c r="I116" s="58">
        <v>0</v>
      </c>
      <c r="J116" s="58">
        <v>24.981874999999999</v>
      </c>
      <c r="K116" s="58">
        <v>27.847035999999999</v>
      </c>
      <c r="L116" s="58">
        <v>27.643967614766101</v>
      </c>
      <c r="M116" s="58">
        <v>28.0417240076425</v>
      </c>
      <c r="N116" s="58">
        <v>0</v>
      </c>
      <c r="O116" s="58">
        <v>4.3168043388847099</v>
      </c>
      <c r="P116" s="75"/>
    </row>
    <row r="117" spans="1:22">
      <c r="A117" s="112"/>
      <c r="B117" s="77" t="s">
        <v>19</v>
      </c>
      <c r="C117" s="57">
        <v>0</v>
      </c>
      <c r="D117" s="57">
        <v>100</v>
      </c>
      <c r="E117" s="57">
        <v>100</v>
      </c>
      <c r="F117" s="57">
        <v>100</v>
      </c>
      <c r="G117" s="57">
        <v>10.696992647139643</v>
      </c>
      <c r="H117" s="58">
        <v>13.032319700755735</v>
      </c>
      <c r="I117" s="58">
        <v>100</v>
      </c>
      <c r="J117" s="58">
        <v>0.11982862820507803</v>
      </c>
      <c r="K117" s="58">
        <v>1.8882134485799229E-2</v>
      </c>
      <c r="L117" s="58">
        <v>2.6036728066530146</v>
      </c>
      <c r="M117" s="58">
        <v>1.2022813609560494</v>
      </c>
      <c r="N117" s="58">
        <v>100</v>
      </c>
      <c r="O117" s="58">
        <v>84.790862852754344</v>
      </c>
      <c r="P117" s="75"/>
      <c r="R117" s="79"/>
      <c r="S117" s="79"/>
      <c r="T117" s="79"/>
      <c r="U117" s="79"/>
      <c r="V117" s="79"/>
    </row>
    <row r="118" spans="1:22">
      <c r="A118" s="113" t="s">
        <v>51</v>
      </c>
      <c r="B118" s="78" t="s">
        <v>16</v>
      </c>
      <c r="C118" s="57">
        <v>2395.5121479999998</v>
      </c>
      <c r="D118" s="57">
        <v>2395.5121489999992</v>
      </c>
      <c r="E118" s="57">
        <v>2395.5121489999992</v>
      </c>
      <c r="F118" s="57">
        <v>2395.5121469999995</v>
      </c>
      <c r="G118" s="57">
        <v>2395.512154</v>
      </c>
      <c r="H118" s="58">
        <v>2395.5121529999997</v>
      </c>
      <c r="I118" s="58">
        <v>2395.5121500000005</v>
      </c>
      <c r="J118" s="58">
        <v>2395.5121499999996</v>
      </c>
      <c r="K118" s="58">
        <v>2395.512154</v>
      </c>
      <c r="L118" s="58">
        <v>2395.5121526710282</v>
      </c>
      <c r="M118" s="58">
        <v>2395.5121517784751</v>
      </c>
      <c r="N118" s="58">
        <v>2395.5121509402147</v>
      </c>
      <c r="O118" s="58">
        <v>2395.512149785317</v>
      </c>
      <c r="P118" s="75"/>
    </row>
    <row r="119" spans="1:22">
      <c r="A119" s="114"/>
      <c r="B119" s="78" t="s">
        <v>17</v>
      </c>
      <c r="C119" s="57">
        <v>12.643147000000226</v>
      </c>
      <c r="D119" s="57">
        <v>1433.6357849999993</v>
      </c>
      <c r="E119" s="57">
        <v>1433.6357849999993</v>
      </c>
      <c r="F119" s="57">
        <v>1469.9610149999994</v>
      </c>
      <c r="G119" s="57">
        <v>435.57124500000009</v>
      </c>
      <c r="H119" s="58">
        <v>1.8477920000000267</v>
      </c>
      <c r="I119" s="58">
        <v>1232.2191810000008</v>
      </c>
      <c r="J119" s="58">
        <v>4.6248719999998684</v>
      </c>
      <c r="K119" s="58">
        <v>1.6844089999999596</v>
      </c>
      <c r="L119" s="58">
        <v>6.51359526396796</v>
      </c>
      <c r="M119" s="58">
        <v>0.12780996473532599</v>
      </c>
      <c r="N119" s="58">
        <v>1477.2708798906499</v>
      </c>
      <c r="O119" s="58">
        <v>17.468264112396799</v>
      </c>
      <c r="P119" s="75"/>
    </row>
    <row r="120" spans="1:22">
      <c r="A120" s="114"/>
      <c r="B120" s="78" t="s">
        <v>18</v>
      </c>
      <c r="C120" s="57">
        <v>2382.8690009999996</v>
      </c>
      <c r="D120" s="57">
        <v>961.87636399999997</v>
      </c>
      <c r="E120" s="57">
        <v>961.87636399999997</v>
      </c>
      <c r="F120" s="57">
        <v>925.55113199999994</v>
      </c>
      <c r="G120" s="57">
        <v>1959.9409089999999</v>
      </c>
      <c r="H120" s="58">
        <v>2393.6643609999996</v>
      </c>
      <c r="I120" s="58">
        <v>1163.2929689999996</v>
      </c>
      <c r="J120" s="58">
        <v>2390.8872779999997</v>
      </c>
      <c r="K120" s="58">
        <v>2393.827745</v>
      </c>
      <c r="L120" s="58">
        <v>2388.9985574070602</v>
      </c>
      <c r="M120" s="58">
        <v>2395.3843418137399</v>
      </c>
      <c r="N120" s="58">
        <v>918.24127104956494</v>
      </c>
      <c r="O120" s="58">
        <v>2378.0438856729202</v>
      </c>
      <c r="P120" s="75"/>
    </row>
    <row r="121" spans="1:22">
      <c r="A121" s="115"/>
      <c r="B121" s="77" t="s">
        <v>19</v>
      </c>
      <c r="C121" s="57">
        <v>0.52778471653988157</v>
      </c>
      <c r="D121" s="57">
        <v>59.846734052192851</v>
      </c>
      <c r="E121" s="57">
        <v>59.846734052192851</v>
      </c>
      <c r="F121" s="57">
        <v>61.363120902596691</v>
      </c>
      <c r="G121" s="57">
        <v>18.182802549036872</v>
      </c>
      <c r="H121" s="89">
        <v>7.713557193546107E-2</v>
      </c>
      <c r="I121" s="58">
        <v>51.438652941084037</v>
      </c>
      <c r="J121" s="58">
        <v>1.9306401764649238E-3</v>
      </c>
      <c r="K121" s="58">
        <v>7.0315193232785398E-4</v>
      </c>
      <c r="L121" s="58">
        <v>0.2719082538030631</v>
      </c>
      <c r="M121" s="58">
        <v>5.3353920430099832E-3</v>
      </c>
      <c r="N121" s="58">
        <v>61.668269113593752</v>
      </c>
      <c r="O121" s="58">
        <v>0.72920791130039919</v>
      </c>
      <c r="P121" s="75" t="s">
        <v>52</v>
      </c>
      <c r="R121" s="79"/>
      <c r="S121" s="79"/>
      <c r="T121" s="79"/>
      <c r="U121" s="79"/>
      <c r="V121" s="79"/>
    </row>
    <row r="122" spans="1:22">
      <c r="A122" s="113" t="s">
        <v>53</v>
      </c>
      <c r="B122" s="78" t="s">
        <v>16</v>
      </c>
      <c r="C122" s="57">
        <v>601.898955</v>
      </c>
      <c r="D122" s="57">
        <v>601.898955</v>
      </c>
      <c r="E122" s="57">
        <v>601.898955</v>
      </c>
      <c r="F122" s="57">
        <v>601.89895500000011</v>
      </c>
      <c r="G122" s="57">
        <v>601.898954</v>
      </c>
      <c r="H122" s="58">
        <v>601.898956</v>
      </c>
      <c r="I122" s="58">
        <v>601.898957</v>
      </c>
      <c r="J122" s="58">
        <v>601.898956</v>
      </c>
      <c r="K122" s="58">
        <v>601.898955</v>
      </c>
      <c r="L122" s="58">
        <v>601.89895665500558</v>
      </c>
      <c r="M122" s="58">
        <v>601.89895537158554</v>
      </c>
      <c r="N122" s="58">
        <v>601.89895611498548</v>
      </c>
      <c r="O122" s="58">
        <v>601.89895659679814</v>
      </c>
      <c r="P122" s="75"/>
    </row>
    <row r="123" spans="1:22">
      <c r="A123" s="114"/>
      <c r="B123" s="78" t="s">
        <v>17</v>
      </c>
      <c r="C123" s="57">
        <v>0</v>
      </c>
      <c r="D123" s="57">
        <v>585.38553000000002</v>
      </c>
      <c r="E123" s="57">
        <v>585.38553000000002</v>
      </c>
      <c r="F123" s="57">
        <v>584.76401600000008</v>
      </c>
      <c r="G123" s="57">
        <v>6.2743070000000216</v>
      </c>
      <c r="H123" s="58">
        <v>2.2971639999999525</v>
      </c>
      <c r="I123" s="58">
        <v>582.13338899999997</v>
      </c>
      <c r="J123" s="58">
        <v>1.7674120000000357</v>
      </c>
      <c r="K123" s="58">
        <v>0.32768499999997402</v>
      </c>
      <c r="L123" s="58">
        <v>2.0714399464606301</v>
      </c>
      <c r="M123" s="58">
        <v>0.21887966996955999</v>
      </c>
      <c r="N123" s="58">
        <v>584.10654603841101</v>
      </c>
      <c r="O123" s="58">
        <v>16.131538262329201</v>
      </c>
      <c r="P123" s="75"/>
    </row>
    <row r="124" spans="1:22">
      <c r="A124" s="114"/>
      <c r="B124" s="78" t="s">
        <v>18</v>
      </c>
      <c r="C124" s="57">
        <v>601.898955</v>
      </c>
      <c r="D124" s="57">
        <v>16.513425000000002</v>
      </c>
      <c r="E124" s="57">
        <v>16.513425000000002</v>
      </c>
      <c r="F124" s="57">
        <v>17.134939000000003</v>
      </c>
      <c r="G124" s="57">
        <v>595.62464699999998</v>
      </c>
      <c r="H124" s="58">
        <v>599.60179200000005</v>
      </c>
      <c r="I124" s="58">
        <v>19.765568000000002</v>
      </c>
      <c r="J124" s="58">
        <v>600.13154399999996</v>
      </c>
      <c r="K124" s="58">
        <v>601.57127000000003</v>
      </c>
      <c r="L124" s="58">
        <v>599.82751670854498</v>
      </c>
      <c r="M124" s="58">
        <v>601.68007570161603</v>
      </c>
      <c r="N124" s="58">
        <v>17.792410076574502</v>
      </c>
      <c r="O124" s="58">
        <v>585.76741833446897</v>
      </c>
      <c r="P124" s="75"/>
    </row>
    <row r="125" spans="1:22">
      <c r="A125" s="115"/>
      <c r="B125" s="77" t="s">
        <v>19</v>
      </c>
      <c r="C125" s="57">
        <v>0</v>
      </c>
      <c r="D125" s="57">
        <v>97.256445643770888</v>
      </c>
      <c r="E125" s="57">
        <v>97.256445643770888</v>
      </c>
      <c r="F125" s="57">
        <v>97.153186783652075</v>
      </c>
      <c r="G125" s="57">
        <v>1.0424186581989012</v>
      </c>
      <c r="H125" s="58">
        <v>0.38165276365755196</v>
      </c>
      <c r="I125" s="58">
        <v>96.716131873941762</v>
      </c>
      <c r="J125" s="58">
        <v>2.9363931975320383E-3</v>
      </c>
      <c r="K125" s="58">
        <v>5.4441862255762521E-4</v>
      </c>
      <c r="L125" s="58">
        <v>0.34415077872413247</v>
      </c>
      <c r="M125" s="58">
        <v>3.6364852940213771E-2</v>
      </c>
      <c r="N125" s="58">
        <v>97.043953989982427</v>
      </c>
      <c r="O125" s="58">
        <v>2.6801073644551017</v>
      </c>
      <c r="P125" s="75"/>
      <c r="R125" s="79"/>
      <c r="S125" s="79"/>
      <c r="T125" s="79"/>
      <c r="U125" s="79"/>
      <c r="V125" s="79"/>
    </row>
    <row r="126" spans="1:22">
      <c r="A126" s="113" t="s">
        <v>54</v>
      </c>
      <c r="B126" s="78" t="s">
        <v>16</v>
      </c>
      <c r="C126" s="57">
        <v>5590.5707870000006</v>
      </c>
      <c r="D126" s="57">
        <v>5590.5708100000011</v>
      </c>
      <c r="E126" s="57">
        <v>5590.5708100000011</v>
      </c>
      <c r="F126" s="57">
        <v>5590.5708019999993</v>
      </c>
      <c r="G126" s="57">
        <v>5590.5707829999983</v>
      </c>
      <c r="H126" s="58">
        <v>5590.570796</v>
      </c>
      <c r="I126" s="58">
        <v>5590.5707990000001</v>
      </c>
      <c r="J126" s="58">
        <v>5590.5707899999998</v>
      </c>
      <c r="K126" s="58">
        <v>5590.5707929999999</v>
      </c>
      <c r="L126" s="58">
        <v>5590.5707897573975</v>
      </c>
      <c r="M126" s="58">
        <v>5590.5707906230091</v>
      </c>
      <c r="N126" s="58">
        <v>5590.5707918058397</v>
      </c>
      <c r="O126" s="58">
        <v>5590.570782304645</v>
      </c>
      <c r="P126" s="75"/>
    </row>
    <row r="127" spans="1:22">
      <c r="A127" s="114"/>
      <c r="B127" s="78" t="s">
        <v>17</v>
      </c>
      <c r="C127" s="57">
        <v>38.302418000000216</v>
      </c>
      <c r="D127" s="57">
        <v>3849.8983090000011</v>
      </c>
      <c r="E127" s="57">
        <v>3849.8983090000011</v>
      </c>
      <c r="F127" s="57">
        <v>3469.700800999999</v>
      </c>
      <c r="G127" s="57">
        <v>2292.2518259999988</v>
      </c>
      <c r="H127" s="58">
        <v>20.460092000000259</v>
      </c>
      <c r="I127" s="58">
        <v>3091.8448229999995</v>
      </c>
      <c r="J127" s="58">
        <v>49.387243000000126</v>
      </c>
      <c r="K127" s="58">
        <v>9.6076169999996637</v>
      </c>
      <c r="L127" s="58">
        <v>18.2789234387674</v>
      </c>
      <c r="M127" s="58">
        <v>5.6919716030689003</v>
      </c>
      <c r="N127" s="58">
        <v>4139.6683702257296</v>
      </c>
      <c r="O127" s="58">
        <v>28.149864498464801</v>
      </c>
      <c r="P127" s="75"/>
    </row>
    <row r="128" spans="1:22">
      <c r="A128" s="114"/>
      <c r="B128" s="78" t="s">
        <v>18</v>
      </c>
      <c r="C128" s="57">
        <v>5552.2683690000003</v>
      </c>
      <c r="D128" s="57">
        <v>1740.6725009999998</v>
      </c>
      <c r="E128" s="57">
        <v>1740.6725009999998</v>
      </c>
      <c r="F128" s="57">
        <v>2120.8700010000002</v>
      </c>
      <c r="G128" s="57">
        <v>3298.3189569999995</v>
      </c>
      <c r="H128" s="58">
        <v>5570.1107039999997</v>
      </c>
      <c r="I128" s="58">
        <v>2498.7259760000006</v>
      </c>
      <c r="J128" s="58">
        <v>5541.1835469999996</v>
      </c>
      <c r="K128" s="58">
        <v>5580.9631760000002</v>
      </c>
      <c r="L128" s="58">
        <v>5572.2918663186301</v>
      </c>
      <c r="M128" s="58">
        <v>5584.8788190199402</v>
      </c>
      <c r="N128" s="58">
        <v>1450.9024215801101</v>
      </c>
      <c r="O128" s="58">
        <v>5562.4209178061801</v>
      </c>
      <c r="P128" s="75"/>
    </row>
    <row r="129" spans="1:22">
      <c r="A129" s="115"/>
      <c r="B129" s="77" t="s">
        <v>19</v>
      </c>
      <c r="C129" s="57">
        <v>0.68512535587719425</v>
      </c>
      <c r="D129" s="57">
        <v>68.864136415436988</v>
      </c>
      <c r="E129" s="57">
        <v>68.864136415436988</v>
      </c>
      <c r="F129" s="57">
        <v>62.063444393884261</v>
      </c>
      <c r="G129" s="57">
        <v>41.002107208272143</v>
      </c>
      <c r="H129" s="58">
        <v>0.36597500946842959</v>
      </c>
      <c r="I129" s="58">
        <v>55.304635862102771</v>
      </c>
      <c r="J129" s="58">
        <v>8.8340251568480941E-3</v>
      </c>
      <c r="K129" s="58">
        <v>1.7185395473445109E-3</v>
      </c>
      <c r="L129" s="58">
        <v>0.32695987809074167</v>
      </c>
      <c r="M129" s="58">
        <v>0.10181378281831203</v>
      </c>
      <c r="N129" s="58">
        <v>74.047329412110955</v>
      </c>
      <c r="O129" s="58">
        <v>0.50352397983342156</v>
      </c>
      <c r="P129" s="75"/>
      <c r="R129" s="79"/>
      <c r="S129" s="79"/>
      <c r="T129" s="79"/>
      <c r="U129" s="79"/>
      <c r="V129" s="79"/>
    </row>
    <row r="130" spans="1:22">
      <c r="A130" s="113" t="s">
        <v>55</v>
      </c>
      <c r="B130" s="78" t="s">
        <v>16</v>
      </c>
      <c r="C130" s="57">
        <v>2661.1314310000002</v>
      </c>
      <c r="D130" s="57">
        <v>2661.1314290000005</v>
      </c>
      <c r="E130" s="57">
        <v>2661.1314290000005</v>
      </c>
      <c r="F130" s="57">
        <v>2661.1314300000004</v>
      </c>
      <c r="G130" s="57">
        <v>2661.131433</v>
      </c>
      <c r="H130" s="58">
        <v>2661.1314350000002</v>
      </c>
      <c r="I130" s="58">
        <v>2661.1314280000001</v>
      </c>
      <c r="J130" s="58">
        <v>2661.1314299999999</v>
      </c>
      <c r="K130" s="58">
        <v>2661.131433</v>
      </c>
      <c r="L130" s="58">
        <v>2661.1314319576204</v>
      </c>
      <c r="M130" s="58">
        <v>2661.13143300313</v>
      </c>
      <c r="N130" s="58">
        <v>2661.1314294437771</v>
      </c>
      <c r="O130" s="58">
        <v>2661.1314306865243</v>
      </c>
      <c r="P130" s="75"/>
    </row>
    <row r="131" spans="1:22">
      <c r="A131" s="114"/>
      <c r="B131" s="78" t="s">
        <v>17</v>
      </c>
      <c r="C131" s="57">
        <v>19.324200000000019</v>
      </c>
      <c r="D131" s="57">
        <v>1681.8592070000004</v>
      </c>
      <c r="E131" s="57">
        <v>1681.8592070000004</v>
      </c>
      <c r="F131" s="57">
        <v>1498.6463710000005</v>
      </c>
      <c r="G131" s="57">
        <v>8.4633940000003349</v>
      </c>
      <c r="H131" s="58">
        <v>1283.5632280000002</v>
      </c>
      <c r="I131" s="58">
        <v>1302.0688460000001</v>
      </c>
      <c r="J131" s="58">
        <v>1311.9700990000001</v>
      </c>
      <c r="K131" s="58">
        <v>3.2672980000002099</v>
      </c>
      <c r="L131" s="58">
        <v>2.9432273389700798</v>
      </c>
      <c r="M131" s="58">
        <v>1312.06484825182</v>
      </c>
      <c r="N131" s="58">
        <v>1876.5144973127899</v>
      </c>
      <c r="O131" s="58">
        <v>12.177448598574401</v>
      </c>
      <c r="P131" s="75"/>
    </row>
    <row r="132" spans="1:22">
      <c r="A132" s="114"/>
      <c r="B132" s="78" t="s">
        <v>18</v>
      </c>
      <c r="C132" s="57">
        <v>2641.8072310000002</v>
      </c>
      <c r="D132" s="57">
        <v>979.27222200000006</v>
      </c>
      <c r="E132" s="57">
        <v>979.27222200000006</v>
      </c>
      <c r="F132" s="57">
        <v>1162.4850589999999</v>
      </c>
      <c r="G132" s="57">
        <v>2652.6680389999997</v>
      </c>
      <c r="H132" s="58">
        <v>1377.568207</v>
      </c>
      <c r="I132" s="58">
        <v>1359.062582</v>
      </c>
      <c r="J132" s="58">
        <v>1349.1613309999998</v>
      </c>
      <c r="K132" s="58">
        <v>2657.8641349999998</v>
      </c>
      <c r="L132" s="58">
        <v>2658.1882046186502</v>
      </c>
      <c r="M132" s="58">
        <v>1349.0665847513101</v>
      </c>
      <c r="N132" s="58">
        <v>784.61693213098704</v>
      </c>
      <c r="O132" s="58">
        <v>2648.95398208795</v>
      </c>
      <c r="P132" s="75"/>
    </row>
    <row r="133" spans="1:22">
      <c r="A133" s="114"/>
      <c r="B133" s="77" t="s">
        <v>19</v>
      </c>
      <c r="C133" s="57">
        <v>0.72616481000858979</v>
      </c>
      <c r="D133" s="57">
        <v>63.2009072784507</v>
      </c>
      <c r="E133" s="57">
        <v>63.2009072784507</v>
      </c>
      <c r="F133" s="57">
        <v>56.316135088449961</v>
      </c>
      <c r="G133" s="57">
        <v>0.31803742930724815</v>
      </c>
      <c r="H133" s="58">
        <v>48.233740397719217</v>
      </c>
      <c r="I133" s="58">
        <v>48.929144660043448</v>
      </c>
      <c r="J133" s="58">
        <v>0.49301213920125703</v>
      </c>
      <c r="K133" s="58">
        <v>1.2277852794053295E-3</v>
      </c>
      <c r="L133" s="58">
        <v>0.11060060031702154</v>
      </c>
      <c r="M133" s="58">
        <v>49.304774351980555</v>
      </c>
      <c r="N133" s="58">
        <v>70.515663997287575</v>
      </c>
      <c r="O133" s="58">
        <v>0.45760417761225858</v>
      </c>
      <c r="P133" s="75"/>
      <c r="R133" s="79"/>
      <c r="S133" s="79"/>
      <c r="T133" s="79"/>
      <c r="U133" s="79"/>
      <c r="V133" s="79"/>
    </row>
    <row r="136" spans="1:22">
      <c r="A136" s="4" t="s">
        <v>56</v>
      </c>
    </row>
    <row r="138" spans="1:22">
      <c r="A138" s="4" t="s">
        <v>57</v>
      </c>
    </row>
  </sheetData>
  <autoFilter ref="B1:O138" xr:uid="{8624F4BA-F4EA-48BB-941B-392DCE07E5BF}"/>
  <mergeCells count="33">
    <mergeCell ref="A118:A121"/>
    <mergeCell ref="A122:A125"/>
    <mergeCell ref="A126:A129"/>
    <mergeCell ref="A130:A133"/>
    <mergeCell ref="A98:A101"/>
    <mergeCell ref="A102:A105"/>
    <mergeCell ref="A106:A109"/>
    <mergeCell ref="A110:A113"/>
    <mergeCell ref="A114:A117"/>
    <mergeCell ref="A78:A81"/>
    <mergeCell ref="A82:A85"/>
    <mergeCell ref="A86:A89"/>
    <mergeCell ref="A90:A93"/>
    <mergeCell ref="A94:A97"/>
    <mergeCell ref="A58:A61"/>
    <mergeCell ref="A62:A65"/>
    <mergeCell ref="A66:A69"/>
    <mergeCell ref="A70:A73"/>
    <mergeCell ref="A74:A77"/>
    <mergeCell ref="A2:A5"/>
    <mergeCell ref="A6:A9"/>
    <mergeCell ref="A10:A13"/>
    <mergeCell ref="A14:A17"/>
    <mergeCell ref="A18:A21"/>
    <mergeCell ref="A46:A49"/>
    <mergeCell ref="A50:A53"/>
    <mergeCell ref="A54:A57"/>
    <mergeCell ref="A42:A45"/>
    <mergeCell ref="A22:A25"/>
    <mergeCell ref="A26:A29"/>
    <mergeCell ref="A30:A33"/>
    <mergeCell ref="A34:A37"/>
    <mergeCell ref="A38:A41"/>
  </mergeCells>
  <conditionalFormatting sqref="A2 A6 A10 A14 A18 A22 A26 A30 A34 A38 A42 A46 A50 A54 A58 A62 A66 A70 A74 A78 A82 A86">
    <cfRule type="beginsWith" dxfId="115" priority="2" operator="beginsWith" text="3">
      <formula>LEFT((A2),LEN("3"))=("3")</formula>
    </cfRule>
    <cfRule type="beginsWith" dxfId="114" priority="3" operator="beginsWith" text="1">
      <formula>LEFT((A2),LEN("1"))=("1")</formula>
    </cfRule>
    <cfRule type="beginsWith" dxfId="113" priority="4" operator="beginsWith" text="12">
      <formula>LEFT((A2),LEN("12"))=("12")</formula>
    </cfRule>
    <cfRule type="beginsWith" dxfId="112" priority="5" operator="beginsWith" text="11">
      <formula>LEFT((A2),LEN("11"))=("11")</formula>
    </cfRule>
    <cfRule type="beginsWith" dxfId="111" priority="6" operator="beginsWith" text="10">
      <formula>LEFT((A2),LEN("10"))=("10")</formula>
    </cfRule>
    <cfRule type="beginsWith" dxfId="110" priority="7" operator="beginsWith" text="9">
      <formula>LEFT((A2),LEN("9"))=("9")</formula>
    </cfRule>
    <cfRule type="beginsWith" dxfId="109" priority="8" operator="beginsWith" text="8">
      <formula>LEFT((A2),LEN("8"))=("8")</formula>
    </cfRule>
    <cfRule type="beginsWith" dxfId="108" priority="9" operator="beginsWith" text="7">
      <formula>LEFT((A2),LEN("7"))=("7")</formula>
    </cfRule>
    <cfRule type="beginsWith" dxfId="107" priority="10" operator="beginsWith" text="6">
      <formula>LEFT((A2),LEN("6"))=("6")</formula>
    </cfRule>
    <cfRule type="beginsWith" dxfId="106" priority="11" operator="beginsWith" text="5">
      <formula>LEFT((A2),LEN("5"))=("5")</formula>
    </cfRule>
    <cfRule type="beginsWith" dxfId="105" priority="12" operator="beginsWith" text="4">
      <formula>LEFT((A2),LEN("4"))=("4")</formula>
    </cfRule>
    <cfRule type="beginsWith" dxfId="104" priority="13" operator="beginsWith" text="2">
      <formula>LEFT((A2),LEN("2"))=("2")</formula>
    </cfRule>
  </conditionalFormatting>
  <conditionalFormatting sqref="A5:O5 Q5:XFD5 A9:O9 Q9:XFD9 A13:O13 Q13:XFD13 A17:O17 Q17:XFD17 A21:O21 Q21:XFD21 A25:O25 Q25:XFD25 A29:O29 Q29:XFD29 A33:O33 Q33:XFD33 A37:O37 Q37:XFD37 A41:O41 Q41:XFD41 A45:O45 Q45:XFD45 A49:O49 Q49:XFD49 A53:O53 Q53:XFD53 A57:O57 Q57:XFD57 A61:O61 Q61:XFD61 A65:O65 Q65:XFD65 A69:O69 Q69:XFD69 A73:O73 Q73:XFD73 A77:O77 Q77:XFD77 A81:O81 Q81:XFD81 A85:O85 Q85:XFD85 A89:O89 Q89:XFD89 A93:O93 Q93:XFD93 A97:O97 Q97:XFD97 A101:O101 Q101:XFD101 A105:O105 Q105:XFD105 A109:O109 Q109:XFD109 A113:O113 Q113:XFD113 A117:O117 Q117:XFD117 A121:O121 Q121:XFD121 A125:O125 Q125:XFD125 A129:O129 Q129:XFD129 A133:O133 Q133:XFD133">
    <cfRule type="cellIs" dxfId="103" priority="1" operator="greaterThan">
      <formula>25</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B29" activePane="bottomRight" state="frozen"/>
      <selection pane="bottomRight" activeCell="P126" sqref="P126"/>
      <selection pane="bottomLeft" activeCell="A2" sqref="A2"/>
      <selection pane="topRight" activeCell="B1" sqref="B1"/>
    </sheetView>
  </sheetViews>
  <sheetFormatPr defaultColWidth="11.42578125" defaultRowHeight="15" customHeight="1"/>
  <cols>
    <col min="1" max="1" width="28.85546875" style="40" customWidth="1"/>
    <col min="2" max="2" width="13" style="28" customWidth="1"/>
    <col min="3" max="3" width="18.28515625" style="28" customWidth="1"/>
    <col min="4" max="4" width="17.28515625" style="28" customWidth="1"/>
    <col min="5" max="5" width="17" style="28" customWidth="1"/>
    <col min="6" max="6" width="9.85546875" style="28" bestFit="1" customWidth="1"/>
    <col min="7" max="10" width="15.85546875" style="28" customWidth="1"/>
    <col min="11" max="11" width="21.7109375" style="28" customWidth="1"/>
    <col min="12" max="16" width="15.85546875" style="28" customWidth="1"/>
    <col min="17" max="17" width="11.42578125" style="28" customWidth="1"/>
    <col min="18" max="20" width="15.85546875" style="28" customWidth="1"/>
    <col min="21" max="41" width="15.85546875" style="28" hidden="1" customWidth="1"/>
    <col min="42" max="43" width="16.28515625" style="35" customWidth="1"/>
    <col min="44" max="45" width="16.28515625" style="49" customWidth="1"/>
    <col min="46" max="46" width="16.28515625" style="35" customWidth="1"/>
    <col min="47" max="16384" width="11.42578125" style="28"/>
  </cols>
  <sheetData>
    <row r="1" spans="1:46" ht="30">
      <c r="A1" s="25" t="s">
        <v>0</v>
      </c>
      <c r="B1" s="26" t="s">
        <v>58</v>
      </c>
      <c r="C1" s="26" t="s">
        <v>59</v>
      </c>
      <c r="D1" s="56" t="s">
        <v>60</v>
      </c>
      <c r="E1" s="26" t="s">
        <v>61</v>
      </c>
      <c r="F1" s="26" t="s">
        <v>62</v>
      </c>
      <c r="G1" s="26" t="s">
        <v>63</v>
      </c>
      <c r="H1" s="26" t="s">
        <v>64</v>
      </c>
      <c r="I1" s="26" t="s">
        <v>65</v>
      </c>
      <c r="J1" s="26" t="s">
        <v>66</v>
      </c>
      <c r="K1" s="26" t="s">
        <v>67</v>
      </c>
      <c r="L1" s="26" t="s">
        <v>11</v>
      </c>
      <c r="M1" s="26" t="s">
        <v>12</v>
      </c>
      <c r="N1" s="26" t="s">
        <v>13</v>
      </c>
      <c r="O1" s="86" t="s">
        <v>68</v>
      </c>
      <c r="P1" s="86" t="s">
        <v>69</v>
      </c>
      <c r="Q1" s="86" t="s">
        <v>70</v>
      </c>
      <c r="R1" s="86" t="s">
        <v>71</v>
      </c>
      <c r="S1" s="86" t="s">
        <v>72</v>
      </c>
      <c r="T1" s="86" t="s">
        <v>73</v>
      </c>
      <c r="U1" s="26"/>
      <c r="V1" s="26"/>
      <c r="W1" s="26"/>
      <c r="X1" s="26"/>
      <c r="Y1" s="26"/>
      <c r="Z1" s="26"/>
      <c r="AA1" s="26"/>
      <c r="AB1" s="26"/>
      <c r="AC1" s="26"/>
      <c r="AD1" s="26"/>
      <c r="AE1" s="26"/>
      <c r="AF1" s="26"/>
      <c r="AG1" s="26"/>
      <c r="AH1" s="26"/>
      <c r="AI1" s="26"/>
      <c r="AJ1" s="26"/>
      <c r="AK1" s="26"/>
      <c r="AL1" s="26"/>
      <c r="AM1" s="26"/>
      <c r="AN1" s="26"/>
      <c r="AO1" s="26"/>
      <c r="AP1" s="16" t="s">
        <v>74</v>
      </c>
      <c r="AQ1" s="14" t="s">
        <v>75</v>
      </c>
      <c r="AR1" s="41" t="s">
        <v>76</v>
      </c>
      <c r="AS1" s="41" t="s">
        <v>77</v>
      </c>
      <c r="AT1" s="27" t="s">
        <v>78</v>
      </c>
    </row>
    <row r="2" spans="1:46">
      <c r="A2" s="67" t="s">
        <v>15</v>
      </c>
      <c r="B2" s="63">
        <v>1</v>
      </c>
      <c r="C2" s="63">
        <v>1</v>
      </c>
      <c r="D2" s="63">
        <v>1</v>
      </c>
      <c r="E2" s="63">
        <v>1</v>
      </c>
      <c r="F2" s="63">
        <v>0</v>
      </c>
      <c r="G2" s="63">
        <v>0</v>
      </c>
      <c r="H2" s="63">
        <v>0</v>
      </c>
      <c r="I2" s="63">
        <v>0</v>
      </c>
      <c r="J2" s="63">
        <v>0</v>
      </c>
      <c r="K2" s="63">
        <v>1</v>
      </c>
      <c r="L2" s="63">
        <v>0</v>
      </c>
      <c r="M2" s="63">
        <v>1</v>
      </c>
      <c r="N2" s="63">
        <v>1</v>
      </c>
      <c r="O2" s="64">
        <v>1</v>
      </c>
      <c r="P2" s="21">
        <v>1</v>
      </c>
      <c r="Q2" s="21">
        <v>1</v>
      </c>
      <c r="R2" s="64">
        <v>1</v>
      </c>
      <c r="S2" s="64">
        <v>1</v>
      </c>
      <c r="T2" s="64">
        <v>1</v>
      </c>
      <c r="U2" s="20"/>
      <c r="V2" s="20"/>
      <c r="W2" s="20"/>
      <c r="X2" s="20"/>
      <c r="Y2" s="20"/>
      <c r="Z2" s="20"/>
      <c r="AA2" s="20"/>
      <c r="AB2" s="20"/>
      <c r="AC2" s="20"/>
      <c r="AD2" s="20"/>
      <c r="AE2" s="20"/>
      <c r="AF2" s="20"/>
      <c r="AG2" s="20"/>
      <c r="AH2" s="20"/>
      <c r="AI2" s="20"/>
      <c r="AJ2" s="20"/>
      <c r="AK2" s="20"/>
      <c r="AL2" s="20"/>
      <c r="AM2" s="20"/>
      <c r="AN2" s="20"/>
      <c r="AO2" s="20"/>
      <c r="AP2" s="16">
        <f>SUMIFS(B2:AO2,$B$106:$AO$106,"X",$B$103:$AO$103,"X")</f>
        <v>5</v>
      </c>
      <c r="AQ2" s="16">
        <f>SUMIFS(B2:AO2,$B$103:$AO$103,"X")</f>
        <v>9</v>
      </c>
      <c r="AR2" s="65">
        <v>1162.98</v>
      </c>
      <c r="AS2" s="65">
        <f t="shared" ref="AS2:AS33" si="0">IFERROR(AR2/$AR$102,0)*100</f>
        <v>4.6871712777456693</v>
      </c>
      <c r="AT2" s="7"/>
    </row>
    <row r="3" spans="1:46">
      <c r="A3" s="67" t="s">
        <v>20</v>
      </c>
      <c r="B3" s="63">
        <v>1</v>
      </c>
      <c r="C3" s="63">
        <v>1</v>
      </c>
      <c r="D3" s="63">
        <v>1</v>
      </c>
      <c r="E3" s="63">
        <v>1</v>
      </c>
      <c r="F3" s="63">
        <v>0</v>
      </c>
      <c r="G3" s="63">
        <v>0</v>
      </c>
      <c r="H3" s="63">
        <v>0</v>
      </c>
      <c r="I3" s="88">
        <v>1</v>
      </c>
      <c r="J3" s="63">
        <v>0</v>
      </c>
      <c r="K3" s="63">
        <v>1</v>
      </c>
      <c r="L3" s="63">
        <v>1</v>
      </c>
      <c r="M3" s="63">
        <v>1</v>
      </c>
      <c r="N3" s="63">
        <v>1</v>
      </c>
      <c r="O3" s="64">
        <v>1</v>
      </c>
      <c r="P3" s="21">
        <v>1</v>
      </c>
      <c r="Q3" s="21">
        <v>1</v>
      </c>
      <c r="R3" s="64">
        <v>1</v>
      </c>
      <c r="S3" s="64">
        <v>1</v>
      </c>
      <c r="T3" s="64">
        <v>1</v>
      </c>
      <c r="U3" s="20"/>
      <c r="V3" s="20"/>
      <c r="W3" s="20"/>
      <c r="X3" s="20"/>
      <c r="Y3" s="20"/>
      <c r="Z3" s="20"/>
      <c r="AA3" s="20"/>
      <c r="AB3" s="20"/>
      <c r="AC3" s="20"/>
      <c r="AD3" s="20"/>
      <c r="AE3" s="20"/>
      <c r="AF3" s="20"/>
      <c r="AG3" s="20"/>
      <c r="AH3" s="20"/>
      <c r="AI3" s="20"/>
      <c r="AJ3" s="20"/>
      <c r="AK3" s="20"/>
      <c r="AL3" s="20"/>
      <c r="AM3" s="20"/>
      <c r="AN3" s="20"/>
      <c r="AO3" s="20"/>
      <c r="AP3" s="16">
        <f>SUMIF($B$106:$U$106,"X",B3:U3)</f>
        <v>11</v>
      </c>
      <c r="AQ3" s="16">
        <f t="shared" ref="AQ3:AQ66" si="1">SUMIFS(B3:AO3,$B$103:$AO$103,"X")</f>
        <v>11</v>
      </c>
      <c r="AR3" s="65">
        <v>763.7</v>
      </c>
      <c r="AS3" s="65">
        <f t="shared" si="0"/>
        <v>3.0779486361023989</v>
      </c>
      <c r="AT3" s="29" t="s">
        <v>79</v>
      </c>
    </row>
    <row r="4" spans="1:46">
      <c r="A4" s="68" t="s">
        <v>21</v>
      </c>
      <c r="B4" s="63">
        <v>1</v>
      </c>
      <c r="C4" s="63">
        <v>1</v>
      </c>
      <c r="D4" s="63">
        <v>1</v>
      </c>
      <c r="E4" s="63">
        <v>1</v>
      </c>
      <c r="F4" s="63">
        <v>0</v>
      </c>
      <c r="G4" s="63">
        <v>0</v>
      </c>
      <c r="H4" s="63">
        <v>1</v>
      </c>
      <c r="I4" s="63">
        <v>0</v>
      </c>
      <c r="J4" s="63">
        <v>0</v>
      </c>
      <c r="K4" s="63">
        <v>1</v>
      </c>
      <c r="L4" s="63">
        <v>0</v>
      </c>
      <c r="M4" s="63">
        <v>1</v>
      </c>
      <c r="N4" s="63">
        <v>0</v>
      </c>
      <c r="O4" s="64">
        <v>0</v>
      </c>
      <c r="P4" s="21">
        <v>1</v>
      </c>
      <c r="Q4" s="21">
        <v>1</v>
      </c>
      <c r="R4" s="64">
        <v>1</v>
      </c>
      <c r="S4" s="64">
        <v>1</v>
      </c>
      <c r="T4" s="64">
        <v>1</v>
      </c>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8</v>
      </c>
      <c r="AQ4" s="16">
        <f t="shared" si="1"/>
        <v>8</v>
      </c>
      <c r="AR4" s="65">
        <v>116.69</v>
      </c>
      <c r="AS4" s="65">
        <f t="shared" si="0"/>
        <v>0.47029700975093475</v>
      </c>
      <c r="AT4" s="29"/>
    </row>
    <row r="5" spans="1:46">
      <c r="A5" s="68" t="s">
        <v>22</v>
      </c>
      <c r="B5" s="63">
        <v>1</v>
      </c>
      <c r="C5" s="63">
        <v>1</v>
      </c>
      <c r="D5" s="63">
        <v>1</v>
      </c>
      <c r="E5" s="63">
        <v>1</v>
      </c>
      <c r="F5" s="63">
        <v>0</v>
      </c>
      <c r="G5" s="63">
        <v>0</v>
      </c>
      <c r="H5" s="63">
        <v>1</v>
      </c>
      <c r="I5" s="63">
        <v>0</v>
      </c>
      <c r="J5" s="63">
        <v>0</v>
      </c>
      <c r="K5" s="63">
        <v>1</v>
      </c>
      <c r="L5" s="63">
        <v>0</v>
      </c>
      <c r="M5" s="63">
        <v>1</v>
      </c>
      <c r="N5" s="63">
        <v>0</v>
      </c>
      <c r="O5" s="87">
        <v>0</v>
      </c>
      <c r="P5" s="21">
        <v>1</v>
      </c>
      <c r="Q5" s="21">
        <v>1</v>
      </c>
      <c r="R5" s="64">
        <v>1</v>
      </c>
      <c r="S5" s="64">
        <v>1</v>
      </c>
      <c r="T5" s="64">
        <v>1</v>
      </c>
      <c r="U5" s="20"/>
      <c r="V5" s="20"/>
      <c r="W5" s="20"/>
      <c r="X5" s="20"/>
      <c r="Y5" s="20"/>
      <c r="Z5" s="20"/>
      <c r="AA5" s="20"/>
      <c r="AB5" s="20"/>
      <c r="AC5" s="20"/>
      <c r="AD5" s="20"/>
      <c r="AE5" s="20"/>
      <c r="AF5" s="20"/>
      <c r="AG5" s="20"/>
      <c r="AH5" s="20"/>
      <c r="AI5" s="20"/>
      <c r="AJ5" s="20"/>
      <c r="AK5" s="20"/>
      <c r="AL5" s="20"/>
      <c r="AM5" s="20"/>
      <c r="AN5" s="20"/>
      <c r="AO5" s="20"/>
      <c r="AP5" s="16">
        <f t="shared" si="2"/>
        <v>8</v>
      </c>
      <c r="AQ5" s="16">
        <f t="shared" si="1"/>
        <v>8</v>
      </c>
      <c r="AR5" s="65">
        <v>188.53</v>
      </c>
      <c r="AS5" s="65">
        <f t="shared" si="0"/>
        <v>0.75983456378733172</v>
      </c>
      <c r="AT5" s="7"/>
    </row>
    <row r="6" spans="1:46">
      <c r="A6" s="69" t="s">
        <v>23</v>
      </c>
      <c r="B6" s="63">
        <v>1</v>
      </c>
      <c r="C6" s="63">
        <v>1</v>
      </c>
      <c r="D6" s="63">
        <v>1</v>
      </c>
      <c r="E6" s="63">
        <v>1</v>
      </c>
      <c r="F6" s="63">
        <v>0</v>
      </c>
      <c r="G6" s="63">
        <v>0</v>
      </c>
      <c r="H6" s="63">
        <v>1</v>
      </c>
      <c r="I6" s="63">
        <v>0</v>
      </c>
      <c r="J6" s="63">
        <v>0</v>
      </c>
      <c r="K6" s="63">
        <v>0</v>
      </c>
      <c r="L6" s="63">
        <v>1</v>
      </c>
      <c r="M6" s="63">
        <v>1</v>
      </c>
      <c r="N6" s="63">
        <v>1</v>
      </c>
      <c r="O6" s="87">
        <v>0</v>
      </c>
      <c r="P6" s="21">
        <v>1</v>
      </c>
      <c r="Q6" s="21">
        <v>1</v>
      </c>
      <c r="R6" s="64">
        <v>1</v>
      </c>
      <c r="S6" s="64">
        <v>1</v>
      </c>
      <c r="T6" s="64">
        <v>1</v>
      </c>
      <c r="U6" s="20"/>
      <c r="V6" s="20"/>
      <c r="W6" s="20"/>
      <c r="X6" s="20"/>
      <c r="Y6" s="20"/>
      <c r="Z6" s="20"/>
      <c r="AA6" s="20"/>
      <c r="AB6" s="20"/>
      <c r="AC6" s="20"/>
      <c r="AD6" s="20"/>
      <c r="AE6" s="20"/>
      <c r="AF6" s="20"/>
      <c r="AG6" s="20"/>
      <c r="AH6" s="20"/>
      <c r="AI6" s="20"/>
      <c r="AJ6" s="20"/>
      <c r="AK6" s="20"/>
      <c r="AL6" s="20"/>
      <c r="AM6" s="20"/>
      <c r="AN6" s="20"/>
      <c r="AO6" s="20"/>
      <c r="AP6" s="16">
        <f t="shared" si="2"/>
        <v>9</v>
      </c>
      <c r="AQ6" s="16">
        <f t="shared" si="1"/>
        <v>9</v>
      </c>
      <c r="AR6" s="65">
        <v>2.0499999999999998</v>
      </c>
      <c r="AS6" s="65">
        <f t="shared" si="0"/>
        <v>8.2621378866176726E-3</v>
      </c>
      <c r="AT6" s="29"/>
    </row>
    <row r="7" spans="1:46">
      <c r="A7" s="69" t="s">
        <v>24</v>
      </c>
      <c r="B7" s="63">
        <v>0</v>
      </c>
      <c r="C7" s="63">
        <v>0</v>
      </c>
      <c r="D7" s="63">
        <v>0</v>
      </c>
      <c r="E7" s="63">
        <v>0</v>
      </c>
      <c r="F7" s="63">
        <v>0</v>
      </c>
      <c r="G7" s="63">
        <v>0</v>
      </c>
      <c r="H7" s="63">
        <v>0</v>
      </c>
      <c r="I7" s="63">
        <v>0</v>
      </c>
      <c r="J7" s="63">
        <v>0</v>
      </c>
      <c r="K7" s="63">
        <v>0</v>
      </c>
      <c r="L7" s="63">
        <v>0</v>
      </c>
      <c r="M7" s="63">
        <v>0</v>
      </c>
      <c r="N7" s="63">
        <v>0</v>
      </c>
      <c r="O7" s="87">
        <v>1</v>
      </c>
      <c r="P7" s="21">
        <v>0</v>
      </c>
      <c r="Q7" s="21">
        <v>0</v>
      </c>
      <c r="R7" s="64">
        <v>1</v>
      </c>
      <c r="S7" s="64">
        <v>0</v>
      </c>
      <c r="T7" s="64">
        <v>0</v>
      </c>
      <c r="U7" s="20"/>
      <c r="V7" s="20"/>
      <c r="W7" s="20"/>
      <c r="X7" s="20"/>
      <c r="Y7" s="20"/>
      <c r="Z7" s="20"/>
      <c r="AA7" s="20"/>
      <c r="AB7" s="20"/>
      <c r="AC7" s="20"/>
      <c r="AD7" s="20"/>
      <c r="AE7" s="20"/>
      <c r="AF7" s="20"/>
      <c r="AG7" s="20"/>
      <c r="AH7" s="20"/>
      <c r="AI7" s="20"/>
      <c r="AJ7" s="20"/>
      <c r="AK7" s="20"/>
      <c r="AL7" s="20"/>
      <c r="AM7" s="20"/>
      <c r="AN7" s="20"/>
      <c r="AO7" s="20"/>
      <c r="AP7" s="16">
        <f t="shared" si="2"/>
        <v>2</v>
      </c>
      <c r="AQ7" s="16">
        <f t="shared" si="1"/>
        <v>1</v>
      </c>
      <c r="AR7" s="65">
        <v>72.38</v>
      </c>
      <c r="AS7" s="65">
        <f t="shared" si="0"/>
        <v>0.29171392206506691</v>
      </c>
      <c r="AT7" s="29"/>
    </row>
    <row r="8" spans="1:46">
      <c r="A8" s="69" t="s">
        <v>25</v>
      </c>
      <c r="B8" s="63">
        <v>1</v>
      </c>
      <c r="C8" s="63">
        <v>1</v>
      </c>
      <c r="D8" s="63">
        <v>1</v>
      </c>
      <c r="E8" s="63">
        <v>1</v>
      </c>
      <c r="F8" s="63">
        <v>1</v>
      </c>
      <c r="G8" s="63">
        <v>1</v>
      </c>
      <c r="H8" s="63">
        <v>1</v>
      </c>
      <c r="I8" s="63">
        <v>0</v>
      </c>
      <c r="J8" s="63">
        <v>0</v>
      </c>
      <c r="K8" s="63">
        <v>1</v>
      </c>
      <c r="L8" s="63">
        <v>0</v>
      </c>
      <c r="M8" s="63">
        <v>1</v>
      </c>
      <c r="N8" s="63">
        <v>1</v>
      </c>
      <c r="O8" s="64">
        <v>0</v>
      </c>
      <c r="P8" s="21">
        <v>0</v>
      </c>
      <c r="Q8" s="21">
        <v>0</v>
      </c>
      <c r="R8" s="64">
        <v>0</v>
      </c>
      <c r="S8" s="64">
        <v>0</v>
      </c>
      <c r="T8" s="64">
        <v>0</v>
      </c>
      <c r="U8" s="20"/>
      <c r="V8" s="20"/>
      <c r="W8" s="20"/>
      <c r="X8" s="20"/>
      <c r="Y8" s="20"/>
      <c r="Z8" s="20"/>
      <c r="AA8" s="20"/>
      <c r="AB8" s="20"/>
      <c r="AC8" s="20"/>
      <c r="AD8" s="20"/>
      <c r="AE8" s="20"/>
      <c r="AF8" s="20"/>
      <c r="AG8" s="20"/>
      <c r="AH8" s="20"/>
      <c r="AI8" s="20"/>
      <c r="AJ8" s="20"/>
      <c r="AK8" s="20"/>
      <c r="AL8" s="20"/>
      <c r="AM8" s="20"/>
      <c r="AN8" s="20"/>
      <c r="AO8" s="20"/>
      <c r="AP8" s="16">
        <f t="shared" si="2"/>
        <v>5</v>
      </c>
      <c r="AQ8" s="16">
        <f t="shared" si="1"/>
        <v>10</v>
      </c>
      <c r="AR8" s="65">
        <v>624.23</v>
      </c>
      <c r="AS8" s="65">
        <f t="shared" si="0"/>
        <v>2.5158411380309027</v>
      </c>
      <c r="AT8" s="29"/>
    </row>
    <row r="9" spans="1:46">
      <c r="A9" s="69" t="s">
        <v>26</v>
      </c>
      <c r="B9" s="63">
        <v>1</v>
      </c>
      <c r="C9" s="63">
        <v>1</v>
      </c>
      <c r="D9" s="63">
        <v>1</v>
      </c>
      <c r="E9" s="63">
        <v>0</v>
      </c>
      <c r="F9" s="63">
        <v>1</v>
      </c>
      <c r="G9" s="63">
        <v>0</v>
      </c>
      <c r="H9" s="63">
        <v>0</v>
      </c>
      <c r="I9" s="63">
        <v>0</v>
      </c>
      <c r="J9" s="63">
        <v>0</v>
      </c>
      <c r="K9" s="63">
        <v>0</v>
      </c>
      <c r="L9" s="63">
        <v>0</v>
      </c>
      <c r="M9" s="63">
        <v>1</v>
      </c>
      <c r="N9" s="63">
        <v>0</v>
      </c>
      <c r="O9" s="87">
        <v>0</v>
      </c>
      <c r="P9" s="21">
        <v>0</v>
      </c>
      <c r="Q9" s="21">
        <v>0</v>
      </c>
      <c r="R9" s="64">
        <v>0</v>
      </c>
      <c r="S9" s="64">
        <v>0</v>
      </c>
      <c r="T9" s="64">
        <v>0</v>
      </c>
      <c r="U9" s="20"/>
      <c r="V9" s="20"/>
      <c r="W9" s="20"/>
      <c r="X9" s="20"/>
      <c r="Y9" s="20"/>
      <c r="Z9" s="20"/>
      <c r="AA9" s="20"/>
      <c r="AB9" s="20"/>
      <c r="AC9" s="20"/>
      <c r="AD9" s="20"/>
      <c r="AE9" s="20"/>
      <c r="AF9" s="20"/>
      <c r="AG9" s="20"/>
      <c r="AH9" s="20"/>
      <c r="AI9" s="20"/>
      <c r="AJ9" s="20"/>
      <c r="AK9" s="20"/>
      <c r="AL9" s="20"/>
      <c r="AM9" s="20"/>
      <c r="AN9" s="20"/>
      <c r="AO9" s="20"/>
      <c r="AP9" s="16">
        <f t="shared" si="2"/>
        <v>1</v>
      </c>
      <c r="AQ9" s="16">
        <f t="shared" si="1"/>
        <v>5</v>
      </c>
      <c r="AR9" s="65">
        <v>76.03</v>
      </c>
      <c r="AS9" s="65">
        <f t="shared" si="0"/>
        <v>0.30642455781441058</v>
      </c>
      <c r="AT9" s="7"/>
    </row>
    <row r="10" spans="1:46">
      <c r="A10" s="69" t="s">
        <v>27</v>
      </c>
      <c r="B10" s="63">
        <v>1</v>
      </c>
      <c r="C10" s="63">
        <v>1</v>
      </c>
      <c r="D10" s="63">
        <v>1</v>
      </c>
      <c r="E10" s="63">
        <v>1</v>
      </c>
      <c r="F10" s="63">
        <v>1</v>
      </c>
      <c r="G10" s="63">
        <v>0</v>
      </c>
      <c r="H10" s="63">
        <v>0</v>
      </c>
      <c r="I10" s="63">
        <v>0</v>
      </c>
      <c r="J10" s="63">
        <v>0</v>
      </c>
      <c r="K10" s="63">
        <v>0</v>
      </c>
      <c r="L10" s="63">
        <v>1</v>
      </c>
      <c r="M10" s="63">
        <v>1</v>
      </c>
      <c r="N10" s="63">
        <v>1</v>
      </c>
      <c r="O10" s="64">
        <v>0</v>
      </c>
      <c r="P10" s="21">
        <v>1</v>
      </c>
      <c r="Q10" s="21">
        <v>1</v>
      </c>
      <c r="R10" s="64">
        <v>1</v>
      </c>
      <c r="S10" s="64">
        <v>1</v>
      </c>
      <c r="T10" s="64">
        <v>1</v>
      </c>
      <c r="U10" s="20"/>
      <c r="V10" s="20"/>
      <c r="W10" s="20"/>
      <c r="X10" s="20"/>
      <c r="Y10" s="20"/>
      <c r="Z10" s="20"/>
      <c r="AA10" s="20"/>
      <c r="AB10" s="20"/>
      <c r="AC10" s="20"/>
      <c r="AD10" s="20"/>
      <c r="AE10" s="20"/>
      <c r="AF10" s="20"/>
      <c r="AG10" s="20"/>
      <c r="AH10" s="20"/>
      <c r="AI10" s="20"/>
      <c r="AJ10" s="20"/>
      <c r="AK10" s="20"/>
      <c r="AL10" s="20"/>
      <c r="AM10" s="20"/>
      <c r="AN10" s="20"/>
      <c r="AO10" s="20"/>
      <c r="AP10" s="16">
        <f t="shared" si="2"/>
        <v>8</v>
      </c>
      <c r="AQ10" s="16">
        <f t="shared" si="1"/>
        <v>9</v>
      </c>
      <c r="AR10" s="65">
        <v>1246.7</v>
      </c>
      <c r="AS10" s="65">
        <f t="shared" si="0"/>
        <v>5.0245889284128067</v>
      </c>
      <c r="AT10" s="7"/>
    </row>
    <row r="11" spans="1:46">
      <c r="A11" s="69" t="s">
        <v>28</v>
      </c>
      <c r="B11" s="63">
        <v>1</v>
      </c>
      <c r="C11" s="63">
        <v>1</v>
      </c>
      <c r="D11" s="63">
        <v>1</v>
      </c>
      <c r="E11" s="63">
        <v>1</v>
      </c>
      <c r="F11" s="63">
        <v>1</v>
      </c>
      <c r="G11" s="63">
        <v>1</v>
      </c>
      <c r="H11" s="63">
        <v>1</v>
      </c>
      <c r="I11" s="63">
        <v>0</v>
      </c>
      <c r="J11" s="63">
        <v>0</v>
      </c>
      <c r="K11" s="63">
        <v>1</v>
      </c>
      <c r="L11" s="63">
        <v>1</v>
      </c>
      <c r="M11" s="63">
        <v>1</v>
      </c>
      <c r="N11" s="63">
        <v>1</v>
      </c>
      <c r="O11" s="87">
        <v>0</v>
      </c>
      <c r="P11" s="21">
        <v>0</v>
      </c>
      <c r="Q11" s="21">
        <v>0</v>
      </c>
      <c r="R11" s="64">
        <v>0</v>
      </c>
      <c r="S11" s="64">
        <v>0</v>
      </c>
      <c r="T11" s="64">
        <v>0</v>
      </c>
      <c r="U11" s="20"/>
      <c r="V11" s="20"/>
      <c r="W11" s="20"/>
      <c r="X11" s="20"/>
      <c r="Y11" s="20"/>
      <c r="Z11" s="20"/>
      <c r="AA11" s="20"/>
      <c r="AB11" s="20"/>
      <c r="AC11" s="20"/>
      <c r="AD11" s="20"/>
      <c r="AE11" s="20"/>
      <c r="AF11" s="20"/>
      <c r="AG11" s="20"/>
      <c r="AH11" s="20"/>
      <c r="AI11" s="20"/>
      <c r="AJ11" s="20"/>
      <c r="AK11" s="20"/>
      <c r="AL11" s="20"/>
      <c r="AM11" s="20"/>
      <c r="AN11" s="20"/>
      <c r="AO11" s="20"/>
      <c r="AP11" s="16">
        <f t="shared" si="2"/>
        <v>6</v>
      </c>
      <c r="AQ11" s="16">
        <f t="shared" si="1"/>
        <v>11</v>
      </c>
      <c r="AR11" s="65">
        <v>231.45</v>
      </c>
      <c r="AS11" s="65">
        <f t="shared" si="0"/>
        <v>0.93281551895495629</v>
      </c>
      <c r="AT11" s="29"/>
    </row>
    <row r="12" spans="1:46">
      <c r="A12" s="70" t="s">
        <v>29</v>
      </c>
      <c r="B12" s="63">
        <v>1</v>
      </c>
      <c r="C12" s="63">
        <v>1</v>
      </c>
      <c r="D12" s="63">
        <v>1</v>
      </c>
      <c r="E12" s="63">
        <v>1</v>
      </c>
      <c r="F12" s="63">
        <v>1</v>
      </c>
      <c r="G12" s="63">
        <v>0</v>
      </c>
      <c r="H12" s="63">
        <v>0</v>
      </c>
      <c r="I12" s="63">
        <v>0</v>
      </c>
      <c r="J12" s="63">
        <v>0</v>
      </c>
      <c r="K12" s="63">
        <v>0</v>
      </c>
      <c r="L12" s="63">
        <v>0</v>
      </c>
      <c r="M12" s="63">
        <v>1</v>
      </c>
      <c r="N12" s="63">
        <v>0</v>
      </c>
      <c r="O12" s="64">
        <v>0</v>
      </c>
      <c r="P12" s="21">
        <v>1</v>
      </c>
      <c r="Q12" s="21">
        <v>1</v>
      </c>
      <c r="R12" s="64">
        <v>1</v>
      </c>
      <c r="S12" s="64">
        <v>1</v>
      </c>
      <c r="T12" s="64">
        <v>1</v>
      </c>
      <c r="U12" s="20"/>
      <c r="V12" s="20"/>
      <c r="W12" s="20"/>
      <c r="X12" s="20"/>
      <c r="Y12" s="20"/>
      <c r="Z12" s="20"/>
      <c r="AA12" s="20"/>
      <c r="AB12" s="20"/>
      <c r="AC12" s="20"/>
      <c r="AD12" s="20"/>
      <c r="AE12" s="20"/>
      <c r="AF12" s="20"/>
      <c r="AG12" s="20"/>
      <c r="AH12" s="20"/>
      <c r="AI12" s="20"/>
      <c r="AJ12" s="20"/>
      <c r="AK12" s="20"/>
      <c r="AL12" s="20"/>
      <c r="AM12" s="20"/>
      <c r="AN12" s="20"/>
      <c r="AO12" s="20"/>
      <c r="AP12" s="16">
        <f t="shared" si="2"/>
        <v>6</v>
      </c>
      <c r="AQ12" s="16">
        <f t="shared" si="1"/>
        <v>7</v>
      </c>
      <c r="AR12" s="65">
        <v>325.89</v>
      </c>
      <c r="AS12" s="65">
        <f>IFERROR(AR12/$AR$102,0)*100</f>
        <v>1.3134381053023578</v>
      </c>
      <c r="AT12" s="29"/>
    </row>
    <row r="13" spans="1:46">
      <c r="A13" s="70" t="s">
        <v>30</v>
      </c>
      <c r="B13" s="63">
        <v>0</v>
      </c>
      <c r="C13" s="63">
        <v>0</v>
      </c>
      <c r="D13" s="63">
        <v>0</v>
      </c>
      <c r="E13" s="63">
        <v>0</v>
      </c>
      <c r="F13" s="63">
        <v>0</v>
      </c>
      <c r="G13" s="63">
        <v>0</v>
      </c>
      <c r="H13" s="63">
        <v>0</v>
      </c>
      <c r="I13" s="63">
        <v>0</v>
      </c>
      <c r="J13" s="63">
        <v>0</v>
      </c>
      <c r="K13" s="63">
        <v>0</v>
      </c>
      <c r="L13" s="63">
        <v>0</v>
      </c>
      <c r="M13" s="63">
        <v>0</v>
      </c>
      <c r="N13" s="63">
        <v>0</v>
      </c>
      <c r="O13" s="64">
        <v>0</v>
      </c>
      <c r="P13" s="64">
        <v>0</v>
      </c>
      <c r="Q13" s="64">
        <v>0</v>
      </c>
      <c r="R13" s="64">
        <v>0</v>
      </c>
      <c r="S13" s="64">
        <v>0</v>
      </c>
      <c r="T13" s="64">
        <v>0</v>
      </c>
      <c r="U13" s="20"/>
      <c r="V13" s="20"/>
      <c r="W13" s="20"/>
      <c r="X13" s="20"/>
      <c r="Y13" s="20"/>
      <c r="Z13" s="20"/>
      <c r="AA13" s="20"/>
      <c r="AB13" s="20"/>
      <c r="AC13" s="20"/>
      <c r="AD13" s="20"/>
      <c r="AE13" s="20"/>
      <c r="AF13" s="20"/>
      <c r="AG13" s="20"/>
      <c r="AH13" s="20"/>
      <c r="AI13" s="20"/>
      <c r="AJ13" s="20"/>
      <c r="AK13" s="20"/>
      <c r="AL13" s="20"/>
      <c r="AM13" s="20"/>
      <c r="AN13" s="20"/>
      <c r="AO13" s="20"/>
      <c r="AP13" s="16">
        <f t="shared" si="2"/>
        <v>0</v>
      </c>
      <c r="AQ13" s="16">
        <f t="shared" si="1"/>
        <v>0</v>
      </c>
      <c r="AR13" s="65">
        <v>46.79</v>
      </c>
      <c r="AS13" s="65">
        <f t="shared" si="0"/>
        <v>0.18857825937309314</v>
      </c>
      <c r="AT13" s="7"/>
    </row>
    <row r="14" spans="1:46">
      <c r="A14" s="70" t="s">
        <v>31</v>
      </c>
      <c r="B14" s="63">
        <v>1</v>
      </c>
      <c r="C14" s="63">
        <v>1</v>
      </c>
      <c r="D14" s="63">
        <v>1</v>
      </c>
      <c r="E14" s="63">
        <v>1</v>
      </c>
      <c r="F14" s="63">
        <v>1</v>
      </c>
      <c r="G14" s="63">
        <v>0</v>
      </c>
      <c r="H14" s="63">
        <v>0</v>
      </c>
      <c r="I14" s="63">
        <v>0</v>
      </c>
      <c r="J14" s="88">
        <v>1</v>
      </c>
      <c r="K14" s="63">
        <v>0</v>
      </c>
      <c r="L14" s="63">
        <v>0</v>
      </c>
      <c r="M14" s="63">
        <v>1</v>
      </c>
      <c r="N14" s="63">
        <v>0</v>
      </c>
      <c r="O14" s="64">
        <v>0</v>
      </c>
      <c r="P14" s="64">
        <v>1</v>
      </c>
      <c r="Q14" s="64">
        <v>1</v>
      </c>
      <c r="R14" s="64">
        <v>1</v>
      </c>
      <c r="S14" s="64">
        <v>1</v>
      </c>
      <c r="T14" s="64">
        <v>1</v>
      </c>
      <c r="U14" s="20"/>
      <c r="V14" s="20"/>
      <c r="W14" s="20"/>
      <c r="X14" s="20"/>
      <c r="Y14" s="20"/>
      <c r="Z14" s="20"/>
      <c r="AA14" s="20"/>
      <c r="AB14" s="20"/>
      <c r="AC14" s="20"/>
      <c r="AD14" s="20"/>
      <c r="AE14" s="20"/>
      <c r="AF14" s="20"/>
      <c r="AG14" s="20"/>
      <c r="AH14" s="20"/>
      <c r="AI14" s="20"/>
      <c r="AJ14" s="20"/>
      <c r="AK14" s="20"/>
      <c r="AL14" s="20"/>
      <c r="AM14" s="20"/>
      <c r="AN14" s="20"/>
      <c r="AO14" s="20"/>
      <c r="AP14" s="16">
        <f t="shared" si="2"/>
        <v>7</v>
      </c>
      <c r="AQ14" s="16">
        <f t="shared" si="1"/>
        <v>8</v>
      </c>
      <c r="AR14" s="65">
        <v>443.7</v>
      </c>
      <c r="AS14" s="65">
        <f t="shared" si="0"/>
        <v>1.7882490635572006</v>
      </c>
      <c r="AT14" s="29" t="s">
        <v>79</v>
      </c>
    </row>
    <row r="15" spans="1:46">
      <c r="A15" s="71" t="s">
        <v>33</v>
      </c>
      <c r="B15" s="63">
        <v>0</v>
      </c>
      <c r="C15" s="63">
        <v>1</v>
      </c>
      <c r="D15" s="63">
        <v>1</v>
      </c>
      <c r="E15" s="63">
        <v>1</v>
      </c>
      <c r="F15" s="63">
        <v>0</v>
      </c>
      <c r="G15" s="63">
        <v>0</v>
      </c>
      <c r="H15" s="63">
        <v>1</v>
      </c>
      <c r="I15" s="63">
        <v>0</v>
      </c>
      <c r="J15" s="63">
        <v>0</v>
      </c>
      <c r="K15" s="63">
        <v>0</v>
      </c>
      <c r="L15" s="63">
        <v>0</v>
      </c>
      <c r="M15" s="63">
        <v>1</v>
      </c>
      <c r="N15" s="63">
        <v>0</v>
      </c>
      <c r="O15" s="64">
        <v>1</v>
      </c>
      <c r="P15" s="64">
        <v>0</v>
      </c>
      <c r="Q15" s="64">
        <v>0</v>
      </c>
      <c r="R15" s="64">
        <v>1</v>
      </c>
      <c r="S15" s="64">
        <v>0</v>
      </c>
      <c r="T15" s="64">
        <v>0</v>
      </c>
      <c r="U15" s="20"/>
      <c r="V15" s="20"/>
      <c r="W15" s="20"/>
      <c r="X15" s="20"/>
      <c r="Y15" s="20"/>
      <c r="Z15" s="20"/>
      <c r="AA15" s="20"/>
      <c r="AB15" s="20"/>
      <c r="AC15" s="20"/>
      <c r="AD15" s="20"/>
      <c r="AE15" s="20"/>
      <c r="AF15" s="20"/>
      <c r="AG15" s="20"/>
      <c r="AH15" s="20"/>
      <c r="AI15" s="20"/>
      <c r="AJ15" s="20"/>
      <c r="AK15" s="20"/>
      <c r="AL15" s="20"/>
      <c r="AM15" s="20"/>
      <c r="AN15" s="20"/>
      <c r="AO15" s="20"/>
      <c r="AP15" s="16">
        <f t="shared" si="2"/>
        <v>4</v>
      </c>
      <c r="AQ15" s="16">
        <f t="shared" si="1"/>
        <v>6</v>
      </c>
      <c r="AR15" s="65">
        <v>356.87</v>
      </c>
      <c r="AS15" s="65">
        <f t="shared" si="0"/>
        <v>1.4382971451693898</v>
      </c>
      <c r="AT15" s="29"/>
    </row>
    <row r="16" spans="1:46">
      <c r="A16" s="71" t="s">
        <v>34</v>
      </c>
      <c r="B16" s="63">
        <v>1</v>
      </c>
      <c r="C16" s="63">
        <v>1</v>
      </c>
      <c r="D16" s="63">
        <v>1</v>
      </c>
      <c r="E16" s="63">
        <v>1</v>
      </c>
      <c r="F16" s="63">
        <v>0</v>
      </c>
      <c r="G16" s="63">
        <v>0</v>
      </c>
      <c r="H16" s="63">
        <v>1</v>
      </c>
      <c r="I16" s="63">
        <v>0</v>
      </c>
      <c r="J16" s="63">
        <v>0</v>
      </c>
      <c r="K16" s="63">
        <v>0</v>
      </c>
      <c r="L16" s="63">
        <v>0</v>
      </c>
      <c r="M16" s="63">
        <v>1</v>
      </c>
      <c r="N16" s="63">
        <v>1</v>
      </c>
      <c r="O16" s="64">
        <v>0</v>
      </c>
      <c r="P16" s="64">
        <v>0</v>
      </c>
      <c r="Q16" s="64">
        <v>0</v>
      </c>
      <c r="R16" s="64">
        <v>0</v>
      </c>
      <c r="S16" s="64">
        <v>0</v>
      </c>
      <c r="T16" s="64">
        <v>0</v>
      </c>
      <c r="U16" s="20"/>
      <c r="V16" s="20"/>
      <c r="W16" s="20"/>
      <c r="X16" s="20"/>
      <c r="Y16" s="20"/>
      <c r="Z16" s="20"/>
      <c r="AA16" s="20"/>
      <c r="AB16" s="20"/>
      <c r="AC16" s="20"/>
      <c r="AD16" s="20"/>
      <c r="AE16" s="20"/>
      <c r="AF16" s="20"/>
      <c r="AG16" s="20"/>
      <c r="AH16" s="20"/>
      <c r="AI16" s="20"/>
      <c r="AJ16" s="20"/>
      <c r="AK16" s="20"/>
      <c r="AL16" s="20"/>
      <c r="AM16" s="20"/>
      <c r="AN16" s="20"/>
      <c r="AO16" s="20"/>
      <c r="AP16" s="16">
        <f t="shared" si="2"/>
        <v>3</v>
      </c>
      <c r="AQ16" s="16">
        <f t="shared" si="1"/>
        <v>7</v>
      </c>
      <c r="AR16" s="65">
        <v>739.74</v>
      </c>
      <c r="AS16" s="65">
        <f t="shared" si="0"/>
        <v>2.9813823806080766</v>
      </c>
      <c r="AT16" s="7"/>
    </row>
    <row r="17" spans="1:46">
      <c r="A17" s="71" t="s">
        <v>35</v>
      </c>
      <c r="B17" s="63">
        <v>1</v>
      </c>
      <c r="C17" s="63">
        <v>1</v>
      </c>
      <c r="D17" s="63">
        <v>1</v>
      </c>
      <c r="E17" s="63">
        <v>1</v>
      </c>
      <c r="F17" s="63">
        <v>0</v>
      </c>
      <c r="G17" s="63">
        <v>0</v>
      </c>
      <c r="H17" s="63">
        <v>1</v>
      </c>
      <c r="I17" s="63">
        <v>0</v>
      </c>
      <c r="J17" s="63">
        <v>0</v>
      </c>
      <c r="K17" s="63">
        <v>0</v>
      </c>
      <c r="L17" s="63">
        <v>0</v>
      </c>
      <c r="M17" s="63">
        <v>1</v>
      </c>
      <c r="N17" s="63">
        <v>1</v>
      </c>
      <c r="O17" s="64">
        <v>0</v>
      </c>
      <c r="P17" s="64">
        <v>0</v>
      </c>
      <c r="Q17" s="64">
        <v>0</v>
      </c>
      <c r="R17" s="64">
        <v>0</v>
      </c>
      <c r="S17" s="64">
        <v>0</v>
      </c>
      <c r="T17" s="64">
        <v>0</v>
      </c>
      <c r="U17" s="20"/>
      <c r="V17" s="20"/>
      <c r="W17" s="20"/>
      <c r="X17" s="20"/>
      <c r="Y17" s="20"/>
      <c r="Z17" s="20"/>
      <c r="AA17" s="20"/>
      <c r="AB17" s="20"/>
      <c r="AC17" s="20"/>
      <c r="AD17" s="20"/>
      <c r="AE17" s="20"/>
      <c r="AF17" s="20"/>
      <c r="AG17" s="20"/>
      <c r="AH17" s="20"/>
      <c r="AI17" s="20"/>
      <c r="AJ17" s="20"/>
      <c r="AK17" s="20"/>
      <c r="AL17" s="20"/>
      <c r="AM17" s="20"/>
      <c r="AN17" s="20"/>
      <c r="AO17" s="20"/>
      <c r="AP17" s="16">
        <f t="shared" si="2"/>
        <v>3</v>
      </c>
      <c r="AQ17" s="16">
        <f t="shared" si="1"/>
        <v>7</v>
      </c>
      <c r="AR17" s="65">
        <v>213.9</v>
      </c>
      <c r="AS17" s="65">
        <f t="shared" si="0"/>
        <v>0.86208355802318071</v>
      </c>
      <c r="AT17" s="29"/>
    </row>
    <row r="18" spans="1:46">
      <c r="A18" s="71" t="s">
        <v>36</v>
      </c>
      <c r="B18" s="63">
        <v>0</v>
      </c>
      <c r="C18" s="63">
        <v>1</v>
      </c>
      <c r="D18" s="63">
        <v>1</v>
      </c>
      <c r="E18" s="63">
        <v>1</v>
      </c>
      <c r="F18" s="63">
        <v>1</v>
      </c>
      <c r="G18" s="63">
        <v>0</v>
      </c>
      <c r="H18" s="63">
        <v>1</v>
      </c>
      <c r="I18" s="63">
        <v>0</v>
      </c>
      <c r="J18" s="63">
        <v>0</v>
      </c>
      <c r="K18" s="63">
        <v>1</v>
      </c>
      <c r="L18" s="63">
        <v>0</v>
      </c>
      <c r="M18" s="63">
        <v>1</v>
      </c>
      <c r="N18" s="63">
        <v>0</v>
      </c>
      <c r="O18" s="64">
        <v>0</v>
      </c>
      <c r="P18" s="64">
        <v>0</v>
      </c>
      <c r="Q18" s="64">
        <v>0</v>
      </c>
      <c r="R18" s="64">
        <v>0</v>
      </c>
      <c r="S18" s="64">
        <v>0</v>
      </c>
      <c r="T18" s="64">
        <v>0</v>
      </c>
      <c r="U18" s="20"/>
      <c r="V18" s="20"/>
      <c r="W18" s="20"/>
      <c r="X18" s="20"/>
      <c r="Y18" s="20"/>
      <c r="Z18" s="20"/>
      <c r="AA18" s="20"/>
      <c r="AB18" s="20"/>
      <c r="AC18" s="20"/>
      <c r="AD18" s="20"/>
      <c r="AE18" s="20"/>
      <c r="AF18" s="20"/>
      <c r="AG18" s="20"/>
      <c r="AH18" s="20"/>
      <c r="AI18" s="20"/>
      <c r="AJ18" s="20"/>
      <c r="AK18" s="20"/>
      <c r="AL18" s="20"/>
      <c r="AM18" s="20"/>
      <c r="AN18" s="20"/>
      <c r="AO18" s="20"/>
      <c r="AP18" s="16">
        <f t="shared" si="2"/>
        <v>3</v>
      </c>
      <c r="AQ18" s="16">
        <f t="shared" si="1"/>
        <v>7</v>
      </c>
      <c r="AR18" s="65">
        <v>185.19</v>
      </c>
      <c r="AS18" s="65">
        <f t="shared" si="0"/>
        <v>0.74637332449889116</v>
      </c>
      <c r="AT18" s="29"/>
    </row>
    <row r="19" spans="1:46">
      <c r="A19" s="72" t="s">
        <v>37</v>
      </c>
      <c r="B19" s="63">
        <v>0</v>
      </c>
      <c r="C19" s="63">
        <v>0</v>
      </c>
      <c r="D19" s="63">
        <v>0</v>
      </c>
      <c r="E19" s="63">
        <v>0</v>
      </c>
      <c r="F19" s="63">
        <v>0</v>
      </c>
      <c r="G19" s="63">
        <v>0</v>
      </c>
      <c r="H19" s="63">
        <v>0</v>
      </c>
      <c r="I19" s="63">
        <v>0</v>
      </c>
      <c r="J19" s="63">
        <v>0</v>
      </c>
      <c r="K19" s="63">
        <v>0</v>
      </c>
      <c r="L19" s="63">
        <v>0</v>
      </c>
      <c r="M19" s="63">
        <v>0</v>
      </c>
      <c r="N19" s="63">
        <v>0</v>
      </c>
      <c r="O19" s="64">
        <v>0</v>
      </c>
      <c r="P19" s="64">
        <v>0</v>
      </c>
      <c r="Q19" s="64">
        <v>0</v>
      </c>
      <c r="R19" s="64">
        <v>0</v>
      </c>
      <c r="S19" s="64">
        <v>0</v>
      </c>
      <c r="T19" s="64">
        <v>0</v>
      </c>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1"/>
        <v>0</v>
      </c>
      <c r="AR19" s="65">
        <v>167.59</v>
      </c>
      <c r="AS19" s="65">
        <f t="shared" si="0"/>
        <v>0.67543984800890522</v>
      </c>
      <c r="AT19" s="29"/>
    </row>
    <row r="20" spans="1:46">
      <c r="A20" s="72" t="s">
        <v>38</v>
      </c>
      <c r="B20" s="63">
        <v>0</v>
      </c>
      <c r="C20" s="63">
        <v>1</v>
      </c>
      <c r="D20" s="63">
        <v>1</v>
      </c>
      <c r="E20" s="63">
        <v>1</v>
      </c>
      <c r="F20" s="63">
        <v>1</v>
      </c>
      <c r="G20" s="63">
        <v>1</v>
      </c>
      <c r="H20" s="63">
        <v>1</v>
      </c>
      <c r="I20" s="88">
        <v>1</v>
      </c>
      <c r="J20" s="63">
        <v>0</v>
      </c>
      <c r="K20" s="63">
        <v>1</v>
      </c>
      <c r="L20" s="63">
        <v>1</v>
      </c>
      <c r="M20" s="63">
        <v>1</v>
      </c>
      <c r="N20" s="63">
        <v>1</v>
      </c>
      <c r="O20" s="64">
        <v>0</v>
      </c>
      <c r="P20" s="64">
        <v>0</v>
      </c>
      <c r="Q20" s="64">
        <v>0</v>
      </c>
      <c r="R20" s="64">
        <v>0</v>
      </c>
      <c r="S20" s="64">
        <v>0</v>
      </c>
      <c r="T20" s="64">
        <v>0</v>
      </c>
      <c r="U20" s="20"/>
      <c r="V20" s="20"/>
      <c r="W20" s="20"/>
      <c r="X20" s="20"/>
      <c r="Y20" s="20"/>
      <c r="Z20" s="20"/>
      <c r="AA20" s="20"/>
      <c r="AB20" s="20"/>
      <c r="AC20" s="20"/>
      <c r="AD20" s="20"/>
      <c r="AE20" s="20"/>
      <c r="AF20" s="20"/>
      <c r="AG20" s="20"/>
      <c r="AH20" s="20"/>
      <c r="AI20" s="20"/>
      <c r="AJ20" s="20"/>
      <c r="AK20" s="20"/>
      <c r="AL20" s="20"/>
      <c r="AM20" s="20"/>
      <c r="AN20" s="20"/>
      <c r="AO20" s="20"/>
      <c r="AP20" s="16">
        <f t="shared" si="2"/>
        <v>7</v>
      </c>
      <c r="AQ20" s="16">
        <f t="shared" si="1"/>
        <v>11</v>
      </c>
      <c r="AR20" s="65">
        <v>1462.4</v>
      </c>
      <c r="AS20" s="65">
        <f t="shared" si="0"/>
        <v>5.8939270465315534</v>
      </c>
      <c r="AT20" s="29" t="s">
        <v>79</v>
      </c>
    </row>
    <row r="21" spans="1:46">
      <c r="A21" s="72" t="s">
        <v>39</v>
      </c>
      <c r="B21" s="63">
        <v>0</v>
      </c>
      <c r="C21" s="63">
        <v>1</v>
      </c>
      <c r="D21" s="63">
        <v>1</v>
      </c>
      <c r="E21" s="63">
        <v>1</v>
      </c>
      <c r="F21" s="63">
        <v>1</v>
      </c>
      <c r="G21" s="63">
        <v>0</v>
      </c>
      <c r="H21" s="63">
        <v>1</v>
      </c>
      <c r="I21" s="63">
        <v>0</v>
      </c>
      <c r="J21" s="63">
        <v>0</v>
      </c>
      <c r="K21" s="63">
        <v>1</v>
      </c>
      <c r="L21" s="63">
        <v>0</v>
      </c>
      <c r="M21" s="63">
        <v>1</v>
      </c>
      <c r="N21" s="63">
        <v>1</v>
      </c>
      <c r="O21" s="64">
        <v>0</v>
      </c>
      <c r="P21" s="64">
        <v>0</v>
      </c>
      <c r="Q21" s="64">
        <v>0</v>
      </c>
      <c r="R21" s="64">
        <v>0</v>
      </c>
      <c r="S21" s="64">
        <v>0</v>
      </c>
      <c r="T21" s="64">
        <v>0</v>
      </c>
      <c r="U21" s="20"/>
      <c r="V21" s="20"/>
      <c r="W21" s="20"/>
      <c r="X21" s="20"/>
      <c r="Y21" s="20"/>
      <c r="Z21" s="20"/>
      <c r="AA21" s="20"/>
      <c r="AB21" s="20"/>
      <c r="AC21" s="20"/>
      <c r="AD21" s="20"/>
      <c r="AE21" s="20"/>
      <c r="AF21" s="20"/>
      <c r="AG21" s="20"/>
      <c r="AH21" s="20"/>
      <c r="AI21" s="20"/>
      <c r="AJ21" s="20"/>
      <c r="AK21" s="20"/>
      <c r="AL21" s="20"/>
      <c r="AM21" s="20"/>
      <c r="AN21" s="20"/>
      <c r="AO21" s="20"/>
      <c r="AP21" s="16">
        <f t="shared" si="2"/>
        <v>4</v>
      </c>
      <c r="AQ21" s="16">
        <f t="shared" si="1"/>
        <v>8</v>
      </c>
      <c r="AR21" s="65">
        <v>28.33</v>
      </c>
      <c r="AS21" s="65">
        <f t="shared" si="0"/>
        <v>0.11417871528189202</v>
      </c>
      <c r="AT21" s="29"/>
    </row>
    <row r="22" spans="1:46">
      <c r="A22" s="72" t="s">
        <v>40</v>
      </c>
      <c r="B22" s="63">
        <v>0</v>
      </c>
      <c r="C22" s="63">
        <v>1</v>
      </c>
      <c r="D22" s="63">
        <v>1</v>
      </c>
      <c r="E22" s="63">
        <v>1</v>
      </c>
      <c r="F22" s="63">
        <v>1</v>
      </c>
      <c r="G22" s="63">
        <v>1</v>
      </c>
      <c r="H22" s="63">
        <v>1</v>
      </c>
      <c r="I22" s="88">
        <v>1</v>
      </c>
      <c r="J22" s="63">
        <v>0</v>
      </c>
      <c r="K22" s="63">
        <v>1</v>
      </c>
      <c r="L22" s="63">
        <v>1</v>
      </c>
      <c r="M22" s="63">
        <v>1</v>
      </c>
      <c r="N22" s="63">
        <v>1</v>
      </c>
      <c r="O22" s="64">
        <v>0</v>
      </c>
      <c r="P22" s="64">
        <v>0</v>
      </c>
      <c r="Q22" s="64">
        <v>0</v>
      </c>
      <c r="R22" s="64">
        <v>0</v>
      </c>
      <c r="S22" s="64">
        <v>0</v>
      </c>
      <c r="T22" s="64">
        <v>0</v>
      </c>
      <c r="U22" s="20"/>
      <c r="V22" s="20"/>
      <c r="W22" s="20"/>
      <c r="X22" s="20"/>
      <c r="Y22" s="20"/>
      <c r="Z22" s="20"/>
      <c r="AA22" s="20"/>
      <c r="AB22" s="20"/>
      <c r="AC22" s="20"/>
      <c r="AD22" s="20"/>
      <c r="AE22" s="20"/>
      <c r="AF22" s="20"/>
      <c r="AG22" s="20"/>
      <c r="AH22" s="20"/>
      <c r="AI22" s="20"/>
      <c r="AJ22" s="20"/>
      <c r="AK22" s="20"/>
      <c r="AL22" s="20"/>
      <c r="AM22" s="20"/>
      <c r="AN22" s="20"/>
      <c r="AO22" s="20"/>
      <c r="AP22" s="16">
        <f t="shared" si="2"/>
        <v>7</v>
      </c>
      <c r="AQ22" s="16">
        <f t="shared" si="1"/>
        <v>11</v>
      </c>
      <c r="AR22" s="65">
        <v>1462.13</v>
      </c>
      <c r="AS22" s="65">
        <f t="shared" si="0"/>
        <v>5.8928388625172188</v>
      </c>
      <c r="AT22" s="29" t="s">
        <v>79</v>
      </c>
    </row>
    <row r="23" spans="1:46">
      <c r="A23" s="72" t="s">
        <v>41</v>
      </c>
      <c r="B23" s="63">
        <v>0</v>
      </c>
      <c r="C23" s="63">
        <v>1</v>
      </c>
      <c r="D23" s="63">
        <v>1</v>
      </c>
      <c r="E23" s="63">
        <v>1</v>
      </c>
      <c r="F23" s="63">
        <v>1</v>
      </c>
      <c r="G23" s="63">
        <v>1</v>
      </c>
      <c r="H23" s="63">
        <v>1</v>
      </c>
      <c r="I23" s="63">
        <v>0</v>
      </c>
      <c r="J23" s="63">
        <v>0</v>
      </c>
      <c r="K23" s="63">
        <v>1</v>
      </c>
      <c r="L23" s="63">
        <v>1</v>
      </c>
      <c r="M23" s="63">
        <v>1</v>
      </c>
      <c r="N23" s="63">
        <v>1</v>
      </c>
      <c r="O23" s="64">
        <v>0</v>
      </c>
      <c r="P23" s="64">
        <v>0</v>
      </c>
      <c r="Q23" s="64">
        <v>0</v>
      </c>
      <c r="R23" s="64">
        <v>0</v>
      </c>
      <c r="S23" s="64">
        <v>0</v>
      </c>
      <c r="T23" s="64">
        <v>0</v>
      </c>
      <c r="U23" s="20"/>
      <c r="V23" s="20"/>
      <c r="W23" s="20"/>
      <c r="X23" s="20"/>
      <c r="Y23" s="20"/>
      <c r="Z23" s="20"/>
      <c r="AA23" s="20"/>
      <c r="AB23" s="20"/>
      <c r="AC23" s="20"/>
      <c r="AD23" s="20"/>
      <c r="AE23" s="20"/>
      <c r="AF23" s="20"/>
      <c r="AG23" s="20"/>
      <c r="AH23" s="20"/>
      <c r="AI23" s="20"/>
      <c r="AJ23" s="20"/>
      <c r="AK23" s="20"/>
      <c r="AL23" s="20"/>
      <c r="AM23" s="20"/>
      <c r="AN23" s="20"/>
      <c r="AO23" s="20"/>
      <c r="AP23" s="16">
        <f t="shared" si="2"/>
        <v>6</v>
      </c>
      <c r="AQ23" s="16">
        <f t="shared" si="1"/>
        <v>10</v>
      </c>
      <c r="AR23" s="65">
        <v>363.67</v>
      </c>
      <c r="AS23" s="65">
        <f t="shared" si="0"/>
        <v>1.4657032610859753</v>
      </c>
      <c r="AT23" s="29"/>
    </row>
    <row r="24" spans="1:46">
      <c r="A24" s="73" t="s">
        <v>42</v>
      </c>
      <c r="B24" s="63">
        <v>1</v>
      </c>
      <c r="C24" s="63">
        <v>1</v>
      </c>
      <c r="D24" s="63">
        <v>1</v>
      </c>
      <c r="E24" s="63">
        <v>1</v>
      </c>
      <c r="F24" s="63">
        <v>0</v>
      </c>
      <c r="G24" s="63">
        <v>0</v>
      </c>
      <c r="H24" s="63">
        <v>0</v>
      </c>
      <c r="I24" s="63">
        <v>0</v>
      </c>
      <c r="J24" s="63">
        <v>0</v>
      </c>
      <c r="K24" s="63">
        <v>0</v>
      </c>
      <c r="L24" s="63">
        <v>0</v>
      </c>
      <c r="M24" s="63">
        <v>1</v>
      </c>
      <c r="N24" s="63">
        <v>0</v>
      </c>
      <c r="O24" s="64">
        <v>0</v>
      </c>
      <c r="P24" s="64">
        <v>0</v>
      </c>
      <c r="Q24" s="64">
        <v>0</v>
      </c>
      <c r="R24" s="64">
        <v>1</v>
      </c>
      <c r="S24" s="64">
        <v>0</v>
      </c>
      <c r="T24" s="64">
        <v>0</v>
      </c>
      <c r="U24" s="20"/>
      <c r="V24" s="20"/>
      <c r="W24" s="20"/>
      <c r="X24" s="20"/>
      <c r="Y24" s="20"/>
      <c r="Z24" s="20"/>
      <c r="AA24" s="20"/>
      <c r="AB24" s="20"/>
      <c r="AC24" s="20"/>
      <c r="AD24" s="20"/>
      <c r="AE24" s="20"/>
      <c r="AF24" s="20"/>
      <c r="AG24" s="20"/>
      <c r="AH24" s="20"/>
      <c r="AI24" s="20"/>
      <c r="AJ24" s="20"/>
      <c r="AK24" s="20"/>
      <c r="AL24" s="20"/>
      <c r="AM24" s="20"/>
      <c r="AN24" s="20"/>
      <c r="AO24" s="20"/>
      <c r="AP24" s="16">
        <f t="shared" si="2"/>
        <v>2</v>
      </c>
      <c r="AQ24" s="16">
        <f t="shared" si="1"/>
        <v>5</v>
      </c>
      <c r="AR24" s="65">
        <v>586.08000000000004</v>
      </c>
      <c r="AS24" s="65">
        <f t="shared" si="0"/>
        <v>2.3620847671165297</v>
      </c>
      <c r="AT24" s="29"/>
    </row>
    <row r="25" spans="1:46">
      <c r="A25" s="73" t="s">
        <v>43</v>
      </c>
      <c r="B25" s="63">
        <v>0</v>
      </c>
      <c r="C25" s="63">
        <v>0</v>
      </c>
      <c r="D25" s="63">
        <v>0</v>
      </c>
      <c r="E25" s="63">
        <v>1</v>
      </c>
      <c r="F25" s="63">
        <v>0</v>
      </c>
      <c r="G25" s="63">
        <v>0</v>
      </c>
      <c r="H25" s="63">
        <v>1</v>
      </c>
      <c r="I25" s="63">
        <v>0</v>
      </c>
      <c r="J25" s="63">
        <v>0</v>
      </c>
      <c r="K25" s="63">
        <v>0</v>
      </c>
      <c r="L25" s="63">
        <v>0</v>
      </c>
      <c r="M25" s="63">
        <v>1</v>
      </c>
      <c r="N25" s="63">
        <v>0</v>
      </c>
      <c r="O25" s="64">
        <v>0</v>
      </c>
      <c r="P25" s="64">
        <v>0</v>
      </c>
      <c r="Q25" s="64">
        <v>0</v>
      </c>
      <c r="R25" s="64">
        <v>0</v>
      </c>
      <c r="S25" s="64">
        <v>0</v>
      </c>
      <c r="T25" s="64">
        <v>0</v>
      </c>
      <c r="U25" s="20"/>
      <c r="V25" s="20"/>
      <c r="W25" s="20"/>
      <c r="X25" s="20"/>
      <c r="Y25" s="20"/>
      <c r="Z25" s="20"/>
      <c r="AA25" s="20"/>
      <c r="AB25" s="20"/>
      <c r="AC25" s="20"/>
      <c r="AD25" s="20"/>
      <c r="AE25" s="20"/>
      <c r="AF25" s="20"/>
      <c r="AG25" s="20"/>
      <c r="AH25" s="20"/>
      <c r="AI25" s="20"/>
      <c r="AJ25" s="20"/>
      <c r="AK25" s="20"/>
      <c r="AL25" s="20"/>
      <c r="AM25" s="20"/>
      <c r="AN25" s="20"/>
      <c r="AO25" s="20"/>
      <c r="AP25" s="16">
        <f t="shared" si="2"/>
        <v>2</v>
      </c>
      <c r="AQ25" s="16">
        <f t="shared" si="1"/>
        <v>3</v>
      </c>
      <c r="AR25" s="65">
        <v>507.79</v>
      </c>
      <c r="AS25" s="65">
        <f t="shared" si="0"/>
        <v>2.0465517060710186</v>
      </c>
      <c r="AT25" s="29"/>
    </row>
    <row r="26" spans="1:46">
      <c r="A26" s="73" t="s">
        <v>44</v>
      </c>
      <c r="B26" s="63">
        <v>0</v>
      </c>
      <c r="C26" s="63">
        <v>1</v>
      </c>
      <c r="D26" s="63">
        <v>1</v>
      </c>
      <c r="E26" s="63">
        <v>1</v>
      </c>
      <c r="F26" s="63">
        <v>0</v>
      </c>
      <c r="G26" s="63">
        <v>1</v>
      </c>
      <c r="H26" s="63">
        <v>1</v>
      </c>
      <c r="I26" s="63">
        <v>0</v>
      </c>
      <c r="J26" s="63">
        <v>0</v>
      </c>
      <c r="K26" s="63">
        <v>0</v>
      </c>
      <c r="L26" s="63">
        <v>1</v>
      </c>
      <c r="M26" s="63">
        <v>1</v>
      </c>
      <c r="N26" s="63">
        <v>0</v>
      </c>
      <c r="O26" s="64">
        <v>0</v>
      </c>
      <c r="P26" s="64">
        <v>0</v>
      </c>
      <c r="Q26" s="64">
        <v>0</v>
      </c>
      <c r="R26" s="64">
        <v>0</v>
      </c>
      <c r="S26" s="64">
        <v>0</v>
      </c>
      <c r="T26" s="64">
        <v>0</v>
      </c>
      <c r="U26" s="20"/>
      <c r="V26" s="20"/>
      <c r="W26" s="20"/>
      <c r="X26" s="20"/>
      <c r="Y26" s="20"/>
      <c r="Z26" s="20"/>
      <c r="AA26" s="20"/>
      <c r="AB26" s="20"/>
      <c r="AC26" s="20"/>
      <c r="AD26" s="20"/>
      <c r="AE26" s="20"/>
      <c r="AF26" s="20"/>
      <c r="AG26" s="20"/>
      <c r="AH26" s="20"/>
      <c r="AI26" s="20"/>
      <c r="AJ26" s="20"/>
      <c r="AK26" s="20"/>
      <c r="AL26" s="20"/>
      <c r="AM26" s="20"/>
      <c r="AN26" s="20"/>
      <c r="AO26" s="20"/>
      <c r="AP26" s="16">
        <f t="shared" si="2"/>
        <v>4</v>
      </c>
      <c r="AQ26" s="16">
        <f t="shared" si="1"/>
        <v>7</v>
      </c>
      <c r="AR26" s="65">
        <v>634.6</v>
      </c>
      <c r="AS26" s="65">
        <f t="shared" si="0"/>
        <v>2.5576354648036954</v>
      </c>
      <c r="AT26" s="29"/>
    </row>
    <row r="27" spans="1:46">
      <c r="A27" s="73" t="s">
        <v>45</v>
      </c>
      <c r="B27" s="63">
        <v>0</v>
      </c>
      <c r="C27" s="63">
        <v>1</v>
      </c>
      <c r="D27" s="63">
        <v>1</v>
      </c>
      <c r="E27" s="63">
        <v>1</v>
      </c>
      <c r="F27" s="63">
        <v>1</v>
      </c>
      <c r="G27" s="63">
        <v>0</v>
      </c>
      <c r="H27" s="63">
        <v>1</v>
      </c>
      <c r="I27" s="63">
        <v>0</v>
      </c>
      <c r="J27" s="63">
        <v>0</v>
      </c>
      <c r="K27" s="63">
        <v>1</v>
      </c>
      <c r="L27" s="63">
        <v>0</v>
      </c>
      <c r="M27" s="63">
        <v>1</v>
      </c>
      <c r="N27" s="63">
        <v>1</v>
      </c>
      <c r="O27" s="64">
        <v>0</v>
      </c>
      <c r="P27" s="64">
        <v>0</v>
      </c>
      <c r="Q27" s="64">
        <v>0</v>
      </c>
      <c r="R27" s="64">
        <v>0</v>
      </c>
      <c r="S27" s="64">
        <v>0</v>
      </c>
      <c r="T27" s="64">
        <v>0</v>
      </c>
      <c r="U27" s="20"/>
      <c r="V27" s="20"/>
      <c r="W27" s="20"/>
      <c r="X27" s="20"/>
      <c r="Y27" s="20"/>
      <c r="Z27" s="20"/>
      <c r="AA27" s="20"/>
      <c r="AB27" s="20"/>
      <c r="AC27" s="20"/>
      <c r="AD27" s="20"/>
      <c r="AE27" s="20"/>
      <c r="AF27" s="20"/>
      <c r="AG27" s="20"/>
      <c r="AH27" s="20"/>
      <c r="AI27" s="20"/>
      <c r="AJ27" s="20"/>
      <c r="AK27" s="20"/>
      <c r="AL27" s="20"/>
      <c r="AM27" s="20"/>
      <c r="AN27" s="20"/>
      <c r="AO27" s="20"/>
      <c r="AP27" s="16">
        <f t="shared" si="2"/>
        <v>4</v>
      </c>
      <c r="AQ27" s="16">
        <f t="shared" si="1"/>
        <v>8</v>
      </c>
      <c r="AR27" s="65">
        <v>35.659999999999997</v>
      </c>
      <c r="AS27" s="65">
        <f t="shared" si="0"/>
        <v>0.14372089611550545</v>
      </c>
      <c r="AT27" s="29"/>
    </row>
    <row r="28" spans="1:46">
      <c r="A28" s="73" t="s">
        <v>46</v>
      </c>
      <c r="B28" s="63">
        <v>1</v>
      </c>
      <c r="C28" s="63">
        <v>1</v>
      </c>
      <c r="D28" s="63">
        <v>1</v>
      </c>
      <c r="E28" s="63">
        <v>1</v>
      </c>
      <c r="F28" s="63">
        <v>0</v>
      </c>
      <c r="G28" s="63">
        <v>0</v>
      </c>
      <c r="H28" s="63">
        <v>0</v>
      </c>
      <c r="I28" s="63">
        <v>0</v>
      </c>
      <c r="J28" s="88">
        <v>1</v>
      </c>
      <c r="K28" s="63">
        <v>0</v>
      </c>
      <c r="L28" s="63">
        <v>0</v>
      </c>
      <c r="M28" s="63">
        <v>1</v>
      </c>
      <c r="N28" s="63">
        <v>0</v>
      </c>
      <c r="O28" s="64">
        <v>0</v>
      </c>
      <c r="P28" s="64">
        <v>0</v>
      </c>
      <c r="Q28" s="64">
        <v>0</v>
      </c>
      <c r="R28" s="64">
        <v>1</v>
      </c>
      <c r="S28" s="64">
        <v>0</v>
      </c>
      <c r="T28" s="64">
        <v>0</v>
      </c>
      <c r="U28" s="20"/>
      <c r="V28" s="20"/>
      <c r="W28" s="20"/>
      <c r="X28" s="20"/>
      <c r="Y28" s="20"/>
      <c r="Z28" s="20"/>
      <c r="AA28" s="20"/>
      <c r="AB28" s="20"/>
      <c r="AC28" s="20"/>
      <c r="AD28" s="20"/>
      <c r="AE28" s="20"/>
      <c r="AF28" s="20"/>
      <c r="AG28" s="20"/>
      <c r="AH28" s="20"/>
      <c r="AI28" s="20"/>
      <c r="AJ28" s="20"/>
      <c r="AK28" s="20"/>
      <c r="AL28" s="20"/>
      <c r="AM28" s="20"/>
      <c r="AN28" s="20"/>
      <c r="AO28" s="20"/>
      <c r="AP28" s="16">
        <f t="shared" si="2"/>
        <v>3</v>
      </c>
      <c r="AQ28" s="16">
        <f t="shared" si="1"/>
        <v>6</v>
      </c>
      <c r="AR28" s="65">
        <v>363.45</v>
      </c>
      <c r="AS28" s="65">
        <f t="shared" si="0"/>
        <v>1.4648165926298502</v>
      </c>
      <c r="AT28" s="29" t="s">
        <v>79</v>
      </c>
    </row>
    <row r="29" spans="1:46">
      <c r="A29" s="73" t="s">
        <v>48</v>
      </c>
      <c r="B29" s="88">
        <v>1</v>
      </c>
      <c r="C29" s="88">
        <v>1</v>
      </c>
      <c r="D29" s="88">
        <v>1</v>
      </c>
      <c r="E29" s="63">
        <v>1</v>
      </c>
      <c r="F29" s="63">
        <v>0</v>
      </c>
      <c r="G29" s="88">
        <v>1</v>
      </c>
      <c r="H29" s="88">
        <v>1</v>
      </c>
      <c r="I29" s="63">
        <v>0</v>
      </c>
      <c r="J29" s="63">
        <v>0</v>
      </c>
      <c r="K29" s="63">
        <v>0</v>
      </c>
      <c r="L29" s="63">
        <v>0</v>
      </c>
      <c r="M29" s="63">
        <v>1</v>
      </c>
      <c r="N29" s="88">
        <v>1</v>
      </c>
      <c r="O29" s="64">
        <v>0</v>
      </c>
      <c r="P29" s="64">
        <v>0</v>
      </c>
      <c r="Q29" s="64">
        <v>0</v>
      </c>
      <c r="R29" s="64">
        <v>0</v>
      </c>
      <c r="S29" s="64">
        <v>0</v>
      </c>
      <c r="T29" s="64">
        <v>0</v>
      </c>
      <c r="U29" s="20"/>
      <c r="V29" s="20"/>
      <c r="W29" s="20"/>
      <c r="X29" s="20"/>
      <c r="Y29" s="20"/>
      <c r="Z29" s="20"/>
      <c r="AA29" s="20"/>
      <c r="AB29" s="20"/>
      <c r="AC29" s="20"/>
      <c r="AD29" s="20"/>
      <c r="AE29" s="20"/>
      <c r="AF29" s="20"/>
      <c r="AG29" s="20"/>
      <c r="AH29" s="20"/>
      <c r="AI29" s="20"/>
      <c r="AJ29" s="20"/>
      <c r="AK29" s="20"/>
      <c r="AL29" s="20"/>
      <c r="AM29" s="20"/>
      <c r="AN29" s="20"/>
      <c r="AO29" s="20"/>
      <c r="AP29" s="16">
        <f t="shared" si="2"/>
        <v>4</v>
      </c>
      <c r="AQ29" s="16">
        <f t="shared" si="1"/>
        <v>8</v>
      </c>
      <c r="AR29" s="65">
        <v>1125.97</v>
      </c>
      <c r="AS29" s="65">
        <f t="shared" si="0"/>
        <v>4.5380094615584881</v>
      </c>
      <c r="AT29" s="29" t="s">
        <v>79</v>
      </c>
    </row>
    <row r="30" spans="1:46">
      <c r="A30" s="73" t="s">
        <v>50</v>
      </c>
      <c r="B30" s="63">
        <v>0</v>
      </c>
      <c r="C30" s="63">
        <v>1</v>
      </c>
      <c r="D30" s="63">
        <v>1</v>
      </c>
      <c r="E30" s="63">
        <v>1</v>
      </c>
      <c r="F30" s="63">
        <v>0</v>
      </c>
      <c r="G30" s="63">
        <v>0</v>
      </c>
      <c r="H30" s="63">
        <v>1</v>
      </c>
      <c r="I30" s="63">
        <v>0</v>
      </c>
      <c r="J30" s="63">
        <v>0</v>
      </c>
      <c r="K30" s="63">
        <v>0</v>
      </c>
      <c r="L30" s="63">
        <v>0</v>
      </c>
      <c r="M30" s="63">
        <v>1</v>
      </c>
      <c r="N30" s="63">
        <v>1</v>
      </c>
      <c r="O30" s="64">
        <v>0</v>
      </c>
      <c r="P30" s="64">
        <v>0</v>
      </c>
      <c r="Q30" s="64">
        <v>0</v>
      </c>
      <c r="R30" s="64">
        <v>0</v>
      </c>
      <c r="S30" s="64">
        <v>0</v>
      </c>
      <c r="T30" s="64">
        <v>0</v>
      </c>
      <c r="U30" s="20"/>
      <c r="V30" s="20"/>
      <c r="W30" s="20"/>
      <c r="X30" s="20"/>
      <c r="Y30" s="20"/>
      <c r="Z30" s="20"/>
      <c r="AA30" s="20"/>
      <c r="AB30" s="20"/>
      <c r="AC30" s="20"/>
      <c r="AD30" s="20"/>
      <c r="AE30" s="20"/>
      <c r="AF30" s="20"/>
      <c r="AG30" s="20"/>
      <c r="AH30" s="20"/>
      <c r="AI30" s="20"/>
      <c r="AJ30" s="20"/>
      <c r="AK30" s="20"/>
      <c r="AL30" s="20"/>
      <c r="AM30" s="20"/>
      <c r="AN30" s="20"/>
      <c r="AO30" s="20"/>
      <c r="AP30" s="16">
        <f t="shared" si="2"/>
        <v>3</v>
      </c>
      <c r="AQ30" s="16">
        <f t="shared" si="1"/>
        <v>6</v>
      </c>
      <c r="AR30" s="65">
        <v>28.38</v>
      </c>
      <c r="AS30" s="65">
        <f t="shared" si="0"/>
        <v>0.11438023084010221</v>
      </c>
      <c r="AT30" s="29"/>
    </row>
    <row r="31" spans="1:46">
      <c r="A31" s="74" t="s">
        <v>51</v>
      </c>
      <c r="B31" s="63">
        <v>0</v>
      </c>
      <c r="C31" s="63">
        <v>1</v>
      </c>
      <c r="D31" s="63">
        <v>1</v>
      </c>
      <c r="E31" s="63">
        <v>1</v>
      </c>
      <c r="F31" s="63">
        <v>0</v>
      </c>
      <c r="G31" s="88">
        <v>1</v>
      </c>
      <c r="H31" s="63">
        <v>1</v>
      </c>
      <c r="I31" s="88">
        <v>1</v>
      </c>
      <c r="J31" s="63">
        <v>0</v>
      </c>
      <c r="K31" s="63">
        <v>0</v>
      </c>
      <c r="L31" s="63">
        <v>0</v>
      </c>
      <c r="M31" s="63">
        <v>1</v>
      </c>
      <c r="N31" s="63">
        <v>0</v>
      </c>
      <c r="O31" s="64">
        <v>0</v>
      </c>
      <c r="P31" s="64">
        <v>0</v>
      </c>
      <c r="Q31" s="64">
        <v>0</v>
      </c>
      <c r="R31" s="64">
        <v>0</v>
      </c>
      <c r="S31" s="64">
        <v>0</v>
      </c>
      <c r="T31" s="64">
        <v>0</v>
      </c>
      <c r="U31" s="20"/>
      <c r="V31" s="20"/>
      <c r="W31" s="20"/>
      <c r="X31" s="20"/>
      <c r="Y31" s="20"/>
      <c r="Z31" s="20"/>
      <c r="AA31" s="20"/>
      <c r="AB31" s="20"/>
      <c r="AC31" s="20"/>
      <c r="AD31" s="20"/>
      <c r="AE31" s="20"/>
      <c r="AF31" s="20"/>
      <c r="AG31" s="20"/>
      <c r="AH31" s="20"/>
      <c r="AI31" s="20"/>
      <c r="AJ31" s="20"/>
      <c r="AK31" s="20"/>
      <c r="AL31" s="20"/>
      <c r="AM31" s="20"/>
      <c r="AN31" s="20"/>
      <c r="AO31" s="20"/>
      <c r="AP31" s="16">
        <f t="shared" si="2"/>
        <v>4</v>
      </c>
      <c r="AQ31" s="16">
        <f t="shared" si="1"/>
        <v>7</v>
      </c>
      <c r="AR31" s="65">
        <v>2395.5100000000002</v>
      </c>
      <c r="AS31" s="65">
        <f t="shared" si="0"/>
        <v>9.6546506969617099</v>
      </c>
      <c r="AT31" s="29" t="s">
        <v>79</v>
      </c>
    </row>
    <row r="32" spans="1:46">
      <c r="A32" s="74" t="s">
        <v>53</v>
      </c>
      <c r="B32" s="63">
        <v>0</v>
      </c>
      <c r="C32" s="63">
        <v>1</v>
      </c>
      <c r="D32" s="63">
        <v>1</v>
      </c>
      <c r="E32" s="63">
        <v>1</v>
      </c>
      <c r="F32" s="63">
        <v>0</v>
      </c>
      <c r="G32" s="63">
        <v>0</v>
      </c>
      <c r="H32" s="63">
        <v>1</v>
      </c>
      <c r="I32" s="63">
        <v>0</v>
      </c>
      <c r="J32" s="63">
        <v>0</v>
      </c>
      <c r="K32" s="63">
        <v>0</v>
      </c>
      <c r="L32" s="63">
        <v>0</v>
      </c>
      <c r="M32" s="63">
        <v>1</v>
      </c>
      <c r="N32" s="63">
        <v>0</v>
      </c>
      <c r="O32" s="64">
        <v>0</v>
      </c>
      <c r="P32" s="64">
        <v>0</v>
      </c>
      <c r="Q32" s="64">
        <v>0</v>
      </c>
      <c r="R32" s="64">
        <v>0</v>
      </c>
      <c r="S32" s="64">
        <v>0</v>
      </c>
      <c r="T32" s="64">
        <v>0</v>
      </c>
      <c r="U32" s="20"/>
      <c r="V32" s="20"/>
      <c r="W32" s="20"/>
      <c r="X32" s="20"/>
      <c r="Y32" s="20"/>
      <c r="Z32" s="20"/>
      <c r="AA32" s="20"/>
      <c r="AB32" s="20"/>
      <c r="AC32" s="20"/>
      <c r="AD32" s="20"/>
      <c r="AE32" s="20"/>
      <c r="AF32" s="20"/>
      <c r="AG32" s="20"/>
      <c r="AH32" s="20"/>
      <c r="AI32" s="20"/>
      <c r="AJ32" s="20"/>
      <c r="AK32" s="20"/>
      <c r="AL32" s="20"/>
      <c r="AM32" s="20"/>
      <c r="AN32" s="20"/>
      <c r="AO32" s="20"/>
      <c r="AP32" s="16">
        <f t="shared" si="2"/>
        <v>2</v>
      </c>
      <c r="AQ32" s="16">
        <f t="shared" si="1"/>
        <v>5</v>
      </c>
      <c r="AR32" s="65">
        <v>601.9</v>
      </c>
      <c r="AS32" s="65">
        <f t="shared" si="0"/>
        <v>2.4258442897342327</v>
      </c>
      <c r="AT32" s="29"/>
    </row>
    <row r="33" spans="1:46">
      <c r="A33" s="74" t="s">
        <v>54</v>
      </c>
      <c r="B33" s="63">
        <v>0</v>
      </c>
      <c r="C33" s="63">
        <v>1</v>
      </c>
      <c r="D33" s="63">
        <v>1</v>
      </c>
      <c r="E33" s="63">
        <v>1</v>
      </c>
      <c r="F33" s="63">
        <v>1</v>
      </c>
      <c r="G33" s="63">
        <v>0</v>
      </c>
      <c r="H33" s="63">
        <v>1</v>
      </c>
      <c r="I33" s="63">
        <v>0</v>
      </c>
      <c r="J33" s="63">
        <v>0</v>
      </c>
      <c r="K33" s="63">
        <v>0</v>
      </c>
      <c r="L33" s="63">
        <v>0</v>
      </c>
      <c r="M33" s="63">
        <v>1</v>
      </c>
      <c r="N33" s="63">
        <v>0</v>
      </c>
      <c r="O33" s="88">
        <v>1</v>
      </c>
      <c r="P33" s="88">
        <v>1</v>
      </c>
      <c r="Q33" s="88">
        <v>1</v>
      </c>
      <c r="R33" s="88">
        <v>1</v>
      </c>
      <c r="S33" s="88">
        <v>1</v>
      </c>
      <c r="T33" s="88">
        <v>1</v>
      </c>
      <c r="U33" s="20"/>
      <c r="V33" s="20"/>
      <c r="W33" s="20"/>
      <c r="X33" s="20"/>
      <c r="Y33" s="20"/>
      <c r="Z33" s="20"/>
      <c r="AA33" s="20"/>
      <c r="AB33" s="20"/>
      <c r="AC33" s="20"/>
      <c r="AD33" s="20"/>
      <c r="AE33" s="20"/>
      <c r="AF33" s="20"/>
      <c r="AG33" s="20"/>
      <c r="AH33" s="20"/>
      <c r="AI33" s="20"/>
      <c r="AJ33" s="20"/>
      <c r="AK33" s="20"/>
      <c r="AL33" s="20"/>
      <c r="AM33" s="20"/>
      <c r="AN33" s="20"/>
      <c r="AO33" s="20"/>
      <c r="AP33" s="16">
        <f t="shared" si="2"/>
        <v>8</v>
      </c>
      <c r="AQ33" s="16">
        <f t="shared" si="1"/>
        <v>8</v>
      </c>
      <c r="AR33" s="65">
        <v>5590.57</v>
      </c>
      <c r="AS33" s="65">
        <f t="shared" si="0"/>
        <v>22.531736685262519</v>
      </c>
      <c r="AT33" s="29" t="s">
        <v>79</v>
      </c>
    </row>
    <row r="34" spans="1:46">
      <c r="A34" s="74" t="s">
        <v>55</v>
      </c>
      <c r="B34" s="63">
        <v>0</v>
      </c>
      <c r="C34" s="63">
        <v>1</v>
      </c>
      <c r="D34" s="63">
        <v>1</v>
      </c>
      <c r="E34" s="63">
        <v>1</v>
      </c>
      <c r="F34" s="63">
        <v>0</v>
      </c>
      <c r="G34" s="63">
        <v>1</v>
      </c>
      <c r="H34" s="63">
        <v>1</v>
      </c>
      <c r="I34" s="63">
        <v>0</v>
      </c>
      <c r="J34" s="63">
        <v>0</v>
      </c>
      <c r="K34" s="63">
        <v>0</v>
      </c>
      <c r="L34" s="63">
        <v>1</v>
      </c>
      <c r="M34" s="63">
        <v>1</v>
      </c>
      <c r="N34" s="63">
        <v>0</v>
      </c>
      <c r="O34" s="64">
        <v>0</v>
      </c>
      <c r="P34" s="64">
        <v>0</v>
      </c>
      <c r="Q34" s="64">
        <v>0</v>
      </c>
      <c r="R34" s="64">
        <v>0</v>
      </c>
      <c r="S34" s="64">
        <v>0</v>
      </c>
      <c r="T34" s="64">
        <v>0</v>
      </c>
      <c r="U34" s="20"/>
      <c r="V34" s="20"/>
      <c r="W34" s="20"/>
      <c r="X34" s="20"/>
      <c r="Y34" s="20"/>
      <c r="Z34" s="20"/>
      <c r="AA34" s="20"/>
      <c r="AB34" s="20"/>
      <c r="AC34" s="20"/>
      <c r="AD34" s="20"/>
      <c r="AE34" s="20"/>
      <c r="AF34" s="20"/>
      <c r="AG34" s="20"/>
      <c r="AH34" s="20"/>
      <c r="AI34" s="20"/>
      <c r="AJ34" s="20"/>
      <c r="AK34" s="20"/>
      <c r="AL34" s="20"/>
      <c r="AM34" s="20"/>
      <c r="AN34" s="20"/>
      <c r="AO34" s="20"/>
      <c r="AP34" s="16">
        <f t="shared" si="2"/>
        <v>4</v>
      </c>
      <c r="AQ34" s="16">
        <f t="shared" si="1"/>
        <v>7</v>
      </c>
      <c r="AR34" s="65">
        <v>2661.13</v>
      </c>
      <c r="AS34" s="65">
        <f t="shared" ref="AS34:AS65" si="3">IFERROR(AR34/$AR$102,0)*100</f>
        <v>10.725181948397507</v>
      </c>
      <c r="AT34" s="29"/>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65"/>
      <c r="AS35" s="65">
        <f t="shared" si="3"/>
        <v>0</v>
      </c>
      <c r="AT35" s="29"/>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65"/>
      <c r="AS36" s="65">
        <f t="shared" si="3"/>
        <v>0</v>
      </c>
      <c r="AT36" s="29"/>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65"/>
      <c r="AS37" s="65">
        <f t="shared" si="3"/>
        <v>0</v>
      </c>
      <c r="AT37" s="29"/>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65"/>
      <c r="AS38" s="65">
        <f t="shared" si="3"/>
        <v>0</v>
      </c>
      <c r="AT38" s="29"/>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65"/>
      <c r="AS39" s="65">
        <f t="shared" si="3"/>
        <v>0</v>
      </c>
      <c r="AT39" s="29"/>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65"/>
      <c r="AS40" s="65">
        <f t="shared" si="3"/>
        <v>0</v>
      </c>
      <c r="AT40" s="29"/>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65"/>
      <c r="AS41" s="65">
        <f t="shared" si="3"/>
        <v>0</v>
      </c>
      <c r="AT41" s="29"/>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65"/>
      <c r="AS42" s="65">
        <f t="shared" si="3"/>
        <v>0</v>
      </c>
      <c r="AT42" s="29"/>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65"/>
      <c r="AS43" s="65">
        <f t="shared" si="3"/>
        <v>0</v>
      </c>
      <c r="AT43" s="29"/>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65"/>
      <c r="AS44" s="65">
        <f t="shared" si="3"/>
        <v>0</v>
      </c>
      <c r="AT44" s="29"/>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65"/>
      <c r="AS45" s="65">
        <f t="shared" si="3"/>
        <v>0</v>
      </c>
      <c r="AT45" s="29"/>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65"/>
      <c r="AS46" s="65">
        <f t="shared" si="3"/>
        <v>0</v>
      </c>
      <c r="AT46" s="29"/>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65"/>
      <c r="AS47" s="65">
        <f t="shared" si="3"/>
        <v>0</v>
      </c>
      <c r="AT47" s="29"/>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65"/>
      <c r="AS48" s="65">
        <f t="shared" si="3"/>
        <v>0</v>
      </c>
      <c r="AT48" s="29"/>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65"/>
      <c r="AS49" s="65">
        <f t="shared" si="3"/>
        <v>0</v>
      </c>
      <c r="AT49" s="29"/>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65"/>
      <c r="AS50" s="65">
        <f t="shared" si="3"/>
        <v>0</v>
      </c>
      <c r="AT50" s="29"/>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65"/>
      <c r="AS51" s="65">
        <f t="shared" si="3"/>
        <v>0</v>
      </c>
      <c r="AT51" s="29"/>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65"/>
      <c r="AS52" s="65">
        <f t="shared" si="3"/>
        <v>0</v>
      </c>
      <c r="AT52" s="29"/>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65"/>
      <c r="AS53" s="65">
        <f t="shared" si="3"/>
        <v>0</v>
      </c>
      <c r="AT53" s="29"/>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65"/>
      <c r="AS54" s="65">
        <f t="shared" si="3"/>
        <v>0</v>
      </c>
      <c r="AT54" s="29"/>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65"/>
      <c r="AS55" s="65">
        <f t="shared" si="3"/>
        <v>0</v>
      </c>
      <c r="AT55" s="29"/>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65"/>
      <c r="AS56" s="65">
        <f t="shared" si="3"/>
        <v>0</v>
      </c>
      <c r="AT56" s="29"/>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65"/>
      <c r="AS57" s="65">
        <f t="shared" si="3"/>
        <v>0</v>
      </c>
      <c r="AT57" s="29"/>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65"/>
      <c r="AS58" s="65">
        <f t="shared" si="3"/>
        <v>0</v>
      </c>
      <c r="AT58" s="29"/>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65"/>
      <c r="AS59" s="65">
        <f t="shared" si="3"/>
        <v>0</v>
      </c>
      <c r="AT59" s="29"/>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65"/>
      <c r="AS60" s="65">
        <f t="shared" si="3"/>
        <v>0</v>
      </c>
      <c r="AT60" s="29"/>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65"/>
      <c r="AS61" s="65">
        <f t="shared" si="3"/>
        <v>0</v>
      </c>
      <c r="AT61" s="29"/>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65"/>
      <c r="AS62" s="65">
        <f t="shared" si="3"/>
        <v>0</v>
      </c>
      <c r="AT62" s="29"/>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65"/>
      <c r="AS63" s="65">
        <f t="shared" si="3"/>
        <v>0</v>
      </c>
      <c r="AT63" s="29"/>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65"/>
      <c r="AS64" s="65">
        <f t="shared" si="3"/>
        <v>0</v>
      </c>
      <c r="AT64" s="29"/>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65"/>
      <c r="AS65" s="65">
        <f t="shared" si="3"/>
        <v>0</v>
      </c>
      <c r="AT65" s="29"/>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65"/>
      <c r="AS66" s="65">
        <f t="shared" ref="AS66:AS97" si="4">IFERROR(AR66/$AR$102,0)*100</f>
        <v>0</v>
      </c>
      <c r="AT66" s="29"/>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65"/>
      <c r="AS67" s="65">
        <f t="shared" si="4"/>
        <v>0</v>
      </c>
      <c r="AT67" s="29"/>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65"/>
      <c r="AS68" s="65">
        <f t="shared" si="4"/>
        <v>0</v>
      </c>
      <c r="AT68" s="29"/>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65"/>
      <c r="AS69" s="65">
        <f t="shared" si="4"/>
        <v>0</v>
      </c>
      <c r="AT69" s="29"/>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65"/>
      <c r="AS70" s="65">
        <f t="shared" si="4"/>
        <v>0</v>
      </c>
      <c r="AT70" s="29"/>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65"/>
      <c r="AS71" s="65">
        <f t="shared" si="4"/>
        <v>0</v>
      </c>
      <c r="AT71" s="29"/>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65"/>
      <c r="AS72" s="65">
        <f t="shared" si="4"/>
        <v>0</v>
      </c>
      <c r="AT72" s="29"/>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65"/>
      <c r="AS73" s="65">
        <f t="shared" si="4"/>
        <v>0</v>
      </c>
      <c r="AT73" s="29"/>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65"/>
      <c r="AS74" s="65">
        <f t="shared" si="4"/>
        <v>0</v>
      </c>
      <c r="AT74" s="29"/>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65"/>
      <c r="AS75" s="65">
        <f t="shared" si="4"/>
        <v>0</v>
      </c>
      <c r="AT75" s="29"/>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65"/>
      <c r="AS76" s="65">
        <f t="shared" si="4"/>
        <v>0</v>
      </c>
      <c r="AT76" s="29"/>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65"/>
      <c r="AS77" s="65">
        <f t="shared" si="4"/>
        <v>0</v>
      </c>
      <c r="AT77" s="29"/>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65"/>
      <c r="AS78" s="65">
        <f t="shared" si="4"/>
        <v>0</v>
      </c>
      <c r="AT78" s="29"/>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65"/>
      <c r="AS79" s="65">
        <f t="shared" si="4"/>
        <v>0</v>
      </c>
      <c r="AT79" s="29"/>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65"/>
      <c r="AS80" s="65">
        <f t="shared" si="4"/>
        <v>0</v>
      </c>
      <c r="AT80" s="29"/>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65"/>
      <c r="AS81" s="65">
        <f t="shared" si="4"/>
        <v>0</v>
      </c>
      <c r="AT81" s="29"/>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65"/>
      <c r="AS82" s="65">
        <f t="shared" si="4"/>
        <v>0</v>
      </c>
      <c r="AT82" s="29"/>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65"/>
      <c r="AS83" s="65">
        <f t="shared" si="4"/>
        <v>0</v>
      </c>
      <c r="AT83" s="29"/>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65"/>
      <c r="AS84" s="65">
        <f t="shared" si="4"/>
        <v>0</v>
      </c>
      <c r="AT84" s="29"/>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65"/>
      <c r="AS85" s="65">
        <f t="shared" si="4"/>
        <v>0</v>
      </c>
      <c r="AT85" s="29"/>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65"/>
      <c r="AS86" s="65">
        <f t="shared" si="4"/>
        <v>0</v>
      </c>
      <c r="AT86" s="29"/>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65"/>
      <c r="AS87" s="65">
        <f t="shared" si="4"/>
        <v>0</v>
      </c>
      <c r="AT87" s="29"/>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65"/>
      <c r="AS88" s="65">
        <f t="shared" si="4"/>
        <v>0</v>
      </c>
      <c r="AT88" s="29"/>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65"/>
      <c r="AS89" s="65">
        <f t="shared" si="4"/>
        <v>0</v>
      </c>
      <c r="AT89" s="29"/>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65"/>
      <c r="AS90" s="65">
        <f t="shared" si="4"/>
        <v>0</v>
      </c>
      <c r="AT90" s="29"/>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65"/>
      <c r="AS91" s="65">
        <f t="shared" si="4"/>
        <v>0</v>
      </c>
      <c r="AT91" s="29"/>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65"/>
      <c r="AS92" s="65">
        <f t="shared" si="4"/>
        <v>0</v>
      </c>
      <c r="AT92" s="29"/>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65"/>
      <c r="AS93" s="65">
        <f t="shared" si="4"/>
        <v>0</v>
      </c>
      <c r="AT93" s="29"/>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65"/>
      <c r="AS94" s="65">
        <f t="shared" si="4"/>
        <v>0</v>
      </c>
      <c r="AT94" s="29"/>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65"/>
      <c r="AS95" s="65">
        <f t="shared" si="4"/>
        <v>0</v>
      </c>
      <c r="AT95" s="29"/>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65"/>
      <c r="AS96" s="65">
        <f t="shared" si="4"/>
        <v>0</v>
      </c>
      <c r="AT96" s="29"/>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65"/>
      <c r="AS97" s="65">
        <f t="shared" si="4"/>
        <v>0</v>
      </c>
      <c r="AT97" s="29"/>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65"/>
      <c r="AS98" s="65">
        <f t="shared" ref="AS98:AS101" si="7">IFERROR(AR98/$AR$102,0)*100</f>
        <v>0</v>
      </c>
      <c r="AT98" s="29"/>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65"/>
      <c r="AS99" s="65">
        <f t="shared" si="7"/>
        <v>0</v>
      </c>
      <c r="AT99" s="29"/>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65"/>
      <c r="AS100" s="65">
        <f t="shared" si="7"/>
        <v>0</v>
      </c>
      <c r="AT100" s="29"/>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65"/>
      <c r="AS101" s="65">
        <f t="shared" si="7"/>
        <v>0</v>
      </c>
      <c r="AT101" s="29"/>
    </row>
    <row r="102" spans="1:47">
      <c r="A102" s="15" t="s">
        <v>80</v>
      </c>
      <c r="B102" s="19">
        <f>SUM(B2:B101)</f>
        <v>16</v>
      </c>
      <c r="C102" s="19">
        <f t="shared" ref="C102:AO102" si="8">SUM(C2:C101)</f>
        <v>29</v>
      </c>
      <c r="D102" s="19">
        <f t="shared" si="8"/>
        <v>29</v>
      </c>
      <c r="E102" s="19">
        <f t="shared" si="8"/>
        <v>29</v>
      </c>
      <c r="F102" s="19">
        <f t="shared" si="8"/>
        <v>13</v>
      </c>
      <c r="G102" s="19">
        <f t="shared" si="8"/>
        <v>9</v>
      </c>
      <c r="H102" s="19">
        <f t="shared" si="8"/>
        <v>22</v>
      </c>
      <c r="I102" s="19">
        <f t="shared" si="8"/>
        <v>4</v>
      </c>
      <c r="J102" s="19">
        <f t="shared" si="8"/>
        <v>2</v>
      </c>
      <c r="K102" s="19">
        <f t="shared" si="8"/>
        <v>12</v>
      </c>
      <c r="L102" s="19">
        <f t="shared" si="8"/>
        <v>9</v>
      </c>
      <c r="M102" s="19">
        <f t="shared" si="8"/>
        <v>30</v>
      </c>
      <c r="N102" s="19">
        <f t="shared" si="8"/>
        <v>15</v>
      </c>
      <c r="O102" s="19">
        <f t="shared" si="8"/>
        <v>5</v>
      </c>
      <c r="P102" s="19">
        <f t="shared" si="8"/>
        <v>9</v>
      </c>
      <c r="Q102" s="19">
        <f t="shared" si="8"/>
        <v>9</v>
      </c>
      <c r="R102" s="19">
        <f t="shared" si="8"/>
        <v>13</v>
      </c>
      <c r="S102" s="19">
        <f t="shared" si="8"/>
        <v>9</v>
      </c>
      <c r="T102" s="19">
        <f t="shared" si="8"/>
        <v>9</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157</v>
      </c>
      <c r="AQ102" s="16">
        <f t="shared" si="5"/>
        <v>233</v>
      </c>
      <c r="AR102" s="85">
        <f>SUM(AR2:AR101)</f>
        <v>24811.980000000003</v>
      </c>
      <c r="AS102" s="85">
        <f>SUM(AS2:AS101)</f>
        <v>99.999999999999972</v>
      </c>
      <c r="AT102" s="29"/>
    </row>
    <row r="103" spans="1:47">
      <c r="A103" s="50" t="s">
        <v>81</v>
      </c>
      <c r="B103" s="50" t="s">
        <v>79</v>
      </c>
      <c r="C103" s="50" t="s">
        <v>79</v>
      </c>
      <c r="D103" s="50" t="s">
        <v>79</v>
      </c>
      <c r="E103" s="50" t="s">
        <v>79</v>
      </c>
      <c r="F103" s="50" t="s">
        <v>79</v>
      </c>
      <c r="G103" s="50" t="s">
        <v>79</v>
      </c>
      <c r="H103" s="50" t="s">
        <v>79</v>
      </c>
      <c r="I103" s="50" t="s">
        <v>79</v>
      </c>
      <c r="J103" s="50" t="s">
        <v>79</v>
      </c>
      <c r="K103" s="50" t="s">
        <v>79</v>
      </c>
      <c r="L103" s="50" t="s">
        <v>79</v>
      </c>
      <c r="M103" s="50" t="s">
        <v>79</v>
      </c>
      <c r="N103" s="50" t="s">
        <v>79</v>
      </c>
      <c r="O103" s="50" t="s">
        <v>79</v>
      </c>
      <c r="P103" s="50"/>
      <c r="Q103" s="50"/>
      <c r="R103" s="50"/>
      <c r="S103" s="50"/>
      <c r="T103" s="50" t="s">
        <v>79</v>
      </c>
      <c r="U103" s="50"/>
      <c r="V103" s="50"/>
      <c r="W103" s="50"/>
      <c r="X103" s="50"/>
      <c r="Y103" s="50"/>
      <c r="Z103" s="50"/>
      <c r="AA103" s="50"/>
      <c r="AB103" s="50"/>
      <c r="AC103" s="50"/>
      <c r="AD103" s="50"/>
      <c r="AE103" s="50"/>
      <c r="AF103" s="50"/>
      <c r="AG103" s="50"/>
      <c r="AH103" s="50"/>
      <c r="AI103" s="50"/>
      <c r="AJ103" s="50"/>
      <c r="AK103" s="50"/>
      <c r="AL103" s="50"/>
      <c r="AM103" s="50"/>
      <c r="AN103" s="50"/>
      <c r="AO103" s="50"/>
      <c r="AP103" s="10"/>
      <c r="AQ103" s="10"/>
      <c r="AR103" s="42"/>
      <c r="AS103" s="42"/>
      <c r="AT103" s="30"/>
      <c r="AU103" s="30"/>
    </row>
    <row r="104" spans="1:47">
      <c r="A104" s="7" t="s">
        <v>82</v>
      </c>
      <c r="B104" s="7"/>
      <c r="C104" s="7"/>
      <c r="D104" s="7"/>
      <c r="E104" s="7"/>
      <c r="F104" s="7" t="s">
        <v>79</v>
      </c>
      <c r="G104" s="7"/>
      <c r="H104" s="7"/>
      <c r="I104" s="7"/>
      <c r="J104" s="7" t="s">
        <v>79</v>
      </c>
      <c r="K104" s="7"/>
      <c r="L104" s="7"/>
      <c r="M104" s="7"/>
      <c r="N104" s="7" t="s">
        <v>79</v>
      </c>
      <c r="O104" s="7"/>
      <c r="P104" s="7" t="s">
        <v>79</v>
      </c>
      <c r="Q104" s="7" t="s">
        <v>79</v>
      </c>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2"/>
      <c r="AS104" s="42"/>
      <c r="AT104" s="30"/>
      <c r="AU104" s="30"/>
    </row>
    <row r="105" spans="1:47">
      <c r="A105" s="7" t="s">
        <v>83</v>
      </c>
      <c r="B105" s="7" t="s">
        <v>79</v>
      </c>
      <c r="C105" s="7" t="s">
        <v>79</v>
      </c>
      <c r="D105" s="7" t="s">
        <v>79</v>
      </c>
      <c r="E105" s="7" t="s">
        <v>79</v>
      </c>
      <c r="F105" s="7" t="s">
        <v>79</v>
      </c>
      <c r="G105" s="7" t="s">
        <v>79</v>
      </c>
      <c r="H105" s="7" t="s">
        <v>79</v>
      </c>
      <c r="I105" s="7" t="s">
        <v>79</v>
      </c>
      <c r="J105" s="7" t="s">
        <v>79</v>
      </c>
      <c r="K105" s="7" t="s">
        <v>79</v>
      </c>
      <c r="L105" s="7" t="s">
        <v>79</v>
      </c>
      <c r="M105" s="7" t="s">
        <v>79</v>
      </c>
      <c r="N105" s="7" t="s">
        <v>79</v>
      </c>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10"/>
      <c r="AQ105" s="10"/>
      <c r="AR105" s="43"/>
      <c r="AS105" s="43"/>
      <c r="AT105" s="30"/>
      <c r="AU105" s="30"/>
    </row>
    <row r="106" spans="1:47">
      <c r="A106" s="7" t="s">
        <v>84</v>
      </c>
      <c r="B106" s="7"/>
      <c r="C106" s="7"/>
      <c r="D106" s="7"/>
      <c r="E106" s="7"/>
      <c r="F106" s="7"/>
      <c r="G106" s="51" t="s">
        <v>79</v>
      </c>
      <c r="H106" s="51" t="s">
        <v>79</v>
      </c>
      <c r="I106" s="51" t="s">
        <v>79</v>
      </c>
      <c r="J106" s="51" t="s">
        <v>79</v>
      </c>
      <c r="K106" s="51" t="s">
        <v>79</v>
      </c>
      <c r="L106" s="51" t="s">
        <v>79</v>
      </c>
      <c r="M106" s="51" t="s">
        <v>79</v>
      </c>
      <c r="N106" s="51" t="s">
        <v>79</v>
      </c>
      <c r="O106" s="51" t="s">
        <v>79</v>
      </c>
      <c r="P106" s="51" t="s">
        <v>79</v>
      </c>
      <c r="Q106" s="51" t="s">
        <v>79</v>
      </c>
      <c r="R106" s="51" t="s">
        <v>79</v>
      </c>
      <c r="S106" s="51" t="s">
        <v>79</v>
      </c>
      <c r="T106" s="51" t="s">
        <v>79</v>
      </c>
      <c r="U106" s="51"/>
      <c r="V106" s="51"/>
      <c r="W106" s="51"/>
      <c r="X106" s="51"/>
      <c r="Y106" s="51"/>
      <c r="Z106" s="51"/>
      <c r="AA106" s="51"/>
      <c r="AB106" s="51"/>
      <c r="AC106" s="51"/>
      <c r="AD106" s="51"/>
      <c r="AE106" s="51"/>
      <c r="AF106" s="51"/>
      <c r="AG106" s="51"/>
      <c r="AH106" s="51"/>
      <c r="AI106" s="51"/>
      <c r="AJ106" s="51"/>
      <c r="AK106" s="51"/>
      <c r="AL106" s="51"/>
      <c r="AM106" s="51"/>
      <c r="AN106" s="51"/>
      <c r="AO106" s="51"/>
      <c r="AP106" s="10"/>
      <c r="AQ106" s="10"/>
      <c r="AR106" s="43"/>
      <c r="AS106" s="43"/>
      <c r="AT106" s="30"/>
      <c r="AU106" s="30"/>
    </row>
    <row r="107" spans="1:47">
      <c r="A107" s="7" t="s">
        <v>85</v>
      </c>
      <c r="B107" s="7" t="s">
        <v>79</v>
      </c>
      <c r="C107" s="7" t="s">
        <v>79</v>
      </c>
      <c r="D107" s="7" t="s">
        <v>79</v>
      </c>
      <c r="E107" s="7"/>
      <c r="F107" s="7"/>
      <c r="G107" s="51" t="s">
        <v>79</v>
      </c>
      <c r="H107" s="51" t="s">
        <v>79</v>
      </c>
      <c r="I107" s="51" t="s">
        <v>79</v>
      </c>
      <c r="J107" s="51" t="s">
        <v>79</v>
      </c>
      <c r="K107" s="51"/>
      <c r="L107" s="51"/>
      <c r="M107" s="51"/>
      <c r="N107" s="51" t="s">
        <v>79</v>
      </c>
      <c r="O107" s="51" t="s">
        <v>79</v>
      </c>
      <c r="P107" s="51" t="s">
        <v>79</v>
      </c>
      <c r="Q107" s="51" t="s">
        <v>79</v>
      </c>
      <c r="R107" s="51" t="s">
        <v>79</v>
      </c>
      <c r="S107" s="51" t="s">
        <v>79</v>
      </c>
      <c r="T107" s="51" t="s">
        <v>79</v>
      </c>
      <c r="U107" s="51"/>
      <c r="V107" s="51"/>
      <c r="W107" s="51"/>
      <c r="X107" s="51"/>
      <c r="Y107" s="51"/>
      <c r="Z107" s="51"/>
      <c r="AA107" s="51"/>
      <c r="AB107" s="51"/>
      <c r="AC107" s="51"/>
      <c r="AD107" s="51"/>
      <c r="AE107" s="51"/>
      <c r="AF107" s="51"/>
      <c r="AG107" s="51"/>
      <c r="AH107" s="51"/>
      <c r="AI107" s="51"/>
      <c r="AJ107" s="51"/>
      <c r="AK107" s="51"/>
      <c r="AL107" s="51"/>
      <c r="AM107" s="51"/>
      <c r="AN107" s="51"/>
      <c r="AO107" s="51"/>
      <c r="AP107" s="10"/>
      <c r="AQ107" s="10"/>
      <c r="AR107" s="43"/>
      <c r="AS107" s="43"/>
      <c r="AT107" s="30"/>
      <c r="AU107" s="30"/>
    </row>
    <row r="108" spans="1:47">
      <c r="A108" s="7" t="s">
        <v>86</v>
      </c>
      <c r="B108" s="7"/>
      <c r="C108" s="7" t="s">
        <v>79</v>
      </c>
      <c r="D108" s="7" t="s">
        <v>79</v>
      </c>
      <c r="E108" s="7" t="s">
        <v>79</v>
      </c>
      <c r="F108" s="7" t="s">
        <v>79</v>
      </c>
      <c r="G108" s="51"/>
      <c r="H108" s="51"/>
      <c r="I108" s="51"/>
      <c r="J108" s="51"/>
      <c r="K108" s="51"/>
      <c r="L108" s="51"/>
      <c r="M108" s="51"/>
      <c r="N108" s="51"/>
      <c r="O108" s="51" t="s">
        <v>79</v>
      </c>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10"/>
      <c r="AQ108" s="10"/>
      <c r="AR108" s="43"/>
      <c r="AS108" s="43"/>
      <c r="AT108" s="30"/>
      <c r="AU108" s="30"/>
    </row>
    <row r="109" spans="1:47">
      <c r="A109" s="52" t="s">
        <v>87</v>
      </c>
      <c r="B109" s="53"/>
      <c r="C109" s="53"/>
      <c r="D109" s="53"/>
      <c r="E109" s="53"/>
      <c r="F109" s="53"/>
      <c r="G109" s="54"/>
      <c r="H109" s="54"/>
      <c r="I109" s="54"/>
      <c r="J109" s="54"/>
      <c r="K109" s="54"/>
      <c r="L109" s="54"/>
      <c r="M109" s="54"/>
      <c r="N109" s="54"/>
      <c r="O109" s="54"/>
      <c r="P109" s="54"/>
      <c r="Q109" s="54"/>
      <c r="R109" s="54"/>
      <c r="S109" s="54"/>
      <c r="T109" s="54" t="s">
        <v>79</v>
      </c>
      <c r="U109" s="54"/>
      <c r="V109" s="54"/>
      <c r="W109" s="54"/>
      <c r="X109" s="54"/>
      <c r="Y109" s="54"/>
      <c r="Z109" s="54"/>
      <c r="AA109" s="54"/>
      <c r="AB109" s="54"/>
      <c r="AC109" s="54"/>
      <c r="AD109" s="54"/>
      <c r="AE109" s="54"/>
      <c r="AF109" s="54"/>
      <c r="AG109" s="54"/>
      <c r="AH109" s="54"/>
      <c r="AI109" s="54"/>
      <c r="AJ109" s="54"/>
      <c r="AK109" s="54"/>
      <c r="AL109" s="54"/>
      <c r="AM109" s="54"/>
      <c r="AN109" s="54"/>
      <c r="AO109" s="54"/>
      <c r="AP109" s="10"/>
      <c r="AQ109" s="11"/>
      <c r="AR109" s="43"/>
      <c r="AS109" s="43"/>
      <c r="AT109" s="30"/>
      <c r="AU109" s="30"/>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3"/>
      <c r="AS110" s="43"/>
      <c r="AT110" s="30"/>
      <c r="AU110" s="30"/>
    </row>
    <row r="111" spans="1:47">
      <c r="A111" s="31" t="s">
        <v>88</v>
      </c>
      <c r="B111" s="32"/>
      <c r="C111" s="32"/>
      <c r="D111" s="32"/>
      <c r="E111" s="32"/>
      <c r="F111" s="32"/>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12"/>
      <c r="AQ111" s="34"/>
      <c r="AR111" s="44"/>
      <c r="AS111" s="44"/>
    </row>
    <row r="112" spans="1:47">
      <c r="A112" s="24" t="s">
        <v>89</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6"/>
      <c r="AR112" s="45"/>
      <c r="AS112" s="45"/>
    </row>
    <row r="113" spans="1:45">
      <c r="A113" s="5" t="s">
        <v>90</v>
      </c>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12"/>
      <c r="AQ113" s="36"/>
      <c r="AR113" s="46"/>
      <c r="AS113" s="46"/>
    </row>
    <row r="114" spans="1:45" ht="21" customHeight="1">
      <c r="A114" s="6" t="s">
        <v>91</v>
      </c>
      <c r="B114" s="116" t="s">
        <v>92</v>
      </c>
      <c r="C114" s="117"/>
      <c r="D114" s="117"/>
      <c r="E114" s="117"/>
      <c r="F114" s="117"/>
      <c r="G114" s="117"/>
      <c r="H114" s="117"/>
      <c r="I114" s="117"/>
      <c r="J114" s="117"/>
      <c r="K114" s="117"/>
      <c r="L114" s="117"/>
      <c r="M114" s="117"/>
      <c r="N114" s="117"/>
      <c r="O114" s="117"/>
      <c r="P114" s="117"/>
      <c r="Q114" s="117"/>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12"/>
      <c r="AQ114" s="11"/>
      <c r="AR114" s="47"/>
      <c r="AS114" s="47"/>
    </row>
    <row r="115" spans="1:45" ht="15.75" customHeight="1">
      <c r="A115" s="39"/>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48"/>
      <c r="AS115" s="48"/>
    </row>
    <row r="219" spans="12:12" ht="15" customHeight="1">
      <c r="L219" s="28" t="s">
        <v>93</v>
      </c>
    </row>
  </sheetData>
  <autoFilter ref="A1:AT109" xr:uid="{8FEA7034-7C2D-4492-94A2-FA509F726479}"/>
  <mergeCells count="1">
    <mergeCell ref="B114:Q114"/>
  </mergeCells>
  <phoneticPr fontId="6" type="noConversion"/>
  <conditionalFormatting sqref="A1 A35:A110">
    <cfRule type="beginsWith" dxfId="102" priority="104" operator="beginsWith" text="13">
      <formula>LEFT(A1,LEN("13"))="13"</formula>
    </cfRule>
    <cfRule type="beginsWith" dxfId="101" priority="105" operator="beginsWith" text="12">
      <formula>LEFT(A1,LEN("12"))="12"</formula>
    </cfRule>
    <cfRule type="beginsWith" dxfId="100" priority="106" operator="beginsWith" text="11">
      <formula>LEFT(A1,LEN("11"))="11"</formula>
    </cfRule>
    <cfRule type="beginsWith" dxfId="99" priority="107" operator="beginsWith" text="10">
      <formula>LEFT(A1,LEN("10"))="10"</formula>
    </cfRule>
    <cfRule type="beginsWith" dxfId="98" priority="108" operator="beginsWith" text="09">
      <formula>LEFT(A1,LEN("09"))="09"</formula>
    </cfRule>
    <cfRule type="beginsWith" dxfId="97" priority="109" operator="beginsWith" text="08">
      <formula>LEFT(A1,LEN("08"))="08"</formula>
    </cfRule>
    <cfRule type="beginsWith" dxfId="96" priority="110" operator="beginsWith" text="07">
      <formula>LEFT(A1,LEN("07"))="07"</formula>
    </cfRule>
    <cfRule type="beginsWith" dxfId="95" priority="111" operator="beginsWith" text="06">
      <formula>LEFT(A1,LEN("06"))="06"</formula>
    </cfRule>
    <cfRule type="beginsWith" dxfId="94" priority="112" operator="beginsWith" text="05">
      <formula>LEFT(A1,LEN("05"))="05"</formula>
    </cfRule>
    <cfRule type="beginsWith" dxfId="93" priority="113" operator="beginsWith" text="04">
      <formula>LEFT(A1,LEN("04"))="04"</formula>
    </cfRule>
    <cfRule type="beginsWith" dxfId="92" priority="114" operator="beginsWith" text="03">
      <formula>LEFT(A1,LEN("03"))="03"</formula>
    </cfRule>
    <cfRule type="beginsWith" dxfId="91" priority="115" operator="beginsWith" text="02">
      <formula>LEFT(A1,LEN("02"))="02"</formula>
    </cfRule>
    <cfRule type="beginsWith" dxfId="90" priority="116" operator="beginsWith" text="01">
      <formula>LEFT(A1,LEN("01"))="01"</formula>
    </cfRule>
  </conditionalFormatting>
  <conditionalFormatting sqref="A2:A23">
    <cfRule type="beginsWith" dxfId="89" priority="92" operator="beginsWith" text="3">
      <formula>LEFT((A2),LEN("3"))=("3")</formula>
    </cfRule>
    <cfRule type="beginsWith" dxfId="88" priority="93" operator="beginsWith" text="1">
      <formula>LEFT((A2),LEN("1"))=("1")</formula>
    </cfRule>
    <cfRule type="beginsWith" dxfId="87" priority="94" operator="beginsWith" text="12">
      <formula>LEFT((A2),LEN("12"))=("12")</formula>
    </cfRule>
    <cfRule type="beginsWith" dxfId="86" priority="95" operator="beginsWith" text="11">
      <formula>LEFT((A2),LEN("11"))=("11")</formula>
    </cfRule>
    <cfRule type="beginsWith" dxfId="85" priority="96" operator="beginsWith" text="10">
      <formula>LEFT((A2),LEN("10"))=("10")</formula>
    </cfRule>
    <cfRule type="beginsWith" dxfId="84" priority="97" operator="beginsWith" text="9">
      <formula>LEFT((A2),LEN("9"))=("9")</formula>
    </cfRule>
    <cfRule type="beginsWith" dxfId="83" priority="98" operator="beginsWith" text="8">
      <formula>LEFT((A2),LEN("8"))=("8")</formula>
    </cfRule>
    <cfRule type="beginsWith" dxfId="82" priority="99" operator="beginsWith" text="7">
      <formula>LEFT((A2),LEN("7"))=("7")</formula>
    </cfRule>
    <cfRule type="beginsWith" dxfId="81" priority="100" operator="beginsWith" text="6">
      <formula>LEFT((A2),LEN("6"))=("6")</formula>
    </cfRule>
    <cfRule type="beginsWith" dxfId="80" priority="101" operator="beginsWith" text="5">
      <formula>LEFT((A2),LEN("5"))=("5")</formula>
    </cfRule>
    <cfRule type="beginsWith" dxfId="79" priority="102" operator="beginsWith" text="4">
      <formula>LEFT((A2),LEN("4"))=("4")</formula>
    </cfRule>
    <cfRule type="beginsWith" dxfId="78" priority="103" operator="beginsWith" text="2">
      <formula>LEFT((A2),LEN("2"))=("2")</formula>
    </cfRule>
  </conditionalFormatting>
  <conditionalFormatting sqref="A111:F111 B112:F112 A113:F113 B114 A115:F1048576">
    <cfRule type="beginsWith" dxfId="77" priority="216" operator="beginsWith" text="11">
      <formula>LEFT(A111,LEN("11"))="11"</formula>
    </cfRule>
    <cfRule type="beginsWith" dxfId="76" priority="214" operator="beginsWith" text="13">
      <formula>LEFT(A111,LEN("13"))="13"</formula>
    </cfRule>
    <cfRule type="beginsWith" dxfId="75" priority="215" operator="beginsWith" text="12">
      <formula>LEFT(A111,LEN("12"))="12"</formula>
    </cfRule>
    <cfRule type="beginsWith" dxfId="74" priority="217" operator="beginsWith" text="10">
      <formula>LEFT(A111,LEN("10"))="10"</formula>
    </cfRule>
    <cfRule type="beginsWith" dxfId="73" priority="218" operator="beginsWith" text="09">
      <formula>LEFT(A111,LEN("09"))="09"</formula>
    </cfRule>
    <cfRule type="beginsWith" dxfId="72" priority="219" operator="beginsWith" text="08">
      <formula>LEFT(A111,LEN("08"))="08"</formula>
    </cfRule>
    <cfRule type="beginsWith" dxfId="71" priority="220" operator="beginsWith" text="07">
      <formula>LEFT(A111,LEN("07"))="07"</formula>
    </cfRule>
    <cfRule type="beginsWith" dxfId="70" priority="221" operator="beginsWith" text="06">
      <formula>LEFT(A111,LEN("06"))="06"</formula>
    </cfRule>
    <cfRule type="beginsWith" dxfId="69" priority="222" operator="beginsWith" text="05">
      <formula>LEFT(A111,LEN("05"))="05"</formula>
    </cfRule>
    <cfRule type="beginsWith" dxfId="68" priority="226" operator="beginsWith" text="01">
      <formula>LEFT(A111,LEN("01"))="01"</formula>
    </cfRule>
    <cfRule type="beginsWith" dxfId="67" priority="223" operator="beginsWith" text="04">
      <formula>LEFT(A111,LEN("04"))="04"</formula>
    </cfRule>
    <cfRule type="beginsWith" dxfId="66" priority="224" operator="beginsWith" text="03">
      <formula>LEFT(A111,LEN("03"))="03"</formula>
    </cfRule>
    <cfRule type="beginsWith" dxfId="65" priority="225" operator="beginsWith" text="02">
      <formula>LEFT(A111,LEN("02"))="02"</formula>
    </cfRule>
  </conditionalFormatting>
  <conditionalFormatting sqref="B2:N34">
    <cfRule type="beginsWith" dxfId="64" priority="117" operator="beginsWith" text="13">
      <formula>LEFT(B2,LEN("13"))="13"</formula>
    </cfRule>
    <cfRule type="beginsWith" dxfId="63" priority="122" operator="beginsWith" text="08">
      <formula>LEFT(B2,LEN("08"))="08"</formula>
    </cfRule>
    <cfRule type="beginsWith" dxfId="62" priority="123" operator="beginsWith" text="07">
      <formula>LEFT(B2,LEN("07"))="07"</formula>
    </cfRule>
    <cfRule type="beginsWith" dxfId="61" priority="124" operator="beginsWith" text="06">
      <formula>LEFT(B2,LEN("06"))="06"</formula>
    </cfRule>
    <cfRule type="beginsWith" dxfId="60" priority="125" operator="beginsWith" text="05">
      <formula>LEFT(B2,LEN("05"))="05"</formula>
    </cfRule>
    <cfRule type="beginsWith" dxfId="59" priority="126" operator="beginsWith" text="04">
      <formula>LEFT(B2,LEN("04"))="04"</formula>
    </cfRule>
    <cfRule type="beginsWith" dxfId="58" priority="127" operator="beginsWith" text="03">
      <formula>LEFT(B2,LEN("03"))="03"</formula>
    </cfRule>
    <cfRule type="beginsWith" dxfId="57" priority="128" operator="beginsWith" text="02">
      <formula>LEFT(B2,LEN("02"))="02"</formula>
    </cfRule>
    <cfRule type="beginsWith" dxfId="56" priority="118" operator="beginsWith" text="12">
      <formula>LEFT(B2,LEN("12"))="12"</formula>
    </cfRule>
    <cfRule type="beginsWith" dxfId="55" priority="119" operator="beginsWith" text="11">
      <formula>LEFT(B2,LEN("11"))="11"</formula>
    </cfRule>
    <cfRule type="beginsWith" dxfId="54" priority="120" operator="beginsWith" text="10">
      <formula>LEFT(B2,LEN("10"))="10"</formula>
    </cfRule>
    <cfRule type="beginsWith" dxfId="53" priority="121" operator="beginsWith" text="09">
      <formula>LEFT(B2,LEN("09"))="09"</formula>
    </cfRule>
    <cfRule type="beginsWith" dxfId="52" priority="129" operator="beginsWith" text="01">
      <formula>LEFT(B2,LEN("01"))="01"</formula>
    </cfRule>
  </conditionalFormatting>
  <conditionalFormatting sqref="O2:O15">
    <cfRule type="beginsWith" dxfId="51" priority="90" operator="beginsWith" text="02">
      <formula>LEFT(O2,LEN("02"))="02"</formula>
    </cfRule>
    <cfRule type="beginsWith" dxfId="50" priority="89" operator="beginsWith" text="03">
      <formula>LEFT(O2,LEN("03"))="03"</formula>
    </cfRule>
    <cfRule type="beginsWith" dxfId="49" priority="88" operator="beginsWith" text="04">
      <formula>LEFT(O2,LEN("04"))="04"</formula>
    </cfRule>
    <cfRule type="beginsWith" dxfId="48" priority="87" operator="beginsWith" text="05">
      <formula>LEFT(O2,LEN("05"))="05"</formula>
    </cfRule>
    <cfRule type="beginsWith" dxfId="47" priority="86" operator="beginsWith" text="06">
      <formula>LEFT(O2,LEN("06"))="06"</formula>
    </cfRule>
    <cfRule type="beginsWith" dxfId="46" priority="85" operator="beginsWith" text="07">
      <formula>LEFT(O2,LEN("07"))="07"</formula>
    </cfRule>
    <cfRule type="beginsWith" dxfId="45" priority="84" operator="beginsWith" text="08">
      <formula>LEFT(O2,LEN("08"))="08"</formula>
    </cfRule>
    <cfRule type="beginsWith" dxfId="44" priority="83" operator="beginsWith" text="09">
      <formula>LEFT(O2,LEN("09"))="09"</formula>
    </cfRule>
    <cfRule type="beginsWith" dxfId="43" priority="81" operator="beginsWith" text="11">
      <formula>LEFT(O2,LEN("11"))="11"</formula>
    </cfRule>
    <cfRule type="beginsWith" dxfId="42" priority="80" operator="beginsWith" text="12">
      <formula>LEFT(O2,LEN("12"))="12"</formula>
    </cfRule>
    <cfRule type="beginsWith" dxfId="41" priority="79" operator="beginsWith" text="13">
      <formula>LEFT(O2,LEN("13"))="13"</formula>
    </cfRule>
    <cfRule type="beginsWith" dxfId="40" priority="91" operator="beginsWith" text="01">
      <formula>LEFT(O2,LEN("01"))="01"</formula>
    </cfRule>
    <cfRule type="beginsWith" dxfId="39" priority="82" operator="beginsWith" text="10">
      <formula>LEFT(O2,LEN("10"))="10"</formula>
    </cfRule>
  </conditionalFormatting>
  <conditionalFormatting sqref="O16:S33">
    <cfRule type="beginsWith" dxfId="38" priority="26" operator="beginsWith" text="01">
      <formula>LEFT(O16,LEN("01"))="01"</formula>
    </cfRule>
    <cfRule type="beginsWith" dxfId="37" priority="25" operator="beginsWith" text="02">
      <formula>LEFT(O16,LEN("02"))="02"</formula>
    </cfRule>
    <cfRule type="beginsWith" dxfId="36" priority="24" operator="beginsWith" text="03">
      <formula>LEFT(O16,LEN("03"))="03"</formula>
    </cfRule>
    <cfRule type="beginsWith" dxfId="35" priority="23" operator="beginsWith" text="04">
      <formula>LEFT(O16,LEN("04"))="04"</formula>
    </cfRule>
    <cfRule type="beginsWith" dxfId="34" priority="22" operator="beginsWith" text="05">
      <formula>LEFT(O16,LEN("05"))="05"</formula>
    </cfRule>
    <cfRule type="beginsWith" dxfId="33" priority="21" operator="beginsWith" text="06">
      <formula>LEFT(O16,LEN("06"))="06"</formula>
    </cfRule>
    <cfRule type="beginsWith" dxfId="32" priority="17" operator="beginsWith" text="10">
      <formula>LEFT(O16,LEN("10"))="10"</formula>
    </cfRule>
    <cfRule type="beginsWith" dxfId="31" priority="16" operator="beginsWith" text="11">
      <formula>LEFT(O16,LEN("11"))="11"</formula>
    </cfRule>
    <cfRule type="beginsWith" dxfId="30" priority="15" operator="beginsWith" text="12">
      <formula>LEFT(O16,LEN("12"))="12"</formula>
    </cfRule>
    <cfRule type="beginsWith" dxfId="29" priority="14" operator="beginsWith" text="13">
      <formula>LEFT(O16,LEN("13"))="13"</formula>
    </cfRule>
    <cfRule type="beginsWith" dxfId="28" priority="19" operator="beginsWith" text="08">
      <formula>LEFT(O16,LEN("08"))="08"</formula>
    </cfRule>
    <cfRule type="beginsWith" dxfId="27" priority="18" operator="beginsWith" text="09">
      <formula>LEFT(O16,LEN("09"))="09"</formula>
    </cfRule>
    <cfRule type="beginsWith" dxfId="26" priority="20" operator="beginsWith" text="07">
      <formula>LEFT(O16,LEN("07"))="07"</formula>
    </cfRule>
  </conditionalFormatting>
  <conditionalFormatting sqref="T2:AO33">
    <cfRule type="beginsWith" dxfId="25" priority="1" operator="beginsWith" text="13">
      <formula>LEFT(T2,LEN("13"))="13"</formula>
    </cfRule>
    <cfRule type="beginsWith" dxfId="24" priority="2" operator="beginsWith" text="12">
      <formula>LEFT(T2,LEN("12"))="12"</formula>
    </cfRule>
    <cfRule type="beginsWith" dxfId="23" priority="3" operator="beginsWith" text="11">
      <formula>LEFT(T2,LEN("11"))="11"</formula>
    </cfRule>
    <cfRule type="beginsWith" dxfId="22" priority="4" operator="beginsWith" text="10">
      <formula>LEFT(T2,LEN("10"))="10"</formula>
    </cfRule>
    <cfRule type="beginsWith" dxfId="21" priority="5" operator="beginsWith" text="09">
      <formula>LEFT(T2,LEN("09"))="09"</formula>
    </cfRule>
    <cfRule type="beginsWith" dxfId="20" priority="6" operator="beginsWith" text="08">
      <formula>LEFT(T2,LEN("08"))="08"</formula>
    </cfRule>
    <cfRule type="beginsWith" dxfId="19" priority="7" operator="beginsWith" text="07">
      <formula>LEFT(T2,LEN("07"))="07"</formula>
    </cfRule>
    <cfRule type="beginsWith" dxfId="18" priority="8" operator="beginsWith" text="06">
      <formula>LEFT(T2,LEN("06"))="06"</formula>
    </cfRule>
    <cfRule type="beginsWith" dxfId="17" priority="9" operator="beginsWith" text="05">
      <formula>LEFT(T2,LEN("05"))="05"</formula>
    </cfRule>
    <cfRule type="beginsWith" dxfId="16" priority="10" operator="beginsWith" text="04">
      <formula>LEFT(T2,LEN("04"))="04"</formula>
    </cfRule>
    <cfRule type="beginsWith" dxfId="15" priority="11" operator="beginsWith" text="03">
      <formula>LEFT(T2,LEN("03"))="03"</formula>
    </cfRule>
    <cfRule type="beginsWith" dxfId="14" priority="12" operator="beginsWith" text="02">
      <formula>LEFT(T2,LEN("02"))="02"</formula>
    </cfRule>
    <cfRule type="beginsWith" dxfId="13" priority="13" operator="beginsWith" text="01">
      <formula>LEFT(T2,LEN("01"))="01"</formula>
    </cfRule>
  </conditionalFormatting>
  <conditionalFormatting sqref="AT1:AT2 R2:S12 AT5 AT9:AT10 AT13 P13:S15 AT16 O34:AO34 F35:AO101">
    <cfRule type="beginsWith" dxfId="12" priority="142" operator="beginsWith" text="07">
      <formula>LEFT(F1,LEN("07"))="07"</formula>
    </cfRule>
    <cfRule type="beginsWith" dxfId="11" priority="137" operator="beginsWith" text="12">
      <formula>LEFT(F1,LEN("12"))="12"</formula>
    </cfRule>
    <cfRule type="beginsWith" dxfId="10" priority="136" operator="beginsWith" text="13">
      <formula>LEFT(F1,LEN("13"))="13"</formula>
    </cfRule>
    <cfRule type="beginsWith" dxfId="9" priority="138" operator="beginsWith" text="11">
      <formula>LEFT(F1,LEN("11"))="11"</formula>
    </cfRule>
    <cfRule type="beginsWith" dxfId="8" priority="139" operator="beginsWith" text="10">
      <formula>LEFT(F1,LEN("10"))="10"</formula>
    </cfRule>
    <cfRule type="beginsWith" dxfId="7" priority="140" operator="beginsWith" text="09">
      <formula>LEFT(F1,LEN("09"))="09"</formula>
    </cfRule>
    <cfRule type="beginsWith" dxfId="6" priority="141" operator="beginsWith" text="08">
      <formula>LEFT(F1,LEN("08"))="08"</formula>
    </cfRule>
    <cfRule type="beginsWith" dxfId="5" priority="143" operator="beginsWith" text="06">
      <formula>LEFT(F1,LEN("06"))="06"</formula>
    </cfRule>
    <cfRule type="beginsWith" dxfId="4" priority="144" operator="beginsWith" text="05">
      <formula>LEFT(F1,LEN("05"))="05"</formula>
    </cfRule>
    <cfRule type="beginsWith" dxfId="3" priority="145" operator="beginsWith" text="04">
      <formula>LEFT(F1,LEN("04"))="04"</formula>
    </cfRule>
    <cfRule type="beginsWith" dxfId="2" priority="146" operator="beginsWith" text="03">
      <formula>LEFT(F1,LEN("03"))="03"</formula>
    </cfRule>
    <cfRule type="beginsWith" dxfId="1" priority="147" operator="beginsWith" text="02">
      <formula>LEFT(F1,LEN("02"))="02"</formula>
    </cfRule>
    <cfRule type="beginsWith" dxfId="0" priority="148" operator="beginsWith" text="01">
      <formula>LEFT(F1,LEN("01"))="01"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B16" sqref="B16"/>
    </sheetView>
  </sheetViews>
  <sheetFormatPr defaultColWidth="11.42578125" defaultRowHeight="15"/>
  <cols>
    <col min="1" max="3" width="28.42578125" style="23" customWidth="1"/>
  </cols>
  <sheetData>
    <row r="1" spans="1:3">
      <c r="A1" s="55" t="s">
        <v>94</v>
      </c>
      <c r="B1" s="55" t="s">
        <v>95</v>
      </c>
      <c r="C1" s="55" t="s">
        <v>96</v>
      </c>
    </row>
    <row r="2" spans="1:3">
      <c r="A2" s="22">
        <v>1</v>
      </c>
      <c r="B2" s="22" t="str" cm="1">
        <f t="array" ref="B2:B16">TRANSPOSE(_xlfn._xlws.FILTER('Aptitud final'!1:1,'Aptitud final'!103:103="X"))</f>
        <v>ganaderia_dp</v>
      </c>
      <c r="C2" s="66" t="s">
        <v>15</v>
      </c>
    </row>
    <row r="3" spans="1:3">
      <c r="A3" s="22">
        <f>IF(B3="","",A2+1)</f>
        <v>2</v>
      </c>
      <c r="B3" s="22" t="str">
        <v>avicultura_engorde</v>
      </c>
      <c r="C3" s="66" t="s">
        <v>15</v>
      </c>
    </row>
    <row r="4" spans="1:3">
      <c r="A4" s="22">
        <f t="shared" ref="A4:A67" si="0">IF(B4="","",A3+1)</f>
        <v>3</v>
      </c>
      <c r="B4" s="22" t="str">
        <v>avicultura_postura</v>
      </c>
      <c r="C4" s="66" t="s">
        <v>15</v>
      </c>
    </row>
    <row r="5" spans="1:3">
      <c r="A5" s="22">
        <f t="shared" si="0"/>
        <v>4</v>
      </c>
      <c r="B5" s="22" t="str">
        <v>porcicultura_ceba</v>
      </c>
      <c r="C5" s="66" t="s">
        <v>15</v>
      </c>
    </row>
    <row r="6" spans="1:3">
      <c r="A6" s="22">
        <f t="shared" si="0"/>
        <v>5</v>
      </c>
      <c r="B6" s="22" t="str">
        <v>apicultura</v>
      </c>
      <c r="C6" s="66" t="s">
        <v>27</v>
      </c>
    </row>
    <row r="7" spans="1:3">
      <c r="A7" s="22">
        <f t="shared" si="0"/>
        <v>6</v>
      </c>
      <c r="B7" s="22" t="str">
        <v>platano</v>
      </c>
      <c r="C7" s="66" t="s">
        <v>25</v>
      </c>
    </row>
    <row r="8" spans="1:3">
      <c r="A8" s="22">
        <f t="shared" si="0"/>
        <v>7</v>
      </c>
      <c r="B8" s="22" t="str">
        <v>cafe</v>
      </c>
      <c r="C8" s="66" t="s">
        <v>22</v>
      </c>
    </row>
    <row r="9" spans="1:3">
      <c r="A9" s="22">
        <f t="shared" si="0"/>
        <v>8</v>
      </c>
      <c r="B9" s="22" t="str">
        <v>citricos</v>
      </c>
      <c r="C9" s="66" t="s">
        <v>20</v>
      </c>
    </row>
    <row r="10" spans="1:3">
      <c r="A10" s="22">
        <f t="shared" si="0"/>
        <v>9</v>
      </c>
      <c r="B10" s="22" t="str">
        <v>cacao</v>
      </c>
      <c r="C10" s="66" t="s">
        <v>31</v>
      </c>
    </row>
    <row r="11" spans="1:3">
      <c r="A11" s="22">
        <f t="shared" si="0"/>
        <v>10</v>
      </c>
      <c r="B11" s="22" t="str">
        <v>cana_panelera</v>
      </c>
      <c r="C11" s="66" t="s">
        <v>15</v>
      </c>
    </row>
    <row r="12" spans="1:3">
      <c r="A12" s="22">
        <f t="shared" si="0"/>
        <v>11</v>
      </c>
      <c r="B12" s="22" t="str">
        <v>maiz_tecnificado</v>
      </c>
      <c r="C12" s="66" t="s">
        <v>20</v>
      </c>
    </row>
    <row r="13" spans="1:3">
      <c r="A13" s="22">
        <f t="shared" si="0"/>
        <v>12</v>
      </c>
      <c r="B13" s="22" t="str">
        <v>maiz_tradicional</v>
      </c>
      <c r="C13" s="66" t="s">
        <v>15</v>
      </c>
    </row>
    <row r="14" spans="1:3">
      <c r="A14" s="22">
        <f t="shared" si="0"/>
        <v>13</v>
      </c>
      <c r="B14" s="22" t="str">
        <v>maracuya</v>
      </c>
      <c r="C14" s="66" t="s">
        <v>15</v>
      </c>
    </row>
    <row r="15" spans="1:3">
      <c r="A15" s="22">
        <f t="shared" si="0"/>
        <v>14</v>
      </c>
      <c r="B15" s="22" t="str">
        <v>tomate_mesa</v>
      </c>
      <c r="C15" s="66" t="s">
        <v>15</v>
      </c>
    </row>
    <row r="16" spans="1:3">
      <c r="A16" s="22">
        <f t="shared" si="0"/>
        <v>15</v>
      </c>
      <c r="B16" s="22" t="str">
        <v>hortalizas</v>
      </c>
      <c r="C16" s="22" t="s">
        <v>15</v>
      </c>
    </row>
    <row r="17" spans="1:3">
      <c r="A17" s="22" t="str">
        <f t="shared" si="0"/>
        <v/>
      </c>
      <c r="B17" s="22"/>
      <c r="C17" s="22"/>
    </row>
    <row r="18" spans="1:3">
      <c r="A18" s="22" t="str">
        <f>IF(B18="","",A17+1)</f>
        <v/>
      </c>
      <c r="B18" s="22"/>
      <c r="C18" s="22"/>
    </row>
    <row r="19" spans="1:3">
      <c r="A19" s="22" t="str">
        <f>IF(B19="","",A18+1)</f>
        <v/>
      </c>
      <c r="B19" s="22"/>
      <c r="C19" s="22"/>
    </row>
    <row r="20" spans="1:3">
      <c r="A20" s="22" t="str">
        <f>IF(B20="","",A19+1)</f>
        <v/>
      </c>
      <c r="B20" s="22"/>
      <c r="C20" s="22"/>
    </row>
    <row r="21" spans="1:3">
      <c r="A21" s="22" t="str">
        <f>IF(B21="","",A20+1)</f>
        <v/>
      </c>
      <c r="B21" s="22"/>
      <c r="C21" s="22"/>
    </row>
    <row r="22" spans="1:3">
      <c r="A22" s="23" t="str">
        <f t="shared" si="0"/>
        <v/>
      </c>
    </row>
    <row r="23" spans="1:3">
      <c r="A23" s="23" t="str">
        <f t="shared" si="0"/>
        <v/>
      </c>
    </row>
    <row r="24" spans="1:3">
      <c r="A24" s="23" t="str">
        <f t="shared" si="0"/>
        <v/>
      </c>
    </row>
    <row r="25" spans="1:3">
      <c r="A25" s="23" t="str">
        <f t="shared" si="0"/>
        <v/>
      </c>
    </row>
    <row r="26" spans="1:3">
      <c r="A26" s="23" t="str">
        <f t="shared" si="0"/>
        <v/>
      </c>
    </row>
    <row r="27" spans="1:3">
      <c r="A27" s="23" t="str">
        <f t="shared" si="0"/>
        <v/>
      </c>
    </row>
    <row r="28" spans="1:3">
      <c r="A28" s="23" t="str">
        <f t="shared" si="0"/>
        <v/>
      </c>
    </row>
    <row r="29" spans="1:3">
      <c r="A29" s="23" t="str">
        <f t="shared" si="0"/>
        <v/>
      </c>
    </row>
    <row r="30" spans="1:3">
      <c r="A30" s="23" t="str">
        <f t="shared" si="0"/>
        <v/>
      </c>
    </row>
    <row r="31" spans="1:3">
      <c r="A31" s="23" t="str">
        <f t="shared" si="0"/>
        <v/>
      </c>
    </row>
    <row r="32" spans="1:3">
      <c r="A32" s="23" t="str">
        <f t="shared" si="0"/>
        <v/>
      </c>
    </row>
    <row r="33" spans="1:1">
      <c r="A33" s="23" t="str">
        <f t="shared" si="0"/>
        <v/>
      </c>
    </row>
    <row r="34" spans="1:1">
      <c r="A34" s="23" t="str">
        <f t="shared" si="0"/>
        <v/>
      </c>
    </row>
    <row r="35" spans="1:1">
      <c r="A35" s="23" t="str">
        <f t="shared" si="0"/>
        <v/>
      </c>
    </row>
    <row r="36" spans="1:1">
      <c r="A36" s="23" t="str">
        <f t="shared" si="0"/>
        <v/>
      </c>
    </row>
    <row r="37" spans="1:1">
      <c r="A37" s="23" t="str">
        <f t="shared" si="0"/>
        <v/>
      </c>
    </row>
    <row r="38" spans="1:1">
      <c r="A38" s="23" t="str">
        <f t="shared" si="0"/>
        <v/>
      </c>
    </row>
    <row r="39" spans="1:1">
      <c r="A39" s="23" t="str">
        <f t="shared" si="0"/>
        <v/>
      </c>
    </row>
    <row r="40" spans="1:1">
      <c r="A40" s="23" t="str">
        <f t="shared" si="0"/>
        <v/>
      </c>
    </row>
    <row r="41" spans="1:1">
      <c r="A41" s="23" t="str">
        <f t="shared" si="0"/>
        <v/>
      </c>
    </row>
    <row r="42" spans="1:1">
      <c r="A42" s="23" t="str">
        <f t="shared" si="0"/>
        <v/>
      </c>
    </row>
    <row r="43" spans="1:1">
      <c r="A43" s="23" t="str">
        <f t="shared" si="0"/>
        <v/>
      </c>
    </row>
    <row r="44" spans="1:1">
      <c r="A44" s="23" t="str">
        <f t="shared" si="0"/>
        <v/>
      </c>
    </row>
    <row r="45" spans="1:1">
      <c r="A45" s="23" t="str">
        <f t="shared" si="0"/>
        <v/>
      </c>
    </row>
    <row r="46" spans="1:1">
      <c r="A46" s="23" t="str">
        <f t="shared" si="0"/>
        <v/>
      </c>
    </row>
    <row r="47" spans="1:1">
      <c r="A47" s="23" t="str">
        <f t="shared" si="0"/>
        <v/>
      </c>
    </row>
    <row r="48" spans="1:1">
      <c r="A48" s="23" t="str">
        <f t="shared" si="0"/>
        <v/>
      </c>
    </row>
    <row r="49" spans="1:1">
      <c r="A49" s="23" t="str">
        <f t="shared" si="0"/>
        <v/>
      </c>
    </row>
    <row r="50" spans="1:1">
      <c r="A50" s="23" t="str">
        <f t="shared" si="0"/>
        <v/>
      </c>
    </row>
    <row r="51" spans="1:1">
      <c r="A51" s="23" t="str">
        <f t="shared" si="0"/>
        <v/>
      </c>
    </row>
    <row r="52" spans="1:1">
      <c r="A52" s="23" t="str">
        <f t="shared" si="0"/>
        <v/>
      </c>
    </row>
    <row r="53" spans="1:1">
      <c r="A53" s="23" t="str">
        <f t="shared" si="0"/>
        <v/>
      </c>
    </row>
    <row r="54" spans="1:1">
      <c r="A54" s="23" t="str">
        <f t="shared" si="0"/>
        <v/>
      </c>
    </row>
    <row r="55" spans="1:1">
      <c r="A55" s="23" t="str">
        <f t="shared" si="0"/>
        <v/>
      </c>
    </row>
    <row r="56" spans="1:1">
      <c r="A56" s="23" t="str">
        <f t="shared" si="0"/>
        <v/>
      </c>
    </row>
    <row r="57" spans="1:1">
      <c r="A57" s="23" t="str">
        <f t="shared" si="0"/>
        <v/>
      </c>
    </row>
    <row r="58" spans="1:1">
      <c r="A58" s="23" t="str">
        <f t="shared" si="0"/>
        <v/>
      </c>
    </row>
    <row r="59" spans="1:1">
      <c r="A59" s="23" t="str">
        <f t="shared" si="0"/>
        <v/>
      </c>
    </row>
    <row r="60" spans="1:1">
      <c r="A60" s="23" t="str">
        <f t="shared" si="0"/>
        <v/>
      </c>
    </row>
    <row r="61" spans="1:1">
      <c r="A61" s="23" t="str">
        <f t="shared" si="0"/>
        <v/>
      </c>
    </row>
    <row r="62" spans="1:1">
      <c r="A62" s="23" t="str">
        <f t="shared" si="0"/>
        <v/>
      </c>
    </row>
    <row r="63" spans="1:1">
      <c r="A63" s="23" t="str">
        <f t="shared" si="0"/>
        <v/>
      </c>
    </row>
    <row r="64" spans="1:1">
      <c r="A64" s="23" t="str">
        <f t="shared" si="0"/>
        <v/>
      </c>
    </row>
    <row r="65" spans="1:1">
      <c r="A65" s="23" t="str">
        <f t="shared" si="0"/>
        <v/>
      </c>
    </row>
    <row r="66" spans="1:1">
      <c r="A66" s="23" t="str">
        <f t="shared" si="0"/>
        <v/>
      </c>
    </row>
    <row r="67" spans="1:1">
      <c r="A67" s="23" t="str">
        <f t="shared" si="0"/>
        <v/>
      </c>
    </row>
    <row r="68" spans="1:1">
      <c r="A68" s="23" t="str">
        <f t="shared" ref="A68:A100" si="1">IF(B68="","",A67+1)</f>
        <v/>
      </c>
    </row>
    <row r="69" spans="1:1">
      <c r="A69" s="23" t="str">
        <f t="shared" si="1"/>
        <v/>
      </c>
    </row>
    <row r="70" spans="1:1">
      <c r="A70" s="23" t="str">
        <f t="shared" si="1"/>
        <v/>
      </c>
    </row>
    <row r="71" spans="1:1">
      <c r="A71" s="23" t="str">
        <f t="shared" si="1"/>
        <v/>
      </c>
    </row>
    <row r="72" spans="1:1">
      <c r="A72" s="23" t="str">
        <f t="shared" si="1"/>
        <v/>
      </c>
    </row>
    <row r="73" spans="1:1">
      <c r="A73" s="23" t="str">
        <f t="shared" si="1"/>
        <v/>
      </c>
    </row>
    <row r="74" spans="1:1">
      <c r="A74" s="23" t="str">
        <f t="shared" si="1"/>
        <v/>
      </c>
    </row>
    <row r="75" spans="1:1">
      <c r="A75" s="23" t="str">
        <f t="shared" si="1"/>
        <v/>
      </c>
    </row>
    <row r="76" spans="1:1">
      <c r="A76" s="23" t="str">
        <f t="shared" si="1"/>
        <v/>
      </c>
    </row>
    <row r="77" spans="1:1">
      <c r="A77" s="23" t="str">
        <f t="shared" si="1"/>
        <v/>
      </c>
    </row>
    <row r="78" spans="1:1">
      <c r="A78" s="23" t="str">
        <f t="shared" si="1"/>
        <v/>
      </c>
    </row>
    <row r="79" spans="1:1">
      <c r="A79" s="23" t="str">
        <f t="shared" si="1"/>
        <v/>
      </c>
    </row>
    <row r="80" spans="1:1">
      <c r="A80" s="23" t="str">
        <f t="shared" si="1"/>
        <v/>
      </c>
    </row>
    <row r="81" spans="1:1">
      <c r="A81" s="23" t="str">
        <f t="shared" si="1"/>
        <v/>
      </c>
    </row>
    <row r="82" spans="1:1">
      <c r="A82" s="23" t="str">
        <f t="shared" si="1"/>
        <v/>
      </c>
    </row>
    <row r="83" spans="1:1">
      <c r="A83" s="23" t="str">
        <f t="shared" si="1"/>
        <v/>
      </c>
    </row>
    <row r="84" spans="1:1">
      <c r="A84" s="23" t="str">
        <f t="shared" si="1"/>
        <v/>
      </c>
    </row>
    <row r="85" spans="1:1">
      <c r="A85" s="23" t="str">
        <f t="shared" si="1"/>
        <v/>
      </c>
    </row>
    <row r="86" spans="1:1">
      <c r="A86" s="23" t="str">
        <f t="shared" si="1"/>
        <v/>
      </c>
    </row>
    <row r="87" spans="1:1">
      <c r="A87" s="23" t="str">
        <f t="shared" si="1"/>
        <v/>
      </c>
    </row>
    <row r="88" spans="1:1">
      <c r="A88" s="23" t="str">
        <f t="shared" si="1"/>
        <v/>
      </c>
    </row>
    <row r="89" spans="1:1">
      <c r="A89" s="23" t="str">
        <f t="shared" si="1"/>
        <v/>
      </c>
    </row>
    <row r="90" spans="1:1">
      <c r="A90" s="23" t="str">
        <f t="shared" si="1"/>
        <v/>
      </c>
    </row>
    <row r="91" spans="1:1">
      <c r="A91" s="23" t="str">
        <f t="shared" si="1"/>
        <v/>
      </c>
    </row>
    <row r="92" spans="1:1">
      <c r="A92" s="23" t="str">
        <f t="shared" si="1"/>
        <v/>
      </c>
    </row>
    <row r="93" spans="1:1">
      <c r="A93" s="23" t="str">
        <f t="shared" si="1"/>
        <v/>
      </c>
    </row>
    <row r="94" spans="1:1">
      <c r="A94" s="23" t="str">
        <f t="shared" si="1"/>
        <v/>
      </c>
    </row>
    <row r="95" spans="1:1">
      <c r="A95" s="23" t="str">
        <f t="shared" si="1"/>
        <v/>
      </c>
    </row>
    <row r="96" spans="1:1">
      <c r="A96" s="23" t="str">
        <f t="shared" si="1"/>
        <v/>
      </c>
    </row>
    <row r="97" spans="1:1">
      <c r="A97" s="23" t="str">
        <f t="shared" si="1"/>
        <v/>
      </c>
    </row>
    <row r="98" spans="1:1">
      <c r="A98" s="23" t="str">
        <f t="shared" si="1"/>
        <v/>
      </c>
    </row>
    <row r="99" spans="1:1">
      <c r="A99" s="23" t="str">
        <f t="shared" si="1"/>
        <v/>
      </c>
    </row>
    <row r="100" spans="1:1">
      <c r="A100" s="23" t="str">
        <f t="shared" si="1"/>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F17493E0-B1B1-4ADC-96B6-772091C7B58E}"/>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2025-06-12T21:43:38Z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