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3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ELPHOTO\Documents\ANT\MERCADOS\"/>
    </mc:Choice>
  </mc:AlternateContent>
  <xr:revisionPtr revIDLastSave="0" documentId="13_ncr:1_{178B2A4F-F556-4EB5-B212-3C3C80169A6A}" xr6:coauthVersionLast="47" xr6:coauthVersionMax="47" xr10:uidLastSave="{00000000-0000-0000-0000-000000000000}"/>
  <bookViews>
    <workbookView xWindow="-96" yWindow="0" windowWidth="11712" windowHeight="1233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PRODUCTO'!$A$2:$I$24</definedName>
    <definedName name="_xlnm._FilterDatabase" localSheetId="5" hidden="1">'4.3.2. PRECIOS PAGAD PRODUCTOR'!$B$2:$G$5</definedName>
    <definedName name="_xlnm._FilterDatabase" localSheetId="6" hidden="1">'4.3.3. PRECIOS PROMEDIO SIPSA'!$A$25:$B$31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7" l="1"/>
  <c r="I21" i="6"/>
  <c r="I17" i="6"/>
  <c r="M17" i="7"/>
  <c r="M16" i="7"/>
  <c r="M15" i="7"/>
  <c r="I9" i="6"/>
  <c r="I15" i="6"/>
  <c r="I14" i="6"/>
  <c r="I12" i="6"/>
  <c r="I7" i="6"/>
  <c r="I5" i="6"/>
  <c r="G36" i="9" a="1"/>
  <c r="G36" i="9" s="1"/>
  <c r="G37" i="9" a="1"/>
  <c r="G37" i="9" s="1"/>
  <c r="C36" i="9"/>
  <c r="D36" i="9"/>
  <c r="E36" i="9"/>
  <c r="F36" i="9"/>
  <c r="C37" i="9"/>
  <c r="D37" i="9"/>
  <c r="E37" i="9"/>
  <c r="F37" i="9"/>
  <c r="F35" i="9" l="1"/>
  <c r="E35" i="9"/>
  <c r="D35" i="9"/>
  <c r="C35" i="9"/>
  <c r="G35" i="9" s="1" a="1"/>
  <c r="G35" i="9" s="1"/>
  <c r="F34" i="9"/>
  <c r="E34" i="9"/>
  <c r="D34" i="9"/>
  <c r="C34" i="9"/>
  <c r="F33" i="9"/>
  <c r="E33" i="9"/>
  <c r="D33" i="9"/>
  <c r="C33" i="9"/>
  <c r="F32" i="9"/>
  <c r="E32" i="9"/>
  <c r="D32" i="9"/>
  <c r="C32" i="9"/>
  <c r="G32" i="9" s="1" a="1"/>
  <c r="G32" i="9" s="1"/>
  <c r="F31" i="9"/>
  <c r="E31" i="9"/>
  <c r="D31" i="9"/>
  <c r="C31" i="9"/>
  <c r="F30" i="9"/>
  <c r="E30" i="9"/>
  <c r="D30" i="9"/>
  <c r="C30" i="9"/>
  <c r="F29" i="9"/>
  <c r="E29" i="9"/>
  <c r="D29" i="9"/>
  <c r="C29" i="9"/>
  <c r="G29" i="9" s="1" a="1"/>
  <c r="G29" i="9" s="1"/>
  <c r="F28" i="9"/>
  <c r="E28" i="9"/>
  <c r="D28" i="9"/>
  <c r="C28" i="9"/>
  <c r="F27" i="9"/>
  <c r="E27" i="9"/>
  <c r="D27" i="9"/>
  <c r="C27" i="9"/>
  <c r="G27" i="9" s="1" a="1"/>
  <c r="G27" i="9" s="1"/>
  <c r="F26" i="9"/>
  <c r="E26" i="9"/>
  <c r="D26" i="9"/>
  <c r="C26" i="9"/>
  <c r="G26" i="9" s="1" a="1"/>
  <c r="G26" i="9" s="1"/>
  <c r="G33" i="9" l="1" a="1"/>
  <c r="G33" i="9" s="1"/>
  <c r="G30" i="9" a="1"/>
  <c r="G30" i="9" s="1"/>
  <c r="G28" i="9" a="1"/>
  <c r="G28" i="9" s="1"/>
  <c r="G34" i="9" a="1"/>
  <c r="G34" i="9" s="1"/>
  <c r="G31" i="9" a="1"/>
  <c r="G31" i="9" s="1"/>
  <c r="I19" i="6"/>
  <c r="I24" i="6"/>
  <c r="I18" i="6"/>
  <c r="M14" i="7" l="1"/>
  <c r="M12" i="7"/>
  <c r="M11" i="7"/>
  <c r="M5" i="7"/>
  <c r="M13" i="7"/>
  <c r="M10" i="7" l="1"/>
  <c r="I6" i="6" l="1"/>
  <c r="I13" i="6"/>
  <c r="M6" i="7"/>
  <c r="M7" i="7"/>
  <c r="M9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<sst xmlns="http://schemas.openxmlformats.org/spreadsheetml/2006/main" count="679" uniqueCount="246">
  <si>
    <t>Tabla 1. Organizaciones de la Agricultura Familiar (OAF) participantes de los encuentros territoriales en el municipio de Arauquita</t>
  </si>
  <si>
    <t>Nombre y sigla asociación</t>
  </si>
  <si>
    <t>Principales productos comercializados</t>
  </si>
  <si>
    <t>No. de familias asociadas</t>
  </si>
  <si>
    <t>Servicios que presta la OAF</t>
  </si>
  <si>
    <t>Asociación Agropecuaria de Ganaderos de Panamá - ASOGANADEROS</t>
  </si>
  <si>
    <t>Leche</t>
  </si>
  <si>
    <t>Comercialización colectiva de productos agropecuarios</t>
  </si>
  <si>
    <t>Carne (novillo en pie)</t>
  </si>
  <si>
    <t>Asociación de Avicultores Afrodescendientes - ASOAVIAFRO</t>
  </si>
  <si>
    <t>Pollo</t>
  </si>
  <si>
    <t>Comercialización coelctiva de productos agropecuarios</t>
  </si>
  <si>
    <t>Huevos</t>
  </si>
  <si>
    <t>Asociación de Productores Agropecuarios de San Carlos - APROSANCARLOS</t>
  </si>
  <si>
    <t>Panela</t>
  </si>
  <si>
    <t>Fondo rotatorio</t>
  </si>
  <si>
    <t>Miel</t>
  </si>
  <si>
    <t>Asociación de Productores Agropecuarios - ASPROAVISAR</t>
  </si>
  <si>
    <t>Cachama</t>
  </si>
  <si>
    <t>Asociacion de Productores de Porcinos del Departamento de Arauca - APORCIAR</t>
  </si>
  <si>
    <t>Cerdo cebado</t>
  </si>
  <si>
    <t>Cerdo de cría</t>
  </si>
  <si>
    <t>Asociación de Productores del Río Arauca - ASOPESCARIA</t>
  </si>
  <si>
    <t>Asociación de Productores y Comercializadores de Fruta del Departamento de Arauca - APROFUSA</t>
  </si>
  <si>
    <t>Maracuyá</t>
  </si>
  <si>
    <t>Asociación de Productores y Comercializadores de Plátano del Municipio de Arauquita - ASOPCOPLAMAR</t>
  </si>
  <si>
    <t>Plátano</t>
  </si>
  <si>
    <t>Borojó</t>
  </si>
  <si>
    <t>Asociación de Víctimas desplazadas al Campo - ASDECAMPO</t>
  </si>
  <si>
    <t>Cacao</t>
  </si>
  <si>
    <t>Cooperativa Multiactiva Renacer del Municipio de Arauquita - COOPRENARA</t>
  </si>
  <si>
    <t>Arroz</t>
  </si>
  <si>
    <t>Sindicato Agrario - ASOAGRO</t>
  </si>
  <si>
    <t>Mazorca</t>
  </si>
  <si>
    <t>Sin información</t>
  </si>
  <si>
    <t>Maíz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</si>
  <si>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Arauquita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</si>
  <si>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</si>
  <si>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</si>
  <si>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</si>
  <si>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</si>
  <si>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</si>
  <si>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</si>
  <si>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</si>
  <si>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Cantina de 50 Lt</t>
  </si>
  <si>
    <t>Agroindustria 100%</t>
  </si>
  <si>
    <t>No</t>
  </si>
  <si>
    <t>Crédito</t>
  </si>
  <si>
    <t>Finca 100%</t>
  </si>
  <si>
    <t>Novillo en pie</t>
  </si>
  <si>
    <t>Intermediarios 100%</t>
  </si>
  <si>
    <t>Plaza de ferias en Panmá Arauca 100%</t>
  </si>
  <si>
    <t>Pollo en pie</t>
  </si>
  <si>
    <t>Minorista 75%</t>
  </si>
  <si>
    <t>Otro</t>
  </si>
  <si>
    <t>Cabecera municipal 75%</t>
  </si>
  <si>
    <t>Otro 25%</t>
  </si>
  <si>
    <t>Asaderos 25%</t>
  </si>
  <si>
    <t>Cubeta por 30 unidades</t>
  </si>
  <si>
    <t>Minorista 100%</t>
  </si>
  <si>
    <t>Cabecera municipal 90%</t>
  </si>
  <si>
    <t>Centro Poblado Agua Chica 10%</t>
  </si>
  <si>
    <t>Caja de 16 Kg</t>
  </si>
  <si>
    <t>Consumidor final 70%</t>
  </si>
  <si>
    <t>Contado</t>
  </si>
  <si>
    <t>Trapiche 100%</t>
  </si>
  <si>
    <t>Minorista 30%</t>
  </si>
  <si>
    <t>Balde de 28 Kg</t>
  </si>
  <si>
    <t>Consumidor final 100%</t>
  </si>
  <si>
    <t>Pescado desvicerado</t>
  </si>
  <si>
    <t>Intermediarios 60%</t>
  </si>
  <si>
    <t>Finca 85%</t>
  </si>
  <si>
    <t>Consumidor final 25%</t>
  </si>
  <si>
    <t>Otro 15%</t>
  </si>
  <si>
    <t>Cabecera municipal 15%</t>
  </si>
  <si>
    <t>Cerdo en pie</t>
  </si>
  <si>
    <t>Finca y Cúcuta 100%</t>
  </si>
  <si>
    <t>Otro 100%</t>
  </si>
  <si>
    <t>Cebadores 100%</t>
  </si>
  <si>
    <t>Intermediarios 50%</t>
  </si>
  <si>
    <t>Consumidor final 50%</t>
  </si>
  <si>
    <t>Caja o bolsa de 10 Kg</t>
  </si>
  <si>
    <t>Si</t>
  </si>
  <si>
    <t>Bogotá 100%</t>
  </si>
  <si>
    <t>Carga de 130 Kg</t>
  </si>
  <si>
    <t>Finca o lo sacan a la cerretera que pasa por la vereda 100%</t>
  </si>
  <si>
    <t>Kilogramo</t>
  </si>
  <si>
    <t>Balde de 22 Kg</t>
  </si>
  <si>
    <t>Finca 50%</t>
  </si>
  <si>
    <t>El Troncal 50%</t>
  </si>
  <si>
    <t>Tonelada a granel</t>
  </si>
  <si>
    <t>Bucaramanga, Cúcuta y Pore 100%</t>
  </si>
  <si>
    <t>Sindicato Agrario</t>
  </si>
  <si>
    <t>Bulto de 50 Kg</t>
  </si>
  <si>
    <t>Carga de 125 Kg</t>
  </si>
  <si>
    <t>Finca, El Oasis y Cabecera municipal 100%</t>
  </si>
  <si>
    <t>Carga de 120 Kg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</si>
  <si>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Arauquita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</si>
  <si>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</si>
  <si>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</si>
  <si>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</si>
  <si>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</si>
  <si>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</si>
  <si>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Blanca Isabel Rivera Camacho</t>
  </si>
  <si>
    <t>Procesador/Agroindustria</t>
  </si>
  <si>
    <t>Arauquita Carrera 9a # 8 - 71</t>
  </si>
  <si>
    <t>Arauquita Veredas 100%</t>
  </si>
  <si>
    <t>Deivy Saldaña Quiroga</t>
  </si>
  <si>
    <t>Consumidor final</t>
  </si>
  <si>
    <t>Arauquita Vereda El Oasis</t>
  </si>
  <si>
    <t>Eneldo Galvis</t>
  </si>
  <si>
    <t>Intermediario</t>
  </si>
  <si>
    <t>Arauquita Vereda San Isidro</t>
  </si>
  <si>
    <t>Arauquita Veredas 70%</t>
  </si>
  <si>
    <t>Tame Veredas 30%</t>
  </si>
  <si>
    <t>Fernando Mejía Nieto</t>
  </si>
  <si>
    <t>Minorista</t>
  </si>
  <si>
    <t>Carne de cerdo</t>
  </si>
  <si>
    <t>Arauquita Plaza de Mercado, puesto 30</t>
  </si>
  <si>
    <t>Javier Alexander Carreño</t>
  </si>
  <si>
    <t>Arauquita Plaza de Mercado, puesto 33</t>
  </si>
  <si>
    <t>Arauquita Cabecera municipal y veredas 100%</t>
  </si>
  <si>
    <t>Jazmín Rodríguez</t>
  </si>
  <si>
    <t>Ganado en pie</t>
  </si>
  <si>
    <t>Arauquita Diagonal 7 # 9 a - 27</t>
  </si>
  <si>
    <t>José Galán</t>
  </si>
  <si>
    <t>José Octavio Reyes Pico</t>
  </si>
  <si>
    <t>Arauquita Vereda La Pica</t>
  </si>
  <si>
    <t>Luis Ascanio</t>
  </si>
  <si>
    <t>Arauquita Vía al SENA, después del cementerio</t>
  </si>
  <si>
    <t>Luis Kennide Mosquera Rangel</t>
  </si>
  <si>
    <t>Arauquita Cra 12 # 7 - 79</t>
  </si>
  <si>
    <t>Arauquita Veredas 40%</t>
  </si>
  <si>
    <t>Venezuela 60%</t>
  </si>
  <si>
    <t>Luz García</t>
  </si>
  <si>
    <t>Arauquita Calle 2 # 3 - 33</t>
  </si>
  <si>
    <t>Martín Ariza</t>
  </si>
  <si>
    <t>Arauquita Plaza de Mercado, puesto 36</t>
  </si>
  <si>
    <t>Roger de Jesús Benites</t>
  </si>
  <si>
    <t>Bucaramanga Santander</t>
  </si>
  <si>
    <t>Arauquita Veredas 20%</t>
  </si>
  <si>
    <t>Arauca Otros municipios 80%</t>
  </si>
  <si>
    <t>Rosa Rodriguez</t>
  </si>
  <si>
    <t>Arauquita Diagonal 7 # 10 - 18</t>
  </si>
  <si>
    <t>Santander 100%</t>
  </si>
  <si>
    <t>Samuel Salazar</t>
  </si>
  <si>
    <t>Arauquita Barrio Centro</t>
  </si>
  <si>
    <t>Arauquita Veredas 90%</t>
  </si>
  <si>
    <t>Arauca veredas 10%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</si>
  <si>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</si>
  <si>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Arauquita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</si>
  <si>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</si>
  <si>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</si>
  <si>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</si>
  <si>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</si>
  <si>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</si>
  <si>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</si>
  <si>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Lechón en pie de 39 días con peso aproximado de 20kg</t>
  </si>
  <si>
    <t xml:space="preserve">Mensual </t>
  </si>
  <si>
    <t>Finca</t>
  </si>
  <si>
    <t>Quincenal</t>
  </si>
  <si>
    <t>Bolsa de 10 Kg</t>
  </si>
  <si>
    <t>Diario</t>
  </si>
  <si>
    <t>Plaza de mercado municipal</t>
  </si>
  <si>
    <t>Cerdo de 40 a 50 Kg</t>
  </si>
  <si>
    <t>Tienda</t>
  </si>
  <si>
    <t>Semanal</t>
  </si>
  <si>
    <t>Racimo de 10 Kg</t>
  </si>
  <si>
    <t>Docena</t>
  </si>
  <si>
    <t>Cantina de 30 Lt</t>
  </si>
  <si>
    <t>Centro de acopio</t>
  </si>
  <si>
    <t>Animal de 280 a 500 g</t>
  </si>
  <si>
    <t>Supermercado</t>
  </si>
  <si>
    <t>Cubeta de 30 unidades</t>
  </si>
  <si>
    <t>Bolsa de 1 Lb</t>
  </si>
  <si>
    <t>Bucaramanga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</si>
  <si>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</si>
  <si>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</si>
  <si>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</si>
  <si>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</si>
  <si>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</si>
  <si>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</si>
  <si>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</si>
  <si>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</si>
  <si>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</si>
  <si>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</si>
  <si>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</si>
  <si>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</si>
  <si>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05VaE-61</t>
  </si>
  <si>
    <t>09UaEL-38</t>
  </si>
  <si>
    <t>Avicultura de engorde</t>
  </si>
  <si>
    <t>Caña panelera</t>
  </si>
  <si>
    <t>Consumidor Final</t>
  </si>
  <si>
    <t>Agroindustria</t>
  </si>
  <si>
    <t>Piscicultura cachama</t>
  </si>
  <si>
    <t>Finca 80%</t>
  </si>
  <si>
    <t>Veredas 12,5%</t>
  </si>
  <si>
    <t>Cabecera municipal 7%</t>
  </si>
  <si>
    <t>Veredas 100%</t>
  </si>
  <si>
    <t>09VaEL-38</t>
  </si>
  <si>
    <t>Porcicultura de cría y levante</t>
  </si>
  <si>
    <t>Avicultura de postura</t>
  </si>
  <si>
    <t>09Vai-38</t>
  </si>
  <si>
    <t>Ganadería doble propósito (carne)</t>
  </si>
  <si>
    <t>Ganadería doble propósito (leche)</t>
  </si>
  <si>
    <t>Litro</t>
  </si>
  <si>
    <t>Planta 100%</t>
  </si>
  <si>
    <t>Maíz amarillo tradicional</t>
  </si>
  <si>
    <t>Veredas 70%</t>
  </si>
  <si>
    <t>Cabecera municipal 50%</t>
  </si>
  <si>
    <t>09VaiE-38</t>
  </si>
  <si>
    <t>Caneca de 22 Kg y Carga de 100 Kg</t>
  </si>
  <si>
    <t>Veredas 60%</t>
  </si>
  <si>
    <t>Finca 25%</t>
  </si>
  <si>
    <t>Arroz secano mecanizado</t>
  </si>
  <si>
    <t>borojo</t>
  </si>
  <si>
    <t>avicultura_engorde</t>
  </si>
  <si>
    <t>cana_panelera</t>
  </si>
  <si>
    <t>piscicultura_cachama</t>
  </si>
  <si>
    <t>platano</t>
  </si>
  <si>
    <t>porcicultura_cria_levante</t>
  </si>
  <si>
    <t>maracuya</t>
  </si>
  <si>
    <t>avicultura_postura</t>
  </si>
  <si>
    <t>ganaderia_dp</t>
  </si>
  <si>
    <t>maiz_amarillo_tradicional_1</t>
  </si>
  <si>
    <t>maiz_amarillo_tradicional_2</t>
  </si>
  <si>
    <t>cacao_platano</t>
  </si>
  <si>
    <t>arroz_secano_mecanizado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</si>
  <si>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</si>
  <si>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</si>
  <si>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</si>
  <si>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</si>
  <si>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</si>
  <si>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</si>
  <si>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</si>
  <si>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Porciultura cría y levante</t>
  </si>
  <si>
    <t>Avicultura de postura (huevo)</t>
  </si>
  <si>
    <t>Avicultura de engorde (pollo)</t>
  </si>
  <si>
    <t>Precio a escala municipal</t>
  </si>
  <si>
    <t>Lechon no se reporta en SIPSA</t>
  </si>
  <si>
    <t>Precio a escala departamental</t>
  </si>
  <si>
    <t>Miel de caña no se reporta en SIPSA</t>
  </si>
  <si>
    <t>Precios a escala nacional</t>
  </si>
  <si>
    <t>Borojó no se reporta en SIPSA</t>
  </si>
  <si>
    <t>Precios gremios (, PORKOLOMBIA*, FEDEGAN**)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</si>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</sst>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$&quot;\ * #,##0.00_-;\-&quot;$&quot;\ * #,##0.00_-;_-&quot;$&quot;\ * &quot;-&quot;??_-;_-@_-"/>
    <numFmt numFmtId="165" formatCode="_-&quot;$&quot;* #,##0.00_-;\-&quot;$&quot;* #,##0.00_-;_-&quot;$&quot;* &quot;-&quot;??_-;_-@_-"/>
    <numFmt numFmtId="166" formatCode="_-&quot;$&quot;\ * #,##0_-;\-&quot;$&quot;\ * #,##0_-;_-&quot;$&quot;\ 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5">
    <xf numFmtId="0" fontId="0" fillId="0" borderId="0" xfId="0"/>
    <xf numFmtId="166" fontId="3" fillId="0" borderId="1" xfId="6" applyNumberFormat="1" applyFont="1" applyFill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6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9" fillId="8" borderId="3" xfId="0" applyFont="1" applyFill="1" applyBorder="1" applyAlignment="1">
      <alignment horizontal="center"/>
    </xf>
    <xf numFmtId="166" fontId="3" fillId="5" borderId="1" xfId="1" applyNumberFormat="1" applyFont="1" applyFill="1" applyBorder="1" applyAlignment="1">
      <alignment horizontal="center" vertical="center" wrapText="1"/>
    </xf>
    <xf numFmtId="170" fontId="4" fillId="5" borderId="3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1" fillId="11" borderId="9" xfId="0" applyFont="1" applyFill="1" applyBorder="1" applyAlignment="1">
      <alignment horizontal="center" vertical="center" wrapText="1"/>
    </xf>
    <xf numFmtId="0" fontId="11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164" fontId="3" fillId="5" borderId="1" xfId="1" applyFont="1" applyFill="1" applyBorder="1" applyAlignment="1">
      <alignment horizontal="center" vertical="center" wrapText="1"/>
    </xf>
    <xf numFmtId="9" fontId="3" fillId="0" borderId="1" xfId="8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/>
      <protection locked="0"/>
    </xf>
    <xf numFmtId="0" fontId="4" fillId="10" borderId="4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3" xfId="0" applyFont="1" applyBorder="1" applyAlignment="1">
      <alignment horizontal="center" vertical="center" wrapText="1"/>
    </xf>
    <xf numFmtId="9" fontId="3" fillId="0" borderId="13" xfId="0" applyNumberFormat="1" applyFont="1" applyBorder="1" applyAlignment="1">
      <alignment horizontal="center" vertical="center" wrapText="1"/>
    </xf>
    <xf numFmtId="164" fontId="3" fillId="0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66" fontId="4" fillId="0" borderId="17" xfId="1" applyNumberFormat="1" applyFont="1" applyBorder="1"/>
    <xf numFmtId="0" fontId="3" fillId="5" borderId="12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left"/>
    </xf>
    <xf numFmtId="0" fontId="4" fillId="6" borderId="5" xfId="0" applyFont="1" applyFill="1" applyBorder="1" applyAlignment="1">
      <alignment horizontal="left"/>
    </xf>
    <xf numFmtId="0" fontId="4" fillId="10" borderId="5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left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left"/>
    </xf>
    <xf numFmtId="166" fontId="4" fillId="0" borderId="0" xfId="1" applyNumberFormat="1" applyFont="1" applyFill="1" applyBorder="1"/>
    <xf numFmtId="0" fontId="10" fillId="10" borderId="4" xfId="0" applyFont="1" applyFill="1" applyBorder="1" applyAlignment="1">
      <alignment horizontal="center"/>
    </xf>
    <xf numFmtId="170" fontId="4" fillId="5" borderId="20" xfId="0" applyNumberFormat="1" applyFont="1" applyFill="1" applyBorder="1" applyAlignment="1">
      <alignment horizontal="center" vertical="center"/>
    </xf>
    <xf numFmtId="0" fontId="9" fillId="0" borderId="0" xfId="0" applyFont="1"/>
    <xf numFmtId="169" fontId="4" fillId="5" borderId="0" xfId="0" applyNumberFormat="1" applyFont="1" applyFill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top" wrapText="1"/>
    </xf>
    <xf numFmtId="169" fontId="4" fillId="5" borderId="17" xfId="0" applyNumberFormat="1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left"/>
    </xf>
    <xf numFmtId="0" fontId="13" fillId="5" borderId="14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5" borderId="19" xfId="0" applyFont="1" applyFill="1" applyBorder="1" applyAlignment="1">
      <alignment horizontal="center" vertical="center" wrapText="1"/>
    </xf>
    <xf numFmtId="0" fontId="13" fillId="5" borderId="16" xfId="0" applyFont="1" applyFill="1" applyBorder="1" applyAlignment="1">
      <alignment horizontal="center" vertical="center" wrapText="1"/>
    </xf>
    <xf numFmtId="0" fontId="12" fillId="4" borderId="22" xfId="0" applyFont="1" applyFill="1" applyBorder="1" applyAlignment="1">
      <alignment horizontal="center" vertical="center" wrapText="1"/>
    </xf>
    <xf numFmtId="0" fontId="13" fillId="5" borderId="24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5" borderId="26" xfId="0" applyFont="1" applyFill="1" applyBorder="1" applyAlignment="1">
      <alignment horizontal="center" vertical="center" wrapText="1"/>
    </xf>
    <xf numFmtId="0" fontId="12" fillId="5" borderId="17" xfId="0" applyFont="1" applyFill="1" applyBorder="1" applyAlignment="1">
      <alignment horizontal="center" vertical="center" wrapText="1"/>
    </xf>
    <xf numFmtId="0" fontId="13" fillId="5" borderId="27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9" fillId="8" borderId="0" xfId="0" applyFont="1" applyFill="1" applyAlignment="1">
      <alignment horizontal="left"/>
    </xf>
    <xf numFmtId="0" fontId="4" fillId="9" borderId="1" xfId="0" applyFont="1" applyFill="1" applyBorder="1" applyAlignment="1">
      <alignment horizontal="left" vertical="center" wrapText="1"/>
    </xf>
    <xf numFmtId="0" fontId="9" fillId="8" borderId="5" xfId="0" applyFont="1" applyFill="1" applyBorder="1" applyAlignment="1">
      <alignment horizontal="left"/>
    </xf>
    <xf numFmtId="0" fontId="4" fillId="9" borderId="5" xfId="0" applyFont="1" applyFill="1" applyBorder="1" applyAlignment="1">
      <alignment horizontal="left" vertical="center" wrapText="1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164" fontId="3" fillId="5" borderId="12" xfId="1" applyFont="1" applyFill="1" applyBorder="1" applyAlignment="1">
      <alignment horizontal="center" vertical="center" wrapText="1"/>
    </xf>
    <xf numFmtId="164" fontId="3" fillId="5" borderId="13" xfId="1" applyFont="1" applyFill="1" applyBorder="1" applyAlignment="1">
      <alignment horizontal="center" vertical="center" wrapText="1"/>
    </xf>
    <xf numFmtId="9" fontId="3" fillId="0" borderId="12" xfId="8" applyFont="1" applyFill="1" applyBorder="1" applyAlignment="1">
      <alignment horizontal="center" vertical="center" wrapText="1"/>
    </xf>
    <xf numFmtId="9" fontId="3" fillId="0" borderId="13" xfId="8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12" xfId="0" applyBorder="1" applyAlignment="1" applyProtection="1">
      <alignment horizontal="center" vertical="center"/>
      <protection locked="0"/>
    </xf>
    <xf numFmtId="9" fontId="3" fillId="0" borderId="3" xfId="8" applyFont="1" applyFill="1" applyBorder="1" applyAlignment="1">
      <alignment horizontal="center" vertical="center" wrapText="1"/>
    </xf>
    <xf numFmtId="0" fontId="0" fillId="0" borderId="3" xfId="0" applyBorder="1" applyAlignment="1" applyProtection="1">
      <alignment horizontal="center" vertical="center"/>
      <protection locked="0"/>
    </xf>
    <xf numFmtId="164" fontId="3" fillId="5" borderId="3" xfId="1" applyFont="1" applyFill="1" applyBorder="1" applyAlignment="1">
      <alignment horizontal="center" vertical="center" wrapText="1"/>
    </xf>
    <xf numFmtId="164" fontId="3" fillId="0" borderId="3" xfId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12" fillId="4" borderId="3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5" borderId="1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3" fillId="0" borderId="12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3" fillId="0" borderId="3" xfId="0" applyFont="1" applyBorder="1" applyAlignment="1" applyProtection="1">
      <alignment horizontal="center" vertical="center"/>
      <protection locked="0"/>
    </xf>
    <xf numFmtId="0" fontId="12" fillId="5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  <protection locked="0"/>
    </xf>
    <xf numFmtId="0" fontId="12" fillId="4" borderId="28" xfId="0" applyFont="1" applyFill="1" applyBorder="1" applyAlignment="1">
      <alignment horizontal="center" vertical="center" wrapText="1"/>
    </xf>
    <xf numFmtId="0" fontId="12" fillId="4" borderId="29" xfId="0" applyFont="1" applyFill="1" applyBorder="1" applyAlignment="1">
      <alignment horizontal="center" vertical="center" wrapText="1"/>
    </xf>
    <xf numFmtId="0" fontId="13" fillId="5" borderId="16" xfId="0" applyFont="1" applyFill="1" applyBorder="1" applyAlignment="1">
      <alignment horizontal="center" vertical="center" wrapText="1"/>
    </xf>
    <xf numFmtId="0" fontId="13" fillId="5" borderId="19" xfId="0" applyFont="1" applyFill="1" applyBorder="1" applyAlignment="1">
      <alignment horizontal="center" vertical="center" wrapText="1"/>
    </xf>
    <xf numFmtId="0" fontId="13" fillId="5" borderId="3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5" borderId="1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25" xfId="0" applyFont="1" applyFill="1" applyBorder="1" applyAlignment="1">
      <alignment horizontal="center" vertical="center" wrapText="1"/>
    </xf>
    <xf numFmtId="0" fontId="12" fillId="5" borderId="3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9" fontId="3" fillId="0" borderId="12" xfId="8" applyFont="1" applyFill="1" applyBorder="1" applyAlignment="1">
      <alignment horizontal="center" vertical="center" wrapText="1"/>
    </xf>
    <xf numFmtId="9" fontId="3" fillId="0" borderId="3" xfId="8" applyFont="1" applyFill="1" applyBorder="1" applyAlignment="1">
      <alignment horizontal="center" vertical="center" wrapText="1"/>
    </xf>
    <xf numFmtId="9" fontId="3" fillId="0" borderId="13" xfId="8" applyFont="1" applyFill="1" applyBorder="1" applyAlignment="1">
      <alignment horizontal="center" vertical="center" wrapText="1"/>
    </xf>
    <xf numFmtId="164" fontId="3" fillId="5" borderId="12" xfId="1" applyFont="1" applyFill="1" applyBorder="1" applyAlignment="1">
      <alignment horizontal="center" vertical="center" wrapText="1"/>
    </xf>
    <xf numFmtId="164" fontId="3" fillId="5" borderId="3" xfId="1" applyFont="1" applyFill="1" applyBorder="1" applyAlignment="1">
      <alignment horizontal="center" vertical="center" wrapText="1"/>
    </xf>
    <xf numFmtId="164" fontId="3" fillId="5" borderId="13" xfId="1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64" fontId="3" fillId="0" borderId="12" xfId="1" applyFont="1" applyFill="1" applyBorder="1" applyAlignment="1">
      <alignment horizontal="center" vertical="center" wrapText="1"/>
    </xf>
    <xf numFmtId="164" fontId="3" fillId="0" borderId="13" xfId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164" fontId="3" fillId="0" borderId="3" xfId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3" fillId="5" borderId="12" xfId="0" applyNumberFormat="1" applyFont="1" applyFill="1" applyBorder="1" applyAlignment="1">
      <alignment horizontal="center" vertical="center" wrapText="1"/>
    </xf>
    <xf numFmtId="9" fontId="3" fillId="5" borderId="3" xfId="0" applyNumberFormat="1" applyFont="1" applyFill="1" applyBorder="1" applyAlignment="1">
      <alignment horizontal="center" vertical="center" wrapText="1"/>
    </xf>
    <xf numFmtId="9" fontId="3" fillId="5" borderId="13" xfId="0" applyNumberFormat="1" applyFont="1" applyFill="1" applyBorder="1" applyAlignment="1">
      <alignment horizontal="center" vertical="center" wrapText="1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11" borderId="7" xfId="0" applyFont="1" applyFill="1" applyBorder="1" applyAlignment="1">
      <alignment horizontal="center" vertical="center" wrapText="1"/>
    </xf>
    <xf numFmtId="0" fontId="11" fillId="11" borderId="8" xfId="0" applyFont="1" applyFill="1" applyBorder="1" applyAlignment="1">
      <alignment horizontal="center" vertical="center" wrapText="1"/>
    </xf>
    <xf numFmtId="0" fontId="11" fillId="11" borderId="33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  <xf numFmtId="0" fontId="13" fillId="5" borderId="2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vertical="center" wrapText="1"/>
    </xf>
    <xf numFmtId="0" fontId="13" fillId="5" borderId="23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22" xfId="0" applyFont="1" applyFill="1" applyBorder="1" applyAlignment="1">
      <alignment horizontal="center" vertical="center" wrapText="1"/>
    </xf>
    <xf numFmtId="0" fontId="13" fillId="5" borderId="32" xfId="0" applyFont="1" applyFill="1" applyBorder="1" applyAlignment="1">
      <alignment horizontal="center" vertical="center" wrapText="1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SIPSA'!$B$25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SIPSA'!$A$26:$A$37</c:f>
              <c:strCache>
                <c:ptCount val="12"/>
                <c:pt idx="0">
                  <c:v>Maíz</c:v>
                </c:pt>
                <c:pt idx="1">
                  <c:v>Plátano</c:v>
                </c:pt>
                <c:pt idx="2">
                  <c:v>Arroz</c:v>
                </c:pt>
                <c:pt idx="3">
                  <c:v>Panela</c:v>
                </c:pt>
                <c:pt idx="4">
                  <c:v>Maracuyá</c:v>
                </c:pt>
                <c:pt idx="5">
                  <c:v>Cacao</c:v>
                </c:pt>
                <c:pt idx="6">
                  <c:v>Piscicultura cachama</c:v>
                </c:pt>
                <c:pt idx="7">
                  <c:v>Avicultura de engorde (pollo)</c:v>
                </c:pt>
                <c:pt idx="8">
                  <c:v>Porciultura cría y levante</c:v>
                </c:pt>
                <c:pt idx="9">
                  <c:v>Ganadería doble propósito (carne)</c:v>
                </c:pt>
                <c:pt idx="10">
                  <c:v>Ganadería doble propósito (leche)</c:v>
                </c:pt>
                <c:pt idx="11">
                  <c:v>Avicultura de postura (huevo)</c:v>
                </c:pt>
              </c:strCache>
            </c:strRef>
          </c:cat>
          <c:val>
            <c:numRef>
              <c:f>'4.3.3. PRECIOS PROMEDIO SIPSA'!$B$26:$B$37</c:f>
              <c:numCache>
                <c:formatCode>_-"$"\ * #,##0_-;\-"$"\ * #,##0_-;_-"$"\ * "-"??_-;_-@_-</c:formatCode>
                <c:ptCount val="12"/>
                <c:pt idx="0">
                  <c:v>1720.7878787878788</c:v>
                </c:pt>
                <c:pt idx="1">
                  <c:v>2516.7255544060126</c:v>
                </c:pt>
                <c:pt idx="2">
                  <c:v>3054.8646001177049</c:v>
                </c:pt>
                <c:pt idx="3">
                  <c:v>3123.6134847103322</c:v>
                </c:pt>
                <c:pt idx="4">
                  <c:v>3141.2287345425766</c:v>
                </c:pt>
                <c:pt idx="5">
                  <c:v>8649</c:v>
                </c:pt>
                <c:pt idx="6">
                  <c:v>8480.3889321806473</c:v>
                </c:pt>
                <c:pt idx="7">
                  <c:v>8464</c:v>
                </c:pt>
                <c:pt idx="8">
                  <c:v>7303</c:v>
                </c:pt>
                <c:pt idx="9">
                  <c:v>6277</c:v>
                </c:pt>
                <c:pt idx="10">
                  <c:v>1208.7559241950792</c:v>
                </c:pt>
                <c:pt idx="11">
                  <c:v>389.88560884433866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6-42C1-BF49-3A3046E65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7527807"/>
        <c:axId val="1017531647"/>
      </c:barChart>
      <c:catAx>
        <c:axId val="1017527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31647"/>
        <c:crosses val="autoZero"/>
        <c:auto val="1"/>
        <c:lblAlgn val="ctr"/>
        <c:lblOffset val="100"/>
        <c:noMultiLvlLbl val="0"/>
      </c:catAx>
      <c:valAx>
        <c:axId val="1017531647"/>
        <c:scaling>
          <c:orientation val="minMax"/>
          <c:max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27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MAYOR'!$B$26</c:f>
              <c:strCache>
                <c:ptCount val="1"/>
                <c:pt idx="0">
                  <c:v>Arroz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24.981522573393192</c:v>
                </c:pt>
                <c:pt idx="1">
                  <c:v>-20.016371552818285</c:v>
                </c:pt>
                <c:pt idx="2">
                  <c:v>34.71581452680249</c:v>
                </c:pt>
                <c:pt idx="3">
                  <c:v>14.044541229582236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19-4DB9-B555-AD062E2AFF8A}"/>
            </c:ext>
          </c:extLst>
        </c:ser>
        <c:ser>
          <c:idx val="1"/>
          <c:order val="1"/>
          <c:tx>
            <c:strRef>
              <c:f>'4.3.4. VARIACION $ PLAZAS MAYOR'!$B$27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19-4DB9-B555-AD062E2AFF8A}"/>
            </c:ext>
          </c:extLst>
        </c:ser>
        <c:ser>
          <c:idx val="2"/>
          <c:order val="2"/>
          <c:tx>
            <c:strRef>
              <c:f>'4.3.4. VARIACION $ PLAZAS MAYOR'!$B$28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27.608214547729702</c:v>
                </c:pt>
                <c:pt idx="1">
                  <c:v>11.570359848558098</c:v>
                </c:pt>
                <c:pt idx="2">
                  <c:v>3.0348228229628376</c:v>
                </c:pt>
                <c:pt idx="3">
                  <c:v>13.196525509774659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19-4DB9-B555-AD062E2AFF8A}"/>
            </c:ext>
          </c:extLst>
        </c:ser>
        <c:ser>
          <c:idx val="3"/>
          <c:order val="3"/>
          <c:tx>
            <c:strRef>
              <c:f>'4.3.4. VARIACION $ PLAZAS MAYOR'!$B$29</c:f>
              <c:strCache>
                <c:ptCount val="1"/>
                <c:pt idx="0">
                  <c:v>Porciultura cría y levante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6.088132972555087</c:v>
                </c:pt>
                <c:pt idx="1">
                  <c:v>37.802878484241234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19-4DB9-B555-AD062E2AFF8A}"/>
            </c:ext>
          </c:extLst>
        </c:ser>
        <c:ser>
          <c:idx val="4"/>
          <c:order val="4"/>
          <c:tx>
            <c:strRef>
              <c:f>'4.3.4. VARIACION $ PLAZAS MAYOR'!$B$30</c:f>
              <c:strCache>
                <c:ptCount val="1"/>
                <c:pt idx="0">
                  <c:v>Avicultura de postura (huevo)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-1.4211938882389461</c:v>
                </c:pt>
                <c:pt idx="1">
                  <c:v>21.369043117522878</c:v>
                </c:pt>
                <c:pt idx="2">
                  <c:v>36.682357516841194</c:v>
                </c:pt>
                <c:pt idx="3">
                  <c:v>9.8386286432117913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19-4DB9-B555-AD062E2AFF8A}"/>
            </c:ext>
          </c:extLst>
        </c:ser>
        <c:ser>
          <c:idx val="5"/>
          <c:order val="5"/>
          <c:tx>
            <c:strRef>
              <c:f>'4.3.4. VARIACION $ PLAZAS MAYOR'!$B$31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-2.1069882560750841</c:v>
                </c:pt>
                <c:pt idx="1">
                  <c:v>21.570085235979548</c:v>
                </c:pt>
                <c:pt idx="2">
                  <c:v>43.027507169100943</c:v>
                </c:pt>
                <c:pt idx="3">
                  <c:v>3.9042862970510015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119-4DB9-B555-AD062E2AFF8A}"/>
            </c:ext>
          </c:extLst>
        </c:ser>
        <c:ser>
          <c:idx val="6"/>
          <c:order val="6"/>
          <c:tx>
            <c:strRef>
              <c:f>'4.3.4. VARIACION $ PLAZAS MAYOR'!$B$32</c:f>
              <c:strCache>
                <c:ptCount val="1"/>
                <c:pt idx="0">
                  <c:v>Maíz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18.547559724461308</c:v>
                </c:pt>
                <c:pt idx="1">
                  <c:v>26.941167875828214</c:v>
                </c:pt>
                <c:pt idx="2">
                  <c:v>30.336715540444857</c:v>
                </c:pt>
                <c:pt idx="3">
                  <c:v>-2.3949187371567433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119-4DB9-B555-AD062E2AFF8A}"/>
            </c:ext>
          </c:extLst>
        </c:ser>
        <c:ser>
          <c:idx val="7"/>
          <c:order val="7"/>
          <c:tx>
            <c:strRef>
              <c:f>'4.3.4. VARIACION $ PLAZAS MAYOR'!$B$33</c:f>
              <c:strCache>
                <c:ptCount val="1"/>
                <c:pt idx="0">
                  <c:v>Maracuyá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-0.82807301644122333</c:v>
                </c:pt>
                <c:pt idx="1">
                  <c:v>11.454586243741687</c:v>
                </c:pt>
                <c:pt idx="2">
                  <c:v>21.263941981634545</c:v>
                </c:pt>
                <c:pt idx="3">
                  <c:v>12.645571019734533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119-4DB9-B555-AD062E2AFF8A}"/>
            </c:ext>
          </c:extLst>
        </c:ser>
        <c:ser>
          <c:idx val="8"/>
          <c:order val="8"/>
          <c:tx>
            <c:strRef>
              <c:f>'4.3.4. VARIACION $ PLAZAS MAYOR'!$B$34</c:f>
              <c:strCache>
                <c:ptCount val="1"/>
                <c:pt idx="0">
                  <c:v>Panela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37.505912207283586</c:v>
                </c:pt>
                <c:pt idx="1">
                  <c:v>22.368481466478428</c:v>
                </c:pt>
                <c:pt idx="2">
                  <c:v>-1.7550872692549149</c:v>
                </c:pt>
                <c:pt idx="3">
                  <c:v>3.8982625014095618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119-4DB9-B555-AD062E2AFF8A}"/>
            </c:ext>
          </c:extLst>
        </c:ser>
        <c:ser>
          <c:idx val="9"/>
          <c:order val="9"/>
          <c:tx>
            <c:strRef>
              <c:f>'4.3.4. VARIACION $ PLAZAS MAYOR'!$B$35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-19.63218942261264</c:v>
                </c:pt>
                <c:pt idx="1">
                  <c:v>11.016193257854056</c:v>
                </c:pt>
                <c:pt idx="2">
                  <c:v>95.925270703094299</c:v>
                </c:pt>
                <c:pt idx="3">
                  <c:v>5.5915641480674481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119-4DB9-B555-AD062E2AFF8A}"/>
            </c:ext>
          </c:extLst>
        </c:ser>
        <c:ser>
          <c:idx val="10"/>
          <c:order val="10"/>
          <c:tx>
            <c:strRef>
              <c:f>'4.3.4. VARIACION $ PLAZAS MAYOR'!$B$36</c:f>
              <c:strCache>
                <c:ptCount val="1"/>
                <c:pt idx="0">
                  <c:v>Avicultura de engorde (pollo)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70-4FE1-BF7F-FA508D6BF4E6}"/>
            </c:ext>
          </c:extLst>
        </c:ser>
        <c:ser>
          <c:idx val="11"/>
          <c:order val="11"/>
          <c:tx>
            <c:strRef>
              <c:f>'4.3.4. VARIACION $ PLAZAS MAYOR'!$B$37</c:f>
              <c:strCache>
                <c:ptCount val="1"/>
                <c:pt idx="0">
                  <c:v>Ganadería doble propósito (carne)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MAYOR'!$C$37:$F$37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70-4FE1-BF7F-FA508D6BF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96722447"/>
        <c:axId val="1096733007"/>
      </c:lineChart>
      <c:catAx>
        <c:axId val="1096722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6733007"/>
        <c:crosses val="autoZero"/>
        <c:auto val="1"/>
        <c:lblAlgn val="ctr"/>
        <c:lblOffset val="100"/>
        <c:noMultiLvlLbl val="0"/>
      </c:catAx>
      <c:valAx>
        <c:axId val="1096733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6722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144780</xdr:colOff>
      <xdr:row>21</xdr:row>
      <xdr:rowOff>15240</xdr:rowOff>
    </xdr:from>
    <xdr:to>
      <xdr:col>9</xdr:col>
      <xdr:colOff>601980</xdr:colOff>
      <xdr:row>44</xdr:row>
      <xdr:rowOff>53340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9AC2E3D-C295-FB43-A882-370A991AE6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203200</xdr:colOff>
      <xdr:row>4</xdr:row>
      <xdr:rowOff>43180</xdr:rowOff>
    </xdr:from>
    <xdr:to>
      <xdr:col>16</xdr:col>
      <xdr:colOff>262467</xdr:colOff>
      <xdr:row>32</xdr:row>
      <xdr:rowOff>33866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0AE81C6-2E2A-9AB7-B391-7A240DA1BC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22"/>
  <sheetViews>
    <sheetView topLeftCell="A16" workbookViewId="0">
      <selection activeCell="B20" sqref="B20:B22"/>
    </sheetView>
  </sheetViews>
  <sheetFormatPr defaultColWidth="11.42578125" defaultRowHeight="14.45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110" t="s">
        <v>0</v>
      </c>
      <c r="C3" s="110"/>
      <c r="D3" s="110"/>
      <c r="E3" s="110"/>
    </row>
    <row r="4" spans="2:5" ht="39.6">
      <c r="B4" s="17" t="s">
        <v>1</v>
      </c>
      <c r="C4" s="17" t="s">
        <v>2</v>
      </c>
      <c r="D4" s="17" t="s">
        <v>3</v>
      </c>
      <c r="E4" s="17" t="s">
        <v>4</v>
      </c>
    </row>
    <row r="5" spans="2:5">
      <c r="B5" s="106" t="s">
        <v>5</v>
      </c>
      <c r="C5" s="18" t="s">
        <v>6</v>
      </c>
      <c r="D5" s="106">
        <v>140</v>
      </c>
      <c r="E5" s="106" t="s">
        <v>7</v>
      </c>
    </row>
    <row r="6" spans="2:5" ht="26.45">
      <c r="B6" s="111"/>
      <c r="C6" s="18" t="s">
        <v>8</v>
      </c>
      <c r="D6" s="111"/>
      <c r="E6" s="111"/>
    </row>
    <row r="7" spans="2:5" ht="20.45" customHeight="1">
      <c r="B7" s="106" t="s">
        <v>9</v>
      </c>
      <c r="C7" s="18" t="s">
        <v>10</v>
      </c>
      <c r="D7" s="106">
        <v>40</v>
      </c>
      <c r="E7" s="106" t="s">
        <v>11</v>
      </c>
    </row>
    <row r="8" spans="2:5" ht="23.45" customHeight="1">
      <c r="B8" s="111"/>
      <c r="C8" s="18" t="s">
        <v>12</v>
      </c>
      <c r="D8" s="111"/>
      <c r="E8" s="111"/>
    </row>
    <row r="9" spans="2:5" ht="22.9" customHeight="1">
      <c r="B9" s="108" t="s">
        <v>13</v>
      </c>
      <c r="C9" s="67" t="s">
        <v>14</v>
      </c>
      <c r="D9" s="106">
        <v>43</v>
      </c>
      <c r="E9" s="106" t="s">
        <v>15</v>
      </c>
    </row>
    <row r="10" spans="2:5" ht="19.899999999999999" customHeight="1">
      <c r="B10" s="108"/>
      <c r="C10" s="67" t="s">
        <v>16</v>
      </c>
      <c r="D10" s="107"/>
      <c r="E10" s="107"/>
    </row>
    <row r="11" spans="2:5" ht="39.6">
      <c r="B11" s="72" t="s">
        <v>17</v>
      </c>
      <c r="C11" s="27" t="s">
        <v>18</v>
      </c>
      <c r="D11" s="73">
        <v>22</v>
      </c>
      <c r="E11" s="73" t="s">
        <v>11</v>
      </c>
    </row>
    <row r="12" spans="2:5" ht="19.899999999999999" customHeight="1">
      <c r="B12" s="108" t="s">
        <v>19</v>
      </c>
      <c r="C12" s="71" t="s">
        <v>20</v>
      </c>
      <c r="D12" s="106">
        <v>50</v>
      </c>
      <c r="E12" s="106" t="s">
        <v>7</v>
      </c>
    </row>
    <row r="13" spans="2:5" ht="18.600000000000001" customHeight="1">
      <c r="B13" s="108"/>
      <c r="C13" s="71" t="s">
        <v>21</v>
      </c>
      <c r="D13" s="107"/>
      <c r="E13" s="107"/>
    </row>
    <row r="14" spans="2:5" ht="26.45">
      <c r="B14" s="68" t="s">
        <v>22</v>
      </c>
      <c r="C14" s="18" t="s">
        <v>18</v>
      </c>
      <c r="D14" s="73">
        <v>18</v>
      </c>
      <c r="E14" s="73" t="s">
        <v>15</v>
      </c>
    </row>
    <row r="15" spans="2:5" ht="52.9">
      <c r="B15" s="68" t="s">
        <v>23</v>
      </c>
      <c r="C15" s="18" t="s">
        <v>24</v>
      </c>
      <c r="D15" s="73">
        <v>45</v>
      </c>
      <c r="E15" s="18" t="s">
        <v>7</v>
      </c>
    </row>
    <row r="16" spans="2:5" ht="29.45" customHeight="1">
      <c r="B16" s="104" t="s">
        <v>25</v>
      </c>
      <c r="C16" s="18" t="s">
        <v>26</v>
      </c>
      <c r="D16" s="106">
        <v>103</v>
      </c>
      <c r="E16" s="106" t="s">
        <v>7</v>
      </c>
    </row>
    <row r="17" spans="2:5" ht="25.9" customHeight="1">
      <c r="B17" s="105"/>
      <c r="C17" s="18" t="s">
        <v>27</v>
      </c>
      <c r="D17" s="107"/>
      <c r="E17" s="107"/>
    </row>
    <row r="18" spans="2:5" ht="39.6">
      <c r="B18" s="68" t="s">
        <v>28</v>
      </c>
      <c r="C18" s="18" t="s">
        <v>29</v>
      </c>
      <c r="D18" s="18">
        <v>26</v>
      </c>
      <c r="E18" s="18" t="s">
        <v>7</v>
      </c>
    </row>
    <row r="19" spans="2:5" ht="39.6">
      <c r="B19" s="68" t="s">
        <v>30</v>
      </c>
      <c r="C19" s="18" t="s">
        <v>31</v>
      </c>
      <c r="D19" s="18">
        <v>41</v>
      </c>
      <c r="E19" s="18" t="s">
        <v>7</v>
      </c>
    </row>
    <row r="20" spans="2:5" ht="14.45" customHeight="1">
      <c r="B20" s="108" t="s">
        <v>32</v>
      </c>
      <c r="C20" s="18" t="s">
        <v>33</v>
      </c>
      <c r="D20" s="108" t="s">
        <v>34</v>
      </c>
      <c r="E20" s="109" t="s">
        <v>7</v>
      </c>
    </row>
    <row r="21" spans="2:5">
      <c r="B21" s="108"/>
      <c r="C21" s="18" t="s">
        <v>29</v>
      </c>
      <c r="D21" s="108"/>
      <c r="E21" s="109"/>
    </row>
    <row r="22" spans="2:5">
      <c r="B22" s="108"/>
      <c r="C22" s="18" t="s">
        <v>35</v>
      </c>
      <c r="D22" s="108"/>
      <c r="E22" s="109"/>
    </row>
  </sheetData>
  <mergeCells count="19">
    <mergeCell ref="B9:B10"/>
    <mergeCell ref="D9:D10"/>
    <mergeCell ref="E9:E10"/>
    <mergeCell ref="B12:B13"/>
    <mergeCell ref="D12:D13"/>
    <mergeCell ref="E12:E13"/>
    <mergeCell ref="B3:E3"/>
    <mergeCell ref="B5:B6"/>
    <mergeCell ref="D5:D6"/>
    <mergeCell ref="E5:E6"/>
    <mergeCell ref="B7:B8"/>
    <mergeCell ref="D7:D8"/>
    <mergeCell ref="E7:E8"/>
    <mergeCell ref="B16:B17"/>
    <mergeCell ref="D16:D17"/>
    <mergeCell ref="E16:E17"/>
    <mergeCell ref="B20:B22"/>
    <mergeCell ref="E20:E22"/>
    <mergeCell ref="D20:D2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32"/>
  <sheetViews>
    <sheetView topLeftCell="A20" workbookViewId="0">
      <selection activeCell="F33" sqref="F33"/>
    </sheetView>
  </sheetViews>
  <sheetFormatPr defaultColWidth="11.42578125" defaultRowHeight="14.45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A3" s="121" t="s">
        <v>36</v>
      </c>
      <c r="B3" s="121"/>
      <c r="C3" s="121"/>
      <c r="D3" s="121"/>
      <c r="E3" s="121"/>
      <c r="F3" s="121"/>
      <c r="G3" s="121"/>
    </row>
    <row r="4" spans="1:7" ht="38.450000000000003" customHeight="1">
      <c r="A4" s="122" t="s">
        <v>1</v>
      </c>
      <c r="B4" s="122" t="s">
        <v>37</v>
      </c>
      <c r="C4" s="122" t="s">
        <v>38</v>
      </c>
      <c r="D4" s="17" t="s">
        <v>39</v>
      </c>
      <c r="E4" s="122" t="s">
        <v>40</v>
      </c>
      <c r="F4" s="122" t="s">
        <v>41</v>
      </c>
      <c r="G4" s="17" t="s">
        <v>42</v>
      </c>
    </row>
    <row r="5" spans="1:7">
      <c r="A5" s="122"/>
      <c r="B5" s="122"/>
      <c r="C5" s="122"/>
      <c r="D5" s="17" t="s">
        <v>43</v>
      </c>
      <c r="E5" s="122"/>
      <c r="F5" s="122"/>
      <c r="G5" s="17" t="s">
        <v>43</v>
      </c>
    </row>
    <row r="6" spans="1:7" ht="14.45" customHeight="1">
      <c r="A6" s="106" t="s">
        <v>5</v>
      </c>
      <c r="B6" s="18" t="s">
        <v>6</v>
      </c>
      <c r="C6" s="28" t="s">
        <v>44</v>
      </c>
      <c r="D6" s="22" t="s">
        <v>45</v>
      </c>
      <c r="E6" s="22" t="s">
        <v>46</v>
      </c>
      <c r="F6" s="75" t="s">
        <v>47</v>
      </c>
      <c r="G6" s="22" t="s">
        <v>48</v>
      </c>
    </row>
    <row r="7" spans="1:7" ht="39.6">
      <c r="A7" s="111"/>
      <c r="B7" s="18" t="s">
        <v>8</v>
      </c>
      <c r="C7" s="29" t="s">
        <v>49</v>
      </c>
      <c r="D7" s="22" t="s">
        <v>50</v>
      </c>
      <c r="E7" s="22" t="s">
        <v>46</v>
      </c>
      <c r="F7" s="75" t="s">
        <v>47</v>
      </c>
      <c r="G7" s="22" t="s">
        <v>51</v>
      </c>
    </row>
    <row r="8" spans="1:7" ht="26.45">
      <c r="A8" s="106" t="s">
        <v>9</v>
      </c>
      <c r="B8" s="106" t="s">
        <v>10</v>
      </c>
      <c r="C8" s="119" t="s">
        <v>52</v>
      </c>
      <c r="D8" s="22" t="s">
        <v>53</v>
      </c>
      <c r="E8" s="114" t="s">
        <v>46</v>
      </c>
      <c r="F8" s="117" t="s">
        <v>54</v>
      </c>
      <c r="G8" s="22" t="s">
        <v>55</v>
      </c>
    </row>
    <row r="9" spans="1:7">
      <c r="A9" s="111"/>
      <c r="B9" s="107"/>
      <c r="C9" s="120"/>
      <c r="D9" s="22" t="s">
        <v>56</v>
      </c>
      <c r="E9" s="116"/>
      <c r="F9" s="118"/>
      <c r="G9" s="22" t="s">
        <v>57</v>
      </c>
    </row>
    <row r="10" spans="1:7" ht="26.45">
      <c r="A10" s="111"/>
      <c r="B10" s="106" t="s">
        <v>12</v>
      </c>
      <c r="C10" s="119" t="s">
        <v>58</v>
      </c>
      <c r="D10" s="114" t="s">
        <v>59</v>
      </c>
      <c r="E10" s="114" t="s">
        <v>46</v>
      </c>
      <c r="F10" s="117" t="s">
        <v>54</v>
      </c>
      <c r="G10" s="22" t="s">
        <v>60</v>
      </c>
    </row>
    <row r="11" spans="1:7" ht="26.45">
      <c r="A11" s="107"/>
      <c r="B11" s="107"/>
      <c r="C11" s="120"/>
      <c r="D11" s="116"/>
      <c r="E11" s="116"/>
      <c r="F11" s="118"/>
      <c r="G11" s="22" t="s">
        <v>61</v>
      </c>
    </row>
    <row r="12" spans="1:7" ht="26.45">
      <c r="A12" s="108" t="s">
        <v>13</v>
      </c>
      <c r="B12" s="106" t="s">
        <v>14</v>
      </c>
      <c r="C12" s="119" t="s">
        <v>62</v>
      </c>
      <c r="D12" s="22" t="s">
        <v>63</v>
      </c>
      <c r="E12" s="114" t="s">
        <v>46</v>
      </c>
      <c r="F12" s="117" t="s">
        <v>64</v>
      </c>
      <c r="G12" s="114" t="s">
        <v>65</v>
      </c>
    </row>
    <row r="13" spans="1:7">
      <c r="A13" s="108"/>
      <c r="B13" s="107"/>
      <c r="C13" s="120"/>
      <c r="D13" s="22" t="s">
        <v>66</v>
      </c>
      <c r="E13" s="116"/>
      <c r="F13" s="118"/>
      <c r="G13" s="116"/>
    </row>
    <row r="14" spans="1:7" ht="23.45" customHeight="1">
      <c r="A14" s="108"/>
      <c r="B14" s="67" t="s">
        <v>16</v>
      </c>
      <c r="C14" s="29" t="s">
        <v>67</v>
      </c>
      <c r="D14" s="18" t="s">
        <v>68</v>
      </c>
      <c r="E14" s="22" t="s">
        <v>46</v>
      </c>
      <c r="F14" s="75" t="s">
        <v>64</v>
      </c>
      <c r="G14" s="22" t="s">
        <v>65</v>
      </c>
    </row>
    <row r="15" spans="1:7" ht="27" customHeight="1">
      <c r="A15" s="104" t="s">
        <v>17</v>
      </c>
      <c r="B15" s="106" t="s">
        <v>18</v>
      </c>
      <c r="C15" s="113" t="s">
        <v>69</v>
      </c>
      <c r="D15" s="67" t="s">
        <v>70</v>
      </c>
      <c r="E15" s="114" t="s">
        <v>46</v>
      </c>
      <c r="F15" s="117" t="s">
        <v>64</v>
      </c>
      <c r="G15" s="114" t="s">
        <v>71</v>
      </c>
    </row>
    <row r="16" spans="1:7" ht="27" customHeight="1">
      <c r="A16" s="112"/>
      <c r="B16" s="111"/>
      <c r="C16" s="113"/>
      <c r="D16" s="18" t="s">
        <v>72</v>
      </c>
      <c r="E16" s="115"/>
      <c r="F16" s="123"/>
      <c r="G16" s="116"/>
    </row>
    <row r="17" spans="1:7" ht="27" customHeight="1">
      <c r="A17" s="105"/>
      <c r="B17" s="107"/>
      <c r="C17" s="113"/>
      <c r="D17" s="18" t="s">
        <v>73</v>
      </c>
      <c r="E17" s="116"/>
      <c r="F17" s="118"/>
      <c r="G17" s="22" t="s">
        <v>74</v>
      </c>
    </row>
    <row r="18" spans="1:7" ht="26.45">
      <c r="A18" s="108" t="s">
        <v>19</v>
      </c>
      <c r="B18" s="71" t="s">
        <v>20</v>
      </c>
      <c r="C18" s="69" t="s">
        <v>75</v>
      </c>
      <c r="D18" s="179" t="s">
        <v>50</v>
      </c>
      <c r="E18" s="124" t="s">
        <v>46</v>
      </c>
      <c r="F18" s="125" t="s">
        <v>64</v>
      </c>
      <c r="G18" s="77" t="s">
        <v>76</v>
      </c>
    </row>
    <row r="19" spans="1:7" ht="16.149999999999999" customHeight="1">
      <c r="A19" s="108"/>
      <c r="B19" s="71" t="s">
        <v>21</v>
      </c>
      <c r="C19" s="66" t="s">
        <v>75</v>
      </c>
      <c r="D19" s="76" t="s">
        <v>77</v>
      </c>
      <c r="E19" s="124"/>
      <c r="F19" s="125"/>
      <c r="G19" s="78" t="s">
        <v>78</v>
      </c>
    </row>
    <row r="20" spans="1:7">
      <c r="A20" s="104" t="s">
        <v>22</v>
      </c>
      <c r="B20" s="126" t="s">
        <v>18</v>
      </c>
      <c r="C20" s="128" t="s">
        <v>69</v>
      </c>
      <c r="D20" s="66" t="s">
        <v>79</v>
      </c>
      <c r="E20" s="130" t="s">
        <v>46</v>
      </c>
      <c r="F20" s="130" t="s">
        <v>64</v>
      </c>
      <c r="G20" s="128" t="s">
        <v>48</v>
      </c>
    </row>
    <row r="21" spans="1:7" ht="26.45">
      <c r="A21" s="105"/>
      <c r="B21" s="127"/>
      <c r="C21" s="129"/>
      <c r="D21" s="66" t="s">
        <v>80</v>
      </c>
      <c r="E21" s="129"/>
      <c r="F21" s="129"/>
      <c r="G21" s="129"/>
    </row>
    <row r="22" spans="1:7" ht="26.45" customHeight="1">
      <c r="A22" s="68" t="s">
        <v>23</v>
      </c>
      <c r="B22" s="18" t="s">
        <v>24</v>
      </c>
      <c r="C22" s="70" t="s">
        <v>81</v>
      </c>
      <c r="D22" s="66" t="s">
        <v>50</v>
      </c>
      <c r="E22" s="70" t="s">
        <v>82</v>
      </c>
      <c r="F22" s="66" t="s">
        <v>54</v>
      </c>
      <c r="G22" s="66" t="s">
        <v>83</v>
      </c>
    </row>
    <row r="23" spans="1:7" ht="39.6">
      <c r="A23" s="104" t="s">
        <v>25</v>
      </c>
      <c r="B23" s="18" t="s">
        <v>26</v>
      </c>
      <c r="C23" s="70" t="s">
        <v>84</v>
      </c>
      <c r="D23" s="180" t="s">
        <v>50</v>
      </c>
      <c r="E23" s="108" t="s">
        <v>46</v>
      </c>
      <c r="F23" s="181" t="s">
        <v>64</v>
      </c>
      <c r="G23" s="66" t="s">
        <v>85</v>
      </c>
    </row>
    <row r="24" spans="1:7" ht="26.45" customHeight="1">
      <c r="A24" s="105"/>
      <c r="B24" s="18" t="s">
        <v>27</v>
      </c>
      <c r="C24" s="68" t="s">
        <v>86</v>
      </c>
      <c r="D24" s="68" t="s">
        <v>50</v>
      </c>
      <c r="E24" s="108"/>
      <c r="F24" s="182"/>
      <c r="G24" s="68" t="s">
        <v>48</v>
      </c>
    </row>
    <row r="25" spans="1:7" ht="26.45" customHeight="1">
      <c r="A25" s="104" t="s">
        <v>28</v>
      </c>
      <c r="B25" s="106" t="s">
        <v>29</v>
      </c>
      <c r="C25" s="104" t="s">
        <v>87</v>
      </c>
      <c r="D25" s="104" t="s">
        <v>50</v>
      </c>
      <c r="E25" s="108" t="s">
        <v>46</v>
      </c>
      <c r="F25" s="183" t="s">
        <v>64</v>
      </c>
      <c r="G25" s="68" t="s">
        <v>88</v>
      </c>
    </row>
    <row r="26" spans="1:7">
      <c r="A26" s="105"/>
      <c r="B26" s="107"/>
      <c r="C26" s="105"/>
      <c r="D26" s="105"/>
      <c r="E26" s="108"/>
      <c r="F26" s="184"/>
      <c r="G26" s="68" t="s">
        <v>89</v>
      </c>
    </row>
    <row r="27" spans="1:7" ht="26.45">
      <c r="A27" s="68" t="s">
        <v>30</v>
      </c>
      <c r="B27" s="18" t="s">
        <v>31</v>
      </c>
      <c r="C27" s="74" t="s">
        <v>90</v>
      </c>
      <c r="D27" s="74" t="s">
        <v>45</v>
      </c>
      <c r="E27" s="72" t="s">
        <v>46</v>
      </c>
      <c r="F27" s="70" t="s">
        <v>64</v>
      </c>
      <c r="G27" s="72" t="s">
        <v>91</v>
      </c>
    </row>
    <row r="28" spans="1:7" ht="26.45">
      <c r="A28" s="108" t="s">
        <v>92</v>
      </c>
      <c r="B28" s="109" t="s">
        <v>33</v>
      </c>
      <c r="C28" s="108" t="s">
        <v>93</v>
      </c>
      <c r="D28" s="68" t="s">
        <v>63</v>
      </c>
      <c r="E28" s="68" t="s">
        <v>46</v>
      </c>
      <c r="F28" s="68" t="s">
        <v>64</v>
      </c>
      <c r="G28" s="108" t="s">
        <v>48</v>
      </c>
    </row>
    <row r="29" spans="1:7">
      <c r="A29" s="108"/>
      <c r="B29" s="109"/>
      <c r="C29" s="108"/>
      <c r="D29" s="68" t="s">
        <v>66</v>
      </c>
      <c r="E29" s="68" t="s">
        <v>46</v>
      </c>
      <c r="F29" s="68" t="s">
        <v>64</v>
      </c>
      <c r="G29" s="108"/>
    </row>
    <row r="30" spans="1:7" ht="39.6">
      <c r="A30" s="108"/>
      <c r="B30" s="18" t="s">
        <v>29</v>
      </c>
      <c r="C30" s="68" t="s">
        <v>94</v>
      </c>
      <c r="D30" s="68" t="s">
        <v>50</v>
      </c>
      <c r="E30" s="68" t="s">
        <v>46</v>
      </c>
      <c r="F30" s="68" t="s">
        <v>64</v>
      </c>
      <c r="G30" s="68" t="s">
        <v>95</v>
      </c>
    </row>
    <row r="31" spans="1:7" ht="26.45">
      <c r="A31" s="108"/>
      <c r="B31" s="109" t="s">
        <v>35</v>
      </c>
      <c r="C31" s="108" t="s">
        <v>96</v>
      </c>
      <c r="D31" s="68" t="s">
        <v>63</v>
      </c>
      <c r="E31" s="68" t="s">
        <v>46</v>
      </c>
      <c r="F31" s="68" t="s">
        <v>64</v>
      </c>
      <c r="G31" s="104" t="s">
        <v>48</v>
      </c>
    </row>
    <row r="32" spans="1:7">
      <c r="A32" s="108"/>
      <c r="B32" s="109"/>
      <c r="C32" s="108"/>
      <c r="D32" s="68" t="s">
        <v>66</v>
      </c>
      <c r="E32" s="68" t="s">
        <v>46</v>
      </c>
      <c r="F32" s="68" t="s">
        <v>64</v>
      </c>
      <c r="G32" s="105"/>
    </row>
  </sheetData>
  <mergeCells count="54">
    <mergeCell ref="A23:A24"/>
    <mergeCell ref="G12:G13"/>
    <mergeCell ref="B12:B13"/>
    <mergeCell ref="C12:C13"/>
    <mergeCell ref="E12:E13"/>
    <mergeCell ref="F12:F13"/>
    <mergeCell ref="F15:F17"/>
    <mergeCell ref="G15:G16"/>
    <mergeCell ref="E18:E19"/>
    <mergeCell ref="F18:F19"/>
    <mergeCell ref="A20:A21"/>
    <mergeCell ref="B20:B21"/>
    <mergeCell ref="C20:C21"/>
    <mergeCell ref="E20:E21"/>
    <mergeCell ref="F20:F21"/>
    <mergeCell ref="G20:G21"/>
    <mergeCell ref="A3:G3"/>
    <mergeCell ref="A4:A5"/>
    <mergeCell ref="B4:B5"/>
    <mergeCell ref="C4:C5"/>
    <mergeCell ref="E4:E5"/>
    <mergeCell ref="F4:F5"/>
    <mergeCell ref="A6:A7"/>
    <mergeCell ref="A12:A14"/>
    <mergeCell ref="B8:B9"/>
    <mergeCell ref="C8:C9"/>
    <mergeCell ref="E8:E9"/>
    <mergeCell ref="F8:F9"/>
    <mergeCell ref="A8:A11"/>
    <mergeCell ref="B10:B11"/>
    <mergeCell ref="C10:C11"/>
    <mergeCell ref="D10:D11"/>
    <mergeCell ref="E10:E11"/>
    <mergeCell ref="F10:F11"/>
    <mergeCell ref="A15:A17"/>
    <mergeCell ref="B15:B17"/>
    <mergeCell ref="C15:C17"/>
    <mergeCell ref="E15:E17"/>
    <mergeCell ref="A18:A19"/>
    <mergeCell ref="E23:E24"/>
    <mergeCell ref="F23:F24"/>
    <mergeCell ref="F25:F26"/>
    <mergeCell ref="E25:E26"/>
    <mergeCell ref="D25:D26"/>
    <mergeCell ref="C25:C26"/>
    <mergeCell ref="B25:B26"/>
    <mergeCell ref="A25:A26"/>
    <mergeCell ref="B28:B29"/>
    <mergeCell ref="C28:C29"/>
    <mergeCell ref="G28:G29"/>
    <mergeCell ref="A28:A32"/>
    <mergeCell ref="B31:B32"/>
    <mergeCell ref="C31:C32"/>
    <mergeCell ref="G31:G32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36"/>
  <sheetViews>
    <sheetView topLeftCell="B6" workbookViewId="0">
      <selection activeCell="D6" sqref="D6"/>
    </sheetView>
  </sheetViews>
  <sheetFormatPr defaultColWidth="11.42578125" defaultRowHeight="14.45"/>
  <cols>
    <col min="2" max="2" width="31.28515625" customWidth="1"/>
    <col min="3" max="3" width="22.85546875" customWidth="1"/>
    <col min="4" max="4" width="21.140625" customWidth="1"/>
    <col min="5" max="5" width="24.85546875" customWidth="1"/>
    <col min="6" max="6" width="30.7109375" customWidth="1"/>
  </cols>
  <sheetData>
    <row r="4" spans="2:6">
      <c r="B4" s="121" t="s">
        <v>97</v>
      </c>
      <c r="C4" s="121"/>
      <c r="D4" s="121"/>
      <c r="E4" s="121"/>
      <c r="F4" s="121"/>
    </row>
    <row r="5" spans="2:6" ht="26.45">
      <c r="B5" s="17" t="s">
        <v>98</v>
      </c>
      <c r="C5" s="17" t="s">
        <v>99</v>
      </c>
      <c r="D5" s="17" t="s">
        <v>100</v>
      </c>
      <c r="E5" s="17" t="s">
        <v>101</v>
      </c>
      <c r="F5" s="17" t="s">
        <v>102</v>
      </c>
    </row>
    <row r="6" spans="2:6" ht="26.45">
      <c r="B6" s="44" t="s">
        <v>103</v>
      </c>
      <c r="C6" s="46" t="s">
        <v>104</v>
      </c>
      <c r="D6" s="22" t="s">
        <v>21</v>
      </c>
      <c r="E6" s="46" t="s">
        <v>105</v>
      </c>
      <c r="F6" s="46" t="s">
        <v>106</v>
      </c>
    </row>
    <row r="7" spans="2:6">
      <c r="B7" s="132" t="s">
        <v>107</v>
      </c>
      <c r="C7" s="114" t="s">
        <v>108</v>
      </c>
      <c r="D7" s="22" t="s">
        <v>33</v>
      </c>
      <c r="E7" s="114" t="s">
        <v>109</v>
      </c>
      <c r="F7" s="114" t="s">
        <v>106</v>
      </c>
    </row>
    <row r="8" spans="2:6">
      <c r="B8" s="134"/>
      <c r="C8" s="115"/>
      <c r="D8" s="22" t="s">
        <v>35</v>
      </c>
      <c r="E8" s="115"/>
      <c r="F8" s="115"/>
    </row>
    <row r="9" spans="2:6">
      <c r="B9" s="131" t="s">
        <v>110</v>
      </c>
      <c r="C9" s="136" t="s">
        <v>111</v>
      </c>
      <c r="D9" s="124" t="s">
        <v>24</v>
      </c>
      <c r="E9" s="138" t="s">
        <v>112</v>
      </c>
      <c r="F9" s="46" t="s">
        <v>113</v>
      </c>
    </row>
    <row r="10" spans="2:6">
      <c r="B10" s="131"/>
      <c r="C10" s="137"/>
      <c r="D10" s="124"/>
      <c r="E10" s="139"/>
      <c r="F10" s="22" t="s">
        <v>114</v>
      </c>
    </row>
    <row r="11" spans="2:6" ht="26.45">
      <c r="B11" s="79" t="s">
        <v>115</v>
      </c>
      <c r="C11" s="22" t="s">
        <v>116</v>
      </c>
      <c r="D11" s="22" t="s">
        <v>117</v>
      </c>
      <c r="E11" s="22" t="s">
        <v>118</v>
      </c>
      <c r="F11" s="22" t="s">
        <v>106</v>
      </c>
    </row>
    <row r="12" spans="2:6" ht="26.45">
      <c r="B12" s="79" t="s">
        <v>119</v>
      </c>
      <c r="C12" s="22" t="s">
        <v>116</v>
      </c>
      <c r="D12" s="22" t="s">
        <v>117</v>
      </c>
      <c r="E12" s="22" t="s">
        <v>120</v>
      </c>
      <c r="F12" s="22" t="s">
        <v>121</v>
      </c>
    </row>
    <row r="13" spans="2:6">
      <c r="B13" s="131" t="s">
        <v>122</v>
      </c>
      <c r="C13" s="124" t="s">
        <v>116</v>
      </c>
      <c r="D13" s="22" t="s">
        <v>123</v>
      </c>
      <c r="E13" s="140" t="s">
        <v>124</v>
      </c>
      <c r="F13" s="124" t="s">
        <v>106</v>
      </c>
    </row>
    <row r="14" spans="2:6">
      <c r="B14" s="131"/>
      <c r="C14" s="124"/>
      <c r="D14" s="22" t="s">
        <v>10</v>
      </c>
      <c r="E14" s="140"/>
      <c r="F14" s="124"/>
    </row>
    <row r="15" spans="2:6">
      <c r="B15" s="131"/>
      <c r="C15" s="124"/>
      <c r="D15" s="22" t="s">
        <v>26</v>
      </c>
      <c r="E15" s="140"/>
      <c r="F15" s="124"/>
    </row>
    <row r="16" spans="2:6">
      <c r="B16" s="131"/>
      <c r="C16" s="124"/>
      <c r="D16" s="22" t="s">
        <v>35</v>
      </c>
      <c r="E16" s="140"/>
      <c r="F16" s="124"/>
    </row>
    <row r="17" spans="2:6">
      <c r="B17" s="79" t="s">
        <v>125</v>
      </c>
      <c r="C17" s="22" t="s">
        <v>104</v>
      </c>
      <c r="D17" s="22" t="s">
        <v>6</v>
      </c>
      <c r="E17" s="22" t="s">
        <v>109</v>
      </c>
      <c r="F17" s="22" t="s">
        <v>106</v>
      </c>
    </row>
    <row r="18" spans="2:6">
      <c r="B18" s="79" t="s">
        <v>126</v>
      </c>
      <c r="C18" s="22" t="s">
        <v>111</v>
      </c>
      <c r="D18" s="22" t="s">
        <v>27</v>
      </c>
      <c r="E18" s="22" t="s">
        <v>127</v>
      </c>
      <c r="F18" s="22" t="s">
        <v>106</v>
      </c>
    </row>
    <row r="19" spans="2:6" ht="26.45">
      <c r="B19" s="79" t="s">
        <v>128</v>
      </c>
      <c r="C19" s="22" t="s">
        <v>116</v>
      </c>
      <c r="D19" s="22" t="s">
        <v>18</v>
      </c>
      <c r="E19" s="22" t="s">
        <v>129</v>
      </c>
      <c r="F19" s="22" t="s">
        <v>106</v>
      </c>
    </row>
    <row r="20" spans="2:6">
      <c r="B20" s="132" t="s">
        <v>130</v>
      </c>
      <c r="C20" s="114" t="s">
        <v>111</v>
      </c>
      <c r="D20" s="114" t="s">
        <v>29</v>
      </c>
      <c r="E20" s="114" t="s">
        <v>131</v>
      </c>
      <c r="F20" s="22" t="s">
        <v>132</v>
      </c>
    </row>
    <row r="21" spans="2:6">
      <c r="B21" s="133"/>
      <c r="C21" s="116"/>
      <c r="D21" s="116"/>
      <c r="E21" s="116"/>
      <c r="F21" s="22" t="s">
        <v>133</v>
      </c>
    </row>
    <row r="22" spans="2:6">
      <c r="B22" s="132" t="s">
        <v>134</v>
      </c>
      <c r="C22" s="114" t="s">
        <v>116</v>
      </c>
      <c r="D22" s="22" t="s">
        <v>26</v>
      </c>
      <c r="E22" s="114" t="s">
        <v>135</v>
      </c>
      <c r="F22" s="114" t="s">
        <v>106</v>
      </c>
    </row>
    <row r="23" spans="2:6">
      <c r="B23" s="134"/>
      <c r="C23" s="115"/>
      <c r="D23" s="22" t="s">
        <v>12</v>
      </c>
      <c r="E23" s="115"/>
      <c r="F23" s="115"/>
    </row>
    <row r="24" spans="2:6">
      <c r="B24" s="134"/>
      <c r="C24" s="115"/>
      <c r="D24" s="22" t="s">
        <v>24</v>
      </c>
      <c r="E24" s="115"/>
      <c r="F24" s="115"/>
    </row>
    <row r="25" spans="2:6">
      <c r="B25" s="133"/>
      <c r="C25" s="116"/>
      <c r="D25" s="22" t="s">
        <v>10</v>
      </c>
      <c r="E25" s="116"/>
      <c r="F25" s="116"/>
    </row>
    <row r="26" spans="2:6" ht="26.45">
      <c r="B26" s="45" t="s">
        <v>136</v>
      </c>
      <c r="C26" s="47" t="s">
        <v>116</v>
      </c>
      <c r="D26" s="22" t="s">
        <v>117</v>
      </c>
      <c r="E26" s="22" t="s">
        <v>137</v>
      </c>
      <c r="F26" s="22" t="s">
        <v>106</v>
      </c>
    </row>
    <row r="27" spans="2:6">
      <c r="B27" s="132" t="s">
        <v>138</v>
      </c>
      <c r="C27" s="114" t="s">
        <v>111</v>
      </c>
      <c r="D27" s="114" t="s">
        <v>31</v>
      </c>
      <c r="E27" s="114" t="s">
        <v>139</v>
      </c>
      <c r="F27" s="22" t="s">
        <v>140</v>
      </c>
    </row>
    <row r="28" spans="2:6">
      <c r="B28" s="133"/>
      <c r="C28" s="116"/>
      <c r="D28" s="116"/>
      <c r="E28" s="116"/>
      <c r="F28" s="47" t="s">
        <v>141</v>
      </c>
    </row>
    <row r="29" spans="2:6">
      <c r="B29" s="132" t="s">
        <v>142</v>
      </c>
      <c r="C29" s="114" t="s">
        <v>116</v>
      </c>
      <c r="D29" s="47" t="s">
        <v>26</v>
      </c>
      <c r="E29" s="114" t="s">
        <v>143</v>
      </c>
      <c r="F29" s="22" t="s">
        <v>106</v>
      </c>
    </row>
    <row r="30" spans="2:6">
      <c r="B30" s="134"/>
      <c r="C30" s="115"/>
      <c r="D30" s="47" t="s">
        <v>14</v>
      </c>
      <c r="E30" s="115"/>
      <c r="F30" s="22" t="s">
        <v>144</v>
      </c>
    </row>
    <row r="31" spans="2:6">
      <c r="B31" s="134"/>
      <c r="C31" s="115"/>
      <c r="D31" s="47" t="s">
        <v>24</v>
      </c>
      <c r="E31" s="115"/>
      <c r="F31" s="22" t="s">
        <v>106</v>
      </c>
    </row>
    <row r="32" spans="2:6">
      <c r="B32" s="134"/>
      <c r="C32" s="115"/>
      <c r="D32" s="47" t="s">
        <v>10</v>
      </c>
      <c r="E32" s="115"/>
      <c r="F32" s="22" t="s">
        <v>106</v>
      </c>
    </row>
    <row r="33" spans="2:6">
      <c r="B33" s="133"/>
      <c r="C33" s="116"/>
      <c r="D33" s="47" t="s">
        <v>12</v>
      </c>
      <c r="E33" s="116"/>
      <c r="F33" s="22" t="s">
        <v>106</v>
      </c>
    </row>
    <row r="34" spans="2:6">
      <c r="B34" s="131" t="s">
        <v>145</v>
      </c>
      <c r="C34" s="124" t="s">
        <v>111</v>
      </c>
      <c r="D34" s="124" t="s">
        <v>123</v>
      </c>
      <c r="E34" s="124" t="s">
        <v>146</v>
      </c>
      <c r="F34" s="22" t="s">
        <v>147</v>
      </c>
    </row>
    <row r="35" spans="2:6">
      <c r="B35" s="131"/>
      <c r="C35" s="124"/>
      <c r="D35" s="124"/>
      <c r="E35" s="124"/>
      <c r="F35" s="22" t="s">
        <v>148</v>
      </c>
    </row>
    <row r="36" spans="2:6">
      <c r="B36" s="135" t="s">
        <v>149</v>
      </c>
      <c r="C36" s="135"/>
      <c r="D36" s="135"/>
      <c r="E36" s="135"/>
      <c r="F36" s="135"/>
    </row>
  </sheetData>
  <mergeCells count="33">
    <mergeCell ref="B7:B8"/>
    <mergeCell ref="C7:C8"/>
    <mergeCell ref="E7:E8"/>
    <mergeCell ref="F7:F8"/>
    <mergeCell ref="B4:F4"/>
    <mergeCell ref="B36:F36"/>
    <mergeCell ref="B9:B10"/>
    <mergeCell ref="C9:C10"/>
    <mergeCell ref="D9:D10"/>
    <mergeCell ref="E9:E10"/>
    <mergeCell ref="B13:B16"/>
    <mergeCell ref="E13:E16"/>
    <mergeCell ref="C13:C16"/>
    <mergeCell ref="F13:F16"/>
    <mergeCell ref="B20:B21"/>
    <mergeCell ref="C20:C21"/>
    <mergeCell ref="D20:D21"/>
    <mergeCell ref="E20:E21"/>
    <mergeCell ref="B22:B25"/>
    <mergeCell ref="C22:C25"/>
    <mergeCell ref="E22:E25"/>
    <mergeCell ref="F22:F25"/>
    <mergeCell ref="B34:B35"/>
    <mergeCell ref="C34:C35"/>
    <mergeCell ref="D34:D35"/>
    <mergeCell ref="E34:E35"/>
    <mergeCell ref="B27:B28"/>
    <mergeCell ref="C27:C28"/>
    <mergeCell ref="D27:D28"/>
    <mergeCell ref="E27:E28"/>
    <mergeCell ref="B29:B33"/>
    <mergeCell ref="C29:C33"/>
    <mergeCell ref="E29:E33"/>
  </mergeCells>
  <phoneticPr fontId="1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32"/>
  <sheetViews>
    <sheetView topLeftCell="C29" zoomScale="90" zoomScaleNormal="90" workbookViewId="0">
      <selection activeCell="G33" sqref="G33"/>
    </sheetView>
  </sheetViews>
  <sheetFormatPr defaultColWidth="11.42578125" defaultRowHeight="14.45"/>
  <cols>
    <col min="2" max="2" width="33" customWidth="1"/>
    <col min="3" max="3" width="14.5703125" customWidth="1"/>
    <col min="4" max="4" width="17.7109375" bestFit="1" customWidth="1"/>
    <col min="5" max="5" width="11.28515625" customWidth="1"/>
    <col min="7" max="7" width="26.85546875" customWidth="1"/>
  </cols>
  <sheetData>
    <row r="4" spans="2:7">
      <c r="B4" s="135" t="s">
        <v>150</v>
      </c>
      <c r="C4" s="135"/>
      <c r="D4" s="135"/>
      <c r="E4" s="135"/>
      <c r="F4" s="135"/>
      <c r="G4" s="135"/>
    </row>
    <row r="5" spans="2:7" ht="39.6">
      <c r="B5" s="17" t="s">
        <v>151</v>
      </c>
      <c r="C5" s="17" t="s">
        <v>152</v>
      </c>
      <c r="D5" s="17" t="s">
        <v>153</v>
      </c>
      <c r="E5" s="17" t="s">
        <v>154</v>
      </c>
      <c r="F5" s="17" t="s">
        <v>155</v>
      </c>
      <c r="G5" s="17" t="s">
        <v>156</v>
      </c>
    </row>
    <row r="6" spans="2:7" ht="39.6">
      <c r="B6" s="44" t="s">
        <v>103</v>
      </c>
      <c r="C6" s="22" t="s">
        <v>21</v>
      </c>
      <c r="D6" s="22" t="s">
        <v>157</v>
      </c>
      <c r="E6" s="22" t="s">
        <v>158</v>
      </c>
      <c r="F6" s="18" t="s">
        <v>64</v>
      </c>
      <c r="G6" s="18" t="s">
        <v>159</v>
      </c>
    </row>
    <row r="7" spans="2:7">
      <c r="B7" s="132" t="s">
        <v>107</v>
      </c>
      <c r="C7" s="22" t="s">
        <v>33</v>
      </c>
      <c r="D7" s="18" t="s">
        <v>93</v>
      </c>
      <c r="E7" s="22" t="s">
        <v>160</v>
      </c>
      <c r="F7" s="18" t="s">
        <v>64</v>
      </c>
      <c r="G7" s="18" t="s">
        <v>159</v>
      </c>
    </row>
    <row r="8" spans="2:7">
      <c r="B8" s="134"/>
      <c r="C8" s="22" t="s">
        <v>35</v>
      </c>
      <c r="D8" s="18" t="s">
        <v>96</v>
      </c>
      <c r="E8" s="22" t="s">
        <v>160</v>
      </c>
      <c r="F8" s="18" t="s">
        <v>64</v>
      </c>
      <c r="G8" s="18" t="s">
        <v>159</v>
      </c>
    </row>
    <row r="9" spans="2:7">
      <c r="B9" s="22" t="s">
        <v>110</v>
      </c>
      <c r="C9" s="22" t="s">
        <v>24</v>
      </c>
      <c r="D9" s="18" t="s">
        <v>161</v>
      </c>
      <c r="E9" s="22" t="s">
        <v>162</v>
      </c>
      <c r="F9" s="18" t="s">
        <v>64</v>
      </c>
      <c r="G9" s="18" t="s">
        <v>159</v>
      </c>
    </row>
    <row r="10" spans="2:7">
      <c r="B10" s="22" t="s">
        <v>115</v>
      </c>
      <c r="C10" s="22" t="s">
        <v>117</v>
      </c>
      <c r="D10" s="18" t="s">
        <v>86</v>
      </c>
      <c r="E10" s="22" t="s">
        <v>162</v>
      </c>
      <c r="F10" s="18" t="s">
        <v>64</v>
      </c>
      <c r="G10" s="18" t="s">
        <v>163</v>
      </c>
    </row>
    <row r="11" spans="2:7" ht="26.45">
      <c r="B11" s="22" t="s">
        <v>119</v>
      </c>
      <c r="C11" s="22" t="s">
        <v>117</v>
      </c>
      <c r="D11" s="18" t="s">
        <v>164</v>
      </c>
      <c r="E11" s="22" t="s">
        <v>162</v>
      </c>
      <c r="F11" s="18" t="s">
        <v>64</v>
      </c>
      <c r="G11" s="18" t="s">
        <v>163</v>
      </c>
    </row>
    <row r="12" spans="2:7">
      <c r="B12" s="124" t="s">
        <v>122</v>
      </c>
      <c r="C12" s="22" t="s">
        <v>123</v>
      </c>
      <c r="D12" s="18" t="s">
        <v>86</v>
      </c>
      <c r="E12" s="22" t="s">
        <v>160</v>
      </c>
      <c r="F12" s="18" t="s">
        <v>64</v>
      </c>
      <c r="G12" s="18" t="s">
        <v>165</v>
      </c>
    </row>
    <row r="13" spans="2:7">
      <c r="B13" s="124"/>
      <c r="C13" s="22" t="s">
        <v>10</v>
      </c>
      <c r="D13" s="18" t="s">
        <v>86</v>
      </c>
      <c r="E13" s="22" t="s">
        <v>166</v>
      </c>
      <c r="F13" s="18" t="s">
        <v>64</v>
      </c>
      <c r="G13" s="18" t="s">
        <v>165</v>
      </c>
    </row>
    <row r="14" spans="2:7">
      <c r="B14" s="124"/>
      <c r="C14" s="22" t="s">
        <v>26</v>
      </c>
      <c r="D14" s="18" t="s">
        <v>167</v>
      </c>
      <c r="E14" s="22" t="s">
        <v>166</v>
      </c>
      <c r="F14" s="18" t="s">
        <v>64</v>
      </c>
      <c r="G14" s="18" t="s">
        <v>165</v>
      </c>
    </row>
    <row r="15" spans="2:7">
      <c r="B15" s="124"/>
      <c r="C15" s="22" t="s">
        <v>35</v>
      </c>
      <c r="D15" s="18" t="s">
        <v>168</v>
      </c>
      <c r="E15" s="22" t="s">
        <v>166</v>
      </c>
      <c r="F15" s="18" t="s">
        <v>64</v>
      </c>
      <c r="G15" s="18" t="s">
        <v>165</v>
      </c>
    </row>
    <row r="16" spans="2:7">
      <c r="B16" s="22" t="s">
        <v>125</v>
      </c>
      <c r="C16" s="22" t="s">
        <v>6</v>
      </c>
      <c r="D16" s="18" t="s">
        <v>169</v>
      </c>
      <c r="E16" s="22" t="s">
        <v>162</v>
      </c>
      <c r="F16" s="18" t="s">
        <v>47</v>
      </c>
      <c r="G16" s="18" t="s">
        <v>159</v>
      </c>
    </row>
    <row r="17" spans="2:7">
      <c r="B17" s="22" t="s">
        <v>126</v>
      </c>
      <c r="C17" s="22" t="s">
        <v>27</v>
      </c>
      <c r="D17" s="18" t="s">
        <v>86</v>
      </c>
      <c r="E17" s="22" t="s">
        <v>162</v>
      </c>
      <c r="F17" s="18" t="s">
        <v>64</v>
      </c>
      <c r="G17" s="18" t="s">
        <v>170</v>
      </c>
    </row>
    <row r="18" spans="2:7" ht="26.45">
      <c r="B18" s="22" t="s">
        <v>128</v>
      </c>
      <c r="C18" s="22" t="s">
        <v>18</v>
      </c>
      <c r="D18" s="18" t="s">
        <v>171</v>
      </c>
      <c r="E18" s="22" t="s">
        <v>54</v>
      </c>
      <c r="F18" s="18" t="s">
        <v>64</v>
      </c>
      <c r="G18" s="18" t="s">
        <v>159</v>
      </c>
    </row>
    <row r="19" spans="2:7">
      <c r="B19" s="22" t="s">
        <v>130</v>
      </c>
      <c r="C19" s="22" t="s">
        <v>29</v>
      </c>
      <c r="D19" s="18" t="s">
        <v>86</v>
      </c>
      <c r="E19" s="22" t="s">
        <v>162</v>
      </c>
      <c r="F19" s="18" t="s">
        <v>64</v>
      </c>
      <c r="G19" s="18" t="s">
        <v>170</v>
      </c>
    </row>
    <row r="20" spans="2:7">
      <c r="B20" s="124" t="s">
        <v>134</v>
      </c>
      <c r="C20" s="22" t="s">
        <v>26</v>
      </c>
      <c r="D20" s="18" t="s">
        <v>84</v>
      </c>
      <c r="E20" s="22" t="s">
        <v>166</v>
      </c>
      <c r="F20" s="18" t="s">
        <v>64</v>
      </c>
      <c r="G20" s="18" t="s">
        <v>172</v>
      </c>
    </row>
    <row r="21" spans="2:7" ht="26.45">
      <c r="B21" s="124"/>
      <c r="C21" s="22" t="s">
        <v>12</v>
      </c>
      <c r="D21" s="18" t="s">
        <v>173</v>
      </c>
      <c r="E21" s="22" t="s">
        <v>166</v>
      </c>
      <c r="F21" s="18" t="s">
        <v>64</v>
      </c>
      <c r="G21" s="18" t="s">
        <v>172</v>
      </c>
    </row>
    <row r="22" spans="2:7">
      <c r="B22" s="124"/>
      <c r="C22" s="22" t="s">
        <v>24</v>
      </c>
      <c r="D22" s="18" t="s">
        <v>174</v>
      </c>
      <c r="E22" s="22" t="s">
        <v>166</v>
      </c>
      <c r="F22" s="18" t="s">
        <v>64</v>
      </c>
      <c r="G22" s="18" t="s">
        <v>172</v>
      </c>
    </row>
    <row r="23" spans="2:7">
      <c r="B23" s="124"/>
      <c r="C23" s="22" t="s">
        <v>10</v>
      </c>
      <c r="D23" s="18" t="s">
        <v>86</v>
      </c>
      <c r="E23" s="22" t="s">
        <v>166</v>
      </c>
      <c r="F23" s="18" t="s">
        <v>64</v>
      </c>
      <c r="G23" s="18" t="s">
        <v>172</v>
      </c>
    </row>
    <row r="24" spans="2:7">
      <c r="B24" s="22" t="s">
        <v>136</v>
      </c>
      <c r="C24" s="22" t="s">
        <v>117</v>
      </c>
      <c r="D24" s="18" t="s">
        <v>86</v>
      </c>
      <c r="E24" s="22" t="s">
        <v>162</v>
      </c>
      <c r="F24" s="18" t="s">
        <v>64</v>
      </c>
      <c r="G24" s="18" t="s">
        <v>163</v>
      </c>
    </row>
    <row r="25" spans="2:7">
      <c r="B25" s="22" t="s">
        <v>138</v>
      </c>
      <c r="C25" s="22" t="s">
        <v>31</v>
      </c>
      <c r="D25" s="18" t="s">
        <v>90</v>
      </c>
      <c r="E25" s="22" t="s">
        <v>166</v>
      </c>
      <c r="F25" s="18" t="s">
        <v>47</v>
      </c>
      <c r="G25" s="18" t="s">
        <v>175</v>
      </c>
    </row>
    <row r="26" spans="2:7">
      <c r="B26" s="124" t="s">
        <v>142</v>
      </c>
      <c r="C26" s="22" t="s">
        <v>26</v>
      </c>
      <c r="D26" s="18" t="s">
        <v>86</v>
      </c>
      <c r="E26" s="22" t="s">
        <v>166</v>
      </c>
      <c r="F26" s="18" t="s">
        <v>64</v>
      </c>
      <c r="G26" s="18" t="s">
        <v>172</v>
      </c>
    </row>
    <row r="27" spans="2:7">
      <c r="B27" s="124"/>
      <c r="C27" s="22" t="s">
        <v>14</v>
      </c>
      <c r="D27" s="18" t="s">
        <v>86</v>
      </c>
      <c r="E27" s="22" t="s">
        <v>166</v>
      </c>
      <c r="F27" s="18" t="s">
        <v>64</v>
      </c>
      <c r="G27" s="18" t="s">
        <v>172</v>
      </c>
    </row>
    <row r="28" spans="2:7">
      <c r="B28" s="124"/>
      <c r="C28" s="22" t="s">
        <v>24</v>
      </c>
      <c r="D28" s="18" t="s">
        <v>174</v>
      </c>
      <c r="E28" s="22" t="s">
        <v>166</v>
      </c>
      <c r="F28" s="18" t="s">
        <v>64</v>
      </c>
      <c r="G28" s="18" t="s">
        <v>172</v>
      </c>
    </row>
    <row r="29" spans="2:7">
      <c r="B29" s="124"/>
      <c r="C29" s="22" t="s">
        <v>10</v>
      </c>
      <c r="D29" s="18" t="s">
        <v>86</v>
      </c>
      <c r="E29" s="22" t="s">
        <v>166</v>
      </c>
      <c r="F29" s="18" t="s">
        <v>64</v>
      </c>
      <c r="G29" s="18" t="s">
        <v>172</v>
      </c>
    </row>
    <row r="30" spans="2:7" ht="26.45">
      <c r="B30" s="124"/>
      <c r="C30" s="22" t="s">
        <v>12</v>
      </c>
      <c r="D30" s="18" t="s">
        <v>173</v>
      </c>
      <c r="E30" s="22" t="s">
        <v>166</v>
      </c>
      <c r="F30" s="18" t="s">
        <v>64</v>
      </c>
      <c r="G30" s="18" t="s">
        <v>172</v>
      </c>
    </row>
    <row r="31" spans="2:7">
      <c r="B31" s="22" t="s">
        <v>145</v>
      </c>
      <c r="C31" s="22" t="s">
        <v>123</v>
      </c>
      <c r="D31" s="18" t="s">
        <v>86</v>
      </c>
      <c r="E31" s="22" t="s">
        <v>162</v>
      </c>
      <c r="F31" s="18" t="s">
        <v>64</v>
      </c>
      <c r="G31" s="18" t="s">
        <v>159</v>
      </c>
    </row>
    <row r="32" spans="2:7">
      <c r="B32" s="135" t="s">
        <v>149</v>
      </c>
      <c r="C32" s="135"/>
      <c r="D32" s="135"/>
      <c r="E32" s="135"/>
      <c r="F32" s="135"/>
      <c r="G32" s="135"/>
    </row>
  </sheetData>
  <mergeCells count="6">
    <mergeCell ref="B4:G4"/>
    <mergeCell ref="B32:G32"/>
    <mergeCell ref="B7:B8"/>
    <mergeCell ref="B12:B15"/>
    <mergeCell ref="B20:B23"/>
    <mergeCell ref="B26:B30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43"/>
  <sheetViews>
    <sheetView topLeftCell="C3" zoomScale="90" zoomScaleNormal="90" workbookViewId="0">
      <selection activeCell="I14" sqref="I14"/>
    </sheetView>
  </sheetViews>
  <sheetFormatPr defaultColWidth="11.42578125" defaultRowHeight="14.45"/>
  <cols>
    <col min="1" max="1" width="11.140625" bestFit="1" customWidth="1"/>
    <col min="2" max="2" width="30.28515625" bestFit="1" customWidth="1"/>
    <col min="3" max="3" width="26.28515625" customWidth="1"/>
    <col min="4" max="4" width="17.42578125" customWidth="1"/>
    <col min="5" max="5" width="14.140625" customWidth="1"/>
    <col min="6" max="7" width="12.28515625" customWidth="1"/>
    <col min="8" max="8" width="13.7109375" bestFit="1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169" t="s">
        <v>176</v>
      </c>
      <c r="B2" s="169"/>
      <c r="C2" s="169"/>
      <c r="D2" s="169"/>
      <c r="E2" s="169"/>
      <c r="F2" s="169"/>
      <c r="G2" s="169"/>
      <c r="H2" s="169"/>
      <c r="I2" s="31"/>
    </row>
    <row r="3" spans="1:9" ht="33.6" customHeight="1">
      <c r="A3" s="170" t="s">
        <v>177</v>
      </c>
      <c r="B3" s="170" t="s">
        <v>178</v>
      </c>
      <c r="C3" s="170" t="s">
        <v>179</v>
      </c>
      <c r="D3" s="170" t="s">
        <v>180</v>
      </c>
      <c r="E3" s="170"/>
      <c r="F3" s="170" t="s">
        <v>42</v>
      </c>
      <c r="G3" s="21" t="s">
        <v>181</v>
      </c>
      <c r="H3" s="21" t="s">
        <v>182</v>
      </c>
      <c r="I3" s="21" t="s">
        <v>183</v>
      </c>
    </row>
    <row r="4" spans="1:9">
      <c r="A4" s="170"/>
      <c r="B4" s="170"/>
      <c r="C4" s="170"/>
      <c r="D4" s="21" t="s">
        <v>184</v>
      </c>
      <c r="E4" s="21" t="s">
        <v>185</v>
      </c>
      <c r="F4" s="170"/>
      <c r="G4" s="21" t="s">
        <v>186</v>
      </c>
      <c r="H4" s="21" t="s">
        <v>186</v>
      </c>
      <c r="I4" s="21" t="s">
        <v>187</v>
      </c>
    </row>
    <row r="5" spans="1:9">
      <c r="A5" s="98" t="s">
        <v>188</v>
      </c>
      <c r="B5" s="98" t="s">
        <v>27</v>
      </c>
      <c r="C5" s="93" t="s">
        <v>86</v>
      </c>
      <c r="D5" s="34" t="s">
        <v>111</v>
      </c>
      <c r="E5" s="35">
        <v>1</v>
      </c>
      <c r="F5" s="96" t="s">
        <v>48</v>
      </c>
      <c r="G5" s="94"/>
      <c r="H5" s="95">
        <v>3000</v>
      </c>
      <c r="I5" s="92">
        <f>+G5/H5</f>
        <v>0</v>
      </c>
    </row>
    <row r="6" spans="1:9">
      <c r="A6" s="151" t="s">
        <v>189</v>
      </c>
      <c r="B6" s="101" t="s">
        <v>190</v>
      </c>
      <c r="C6" s="9" t="s">
        <v>86</v>
      </c>
      <c r="D6" s="9" t="s">
        <v>116</v>
      </c>
      <c r="E6" s="24">
        <v>1</v>
      </c>
      <c r="F6" s="23" t="s">
        <v>48</v>
      </c>
      <c r="G6" s="25">
        <v>85</v>
      </c>
      <c r="H6" s="25">
        <v>16000</v>
      </c>
      <c r="I6" s="26">
        <f t="shared" ref="I6" si="0">G6/H6</f>
        <v>5.3125000000000004E-3</v>
      </c>
    </row>
    <row r="7" spans="1:9">
      <c r="A7" s="152"/>
      <c r="B7" s="151" t="s">
        <v>191</v>
      </c>
      <c r="C7" s="154" t="s">
        <v>67</v>
      </c>
      <c r="D7" s="9" t="s">
        <v>192</v>
      </c>
      <c r="E7" s="24">
        <v>0.5</v>
      </c>
      <c r="F7" s="147" t="s">
        <v>65</v>
      </c>
      <c r="G7" s="149"/>
      <c r="H7" s="144">
        <v>3500</v>
      </c>
      <c r="I7" s="141">
        <f>+G7/H7</f>
        <v>0</v>
      </c>
    </row>
    <row r="8" spans="1:9">
      <c r="A8" s="152"/>
      <c r="B8" s="153"/>
      <c r="C8" s="156"/>
      <c r="D8" s="9" t="s">
        <v>193</v>
      </c>
      <c r="E8" s="24">
        <v>0.5</v>
      </c>
      <c r="F8" s="148"/>
      <c r="G8" s="150"/>
      <c r="H8" s="146"/>
      <c r="I8" s="143"/>
    </row>
    <row r="9" spans="1:9">
      <c r="A9" s="152"/>
      <c r="B9" s="151" t="s">
        <v>194</v>
      </c>
      <c r="C9" s="154" t="s">
        <v>69</v>
      </c>
      <c r="D9" s="23" t="s">
        <v>111</v>
      </c>
      <c r="E9" s="103">
        <v>0.55000000000000004</v>
      </c>
      <c r="F9" s="23" t="s">
        <v>195</v>
      </c>
      <c r="G9" s="149">
        <v>69</v>
      </c>
      <c r="H9" s="144">
        <v>11000</v>
      </c>
      <c r="I9" s="141">
        <f>+G9/H9</f>
        <v>6.2727272727272727E-3</v>
      </c>
    </row>
    <row r="10" spans="1:9" ht="26.45" customHeight="1">
      <c r="A10" s="152"/>
      <c r="B10" s="152"/>
      <c r="C10" s="155"/>
      <c r="D10" s="23" t="s">
        <v>192</v>
      </c>
      <c r="E10" s="103">
        <v>0.375</v>
      </c>
      <c r="F10" s="34" t="s">
        <v>196</v>
      </c>
      <c r="G10" s="157"/>
      <c r="H10" s="145"/>
      <c r="I10" s="142"/>
    </row>
    <row r="11" spans="1:9" ht="22.9">
      <c r="A11" s="152"/>
      <c r="B11" s="153"/>
      <c r="C11" s="156"/>
      <c r="D11" s="23" t="s">
        <v>54</v>
      </c>
      <c r="E11" s="103">
        <v>7.4999999999999997E-2</v>
      </c>
      <c r="F11" s="90" t="s">
        <v>197</v>
      </c>
      <c r="G11" s="150"/>
      <c r="H11" s="146"/>
      <c r="I11" s="143"/>
    </row>
    <row r="12" spans="1:9">
      <c r="A12" s="153"/>
      <c r="B12" s="97" t="s">
        <v>26</v>
      </c>
      <c r="C12" s="43" t="s">
        <v>84</v>
      </c>
      <c r="D12" s="9" t="s">
        <v>111</v>
      </c>
      <c r="E12" s="24">
        <v>1</v>
      </c>
      <c r="F12" s="90" t="s">
        <v>198</v>
      </c>
      <c r="G12" s="86">
        <v>38</v>
      </c>
      <c r="H12" s="86">
        <v>462</v>
      </c>
      <c r="I12" s="88">
        <f>+G12/H12</f>
        <v>8.2251082251082255E-2</v>
      </c>
    </row>
    <row r="13" spans="1:9">
      <c r="A13" s="158" t="s">
        <v>199</v>
      </c>
      <c r="B13" s="102" t="s">
        <v>200</v>
      </c>
      <c r="C13" s="40" t="s">
        <v>86</v>
      </c>
      <c r="D13" s="9" t="s">
        <v>111</v>
      </c>
      <c r="E13" s="24">
        <v>1</v>
      </c>
      <c r="F13" s="23" t="s">
        <v>48</v>
      </c>
      <c r="G13" s="25"/>
      <c r="H13" s="25">
        <v>8000</v>
      </c>
      <c r="I13" s="26">
        <f>G13/H13</f>
        <v>0</v>
      </c>
    </row>
    <row r="14" spans="1:9">
      <c r="A14" s="159"/>
      <c r="B14" s="100" t="s">
        <v>24</v>
      </c>
      <c r="C14" s="85" t="s">
        <v>161</v>
      </c>
      <c r="D14" s="23" t="s">
        <v>111</v>
      </c>
      <c r="E14" s="24">
        <v>1</v>
      </c>
      <c r="F14" s="34" t="s">
        <v>48</v>
      </c>
      <c r="G14" s="87"/>
      <c r="H14" s="87">
        <v>2600</v>
      </c>
      <c r="I14" s="89">
        <f>+G14/H14</f>
        <v>0</v>
      </c>
    </row>
    <row r="15" spans="1:9">
      <c r="A15" s="159"/>
      <c r="B15" s="158" t="s">
        <v>201</v>
      </c>
      <c r="C15" s="161" t="s">
        <v>173</v>
      </c>
      <c r="D15" s="23" t="s">
        <v>192</v>
      </c>
      <c r="E15" s="24">
        <v>0.5</v>
      </c>
      <c r="F15" s="147" t="s">
        <v>198</v>
      </c>
      <c r="G15" s="144">
        <v>1000</v>
      </c>
      <c r="H15" s="144">
        <v>14000</v>
      </c>
      <c r="I15" s="141">
        <f>+G15/H15</f>
        <v>7.1428571428571425E-2</v>
      </c>
    </row>
    <row r="16" spans="1:9">
      <c r="A16" s="160"/>
      <c r="B16" s="160"/>
      <c r="C16" s="162"/>
      <c r="D16" s="23" t="s">
        <v>116</v>
      </c>
      <c r="E16" s="24">
        <v>0.5</v>
      </c>
      <c r="F16" s="148"/>
      <c r="G16" s="146"/>
      <c r="H16" s="146"/>
      <c r="I16" s="143"/>
    </row>
    <row r="17" spans="1:9">
      <c r="A17" s="151" t="s">
        <v>202</v>
      </c>
      <c r="B17" s="101" t="s">
        <v>203</v>
      </c>
      <c r="C17" s="33" t="s">
        <v>123</v>
      </c>
      <c r="D17" s="9" t="s">
        <v>111</v>
      </c>
      <c r="E17" s="24">
        <v>1</v>
      </c>
      <c r="F17" s="9" t="s">
        <v>198</v>
      </c>
      <c r="G17" s="25">
        <v>160</v>
      </c>
      <c r="H17" s="25">
        <v>7100</v>
      </c>
      <c r="I17" s="26">
        <f>G17/H17</f>
        <v>2.2535211267605635E-2</v>
      </c>
    </row>
    <row r="18" spans="1:9">
      <c r="A18" s="152"/>
      <c r="B18" s="99" t="s">
        <v>204</v>
      </c>
      <c r="C18" s="84" t="s">
        <v>205</v>
      </c>
      <c r="D18" s="9" t="s">
        <v>193</v>
      </c>
      <c r="E18" s="24">
        <v>1</v>
      </c>
      <c r="F18" s="90" t="s">
        <v>206</v>
      </c>
      <c r="G18" s="86">
        <v>145</v>
      </c>
      <c r="H18" s="86">
        <v>1400</v>
      </c>
      <c r="I18" s="88">
        <f>G18/H18</f>
        <v>0.10357142857142858</v>
      </c>
    </row>
    <row r="19" spans="1:9">
      <c r="A19" s="152"/>
      <c r="B19" s="151" t="s">
        <v>207</v>
      </c>
      <c r="C19" s="167" t="s">
        <v>86</v>
      </c>
      <c r="D19" s="23" t="s">
        <v>111</v>
      </c>
      <c r="E19" s="24">
        <v>0.35</v>
      </c>
      <c r="F19" s="9" t="s">
        <v>208</v>
      </c>
      <c r="G19" s="144">
        <v>174</v>
      </c>
      <c r="H19" s="144">
        <v>2100</v>
      </c>
      <c r="I19" s="141">
        <f t="shared" ref="I19:I24" si="1">G19/H19</f>
        <v>8.2857142857142851E-2</v>
      </c>
    </row>
    <row r="20" spans="1:9" ht="22.9">
      <c r="A20" s="152"/>
      <c r="B20" s="153"/>
      <c r="C20" s="168"/>
      <c r="D20" s="23" t="s">
        <v>192</v>
      </c>
      <c r="E20" s="24">
        <v>0.65</v>
      </c>
      <c r="F20" s="9" t="s">
        <v>209</v>
      </c>
      <c r="G20" s="146"/>
      <c r="H20" s="146"/>
      <c r="I20" s="143"/>
    </row>
    <row r="21" spans="1:9">
      <c r="A21" s="158" t="s">
        <v>210</v>
      </c>
      <c r="B21" s="158" t="s">
        <v>29</v>
      </c>
      <c r="C21" s="161" t="s">
        <v>211</v>
      </c>
      <c r="D21" s="154" t="s">
        <v>111</v>
      </c>
      <c r="E21" s="164">
        <v>1</v>
      </c>
      <c r="F21" s="23" t="s">
        <v>212</v>
      </c>
      <c r="G21" s="144">
        <v>444</v>
      </c>
      <c r="H21" s="144">
        <v>20545</v>
      </c>
      <c r="I21" s="141">
        <f>G21/H21</f>
        <v>2.161109759065466E-2</v>
      </c>
    </row>
    <row r="22" spans="1:9">
      <c r="A22" s="159"/>
      <c r="B22" s="159"/>
      <c r="C22" s="163"/>
      <c r="D22" s="155"/>
      <c r="E22" s="165"/>
      <c r="F22" s="23" t="s">
        <v>213</v>
      </c>
      <c r="G22" s="145"/>
      <c r="H22" s="145"/>
      <c r="I22" s="142"/>
    </row>
    <row r="23" spans="1:9" ht="22.9" customHeight="1">
      <c r="A23" s="159"/>
      <c r="B23" s="160"/>
      <c r="C23" s="162"/>
      <c r="D23" s="156"/>
      <c r="E23" s="166"/>
      <c r="F23" s="34" t="s">
        <v>74</v>
      </c>
      <c r="G23" s="146"/>
      <c r="H23" s="146"/>
      <c r="I23" s="143"/>
    </row>
    <row r="24" spans="1:9" ht="13.15" customHeight="1">
      <c r="A24" s="160"/>
      <c r="B24" s="101" t="s">
        <v>214</v>
      </c>
      <c r="C24" s="39" t="s">
        <v>90</v>
      </c>
      <c r="D24" s="23" t="s">
        <v>193</v>
      </c>
      <c r="E24" s="24">
        <v>1</v>
      </c>
      <c r="F24" s="9" t="s">
        <v>48</v>
      </c>
      <c r="G24" s="25">
        <v>275</v>
      </c>
      <c r="H24" s="36">
        <v>1800</v>
      </c>
      <c r="I24" s="26">
        <f t="shared" si="1"/>
        <v>0.15277777777777779</v>
      </c>
    </row>
    <row r="31" spans="1:9">
      <c r="C31" t="s">
        <v>215</v>
      </c>
      <c r="D31" t="s">
        <v>188</v>
      </c>
    </row>
    <row r="32" spans="1:9">
      <c r="C32" t="s">
        <v>216</v>
      </c>
      <c r="D32" t="s">
        <v>189</v>
      </c>
    </row>
    <row r="33" spans="3:4">
      <c r="C33" t="s">
        <v>217</v>
      </c>
      <c r="D33" t="s">
        <v>189</v>
      </c>
    </row>
    <row r="34" spans="3:4">
      <c r="C34" t="s">
        <v>218</v>
      </c>
      <c r="D34" t="s">
        <v>189</v>
      </c>
    </row>
    <row r="35" spans="3:4">
      <c r="C35" t="s">
        <v>219</v>
      </c>
      <c r="D35" t="s">
        <v>189</v>
      </c>
    </row>
    <row r="36" spans="3:4">
      <c r="C36" t="s">
        <v>220</v>
      </c>
      <c r="D36" t="s">
        <v>199</v>
      </c>
    </row>
    <row r="37" spans="3:4">
      <c r="C37" t="s">
        <v>221</v>
      </c>
      <c r="D37" t="s">
        <v>199</v>
      </c>
    </row>
    <row r="38" spans="3:4">
      <c r="C38" t="s">
        <v>222</v>
      </c>
      <c r="D38" t="s">
        <v>199</v>
      </c>
    </row>
    <row r="39" spans="3:4">
      <c r="C39" t="s">
        <v>223</v>
      </c>
      <c r="D39" t="s">
        <v>202</v>
      </c>
    </row>
    <row r="40" spans="3:4">
      <c r="C40" t="s">
        <v>224</v>
      </c>
      <c r="D40" t="s">
        <v>202</v>
      </c>
    </row>
    <row r="41" spans="3:4">
      <c r="C41" t="s">
        <v>225</v>
      </c>
      <c r="D41" t="s">
        <v>202</v>
      </c>
    </row>
    <row r="42" spans="3:4">
      <c r="C42" t="s">
        <v>226</v>
      </c>
      <c r="D42" t="s">
        <v>210</v>
      </c>
    </row>
    <row r="43" spans="3:4">
      <c r="C43" t="s">
        <v>227</v>
      </c>
      <c r="D43" t="s">
        <v>210</v>
      </c>
    </row>
  </sheetData>
  <mergeCells count="39">
    <mergeCell ref="A2:H2"/>
    <mergeCell ref="B3:B4"/>
    <mergeCell ref="C3:C4"/>
    <mergeCell ref="A3:A4"/>
    <mergeCell ref="D3:E3"/>
    <mergeCell ref="F3:F4"/>
    <mergeCell ref="A21:A24"/>
    <mergeCell ref="B21:B23"/>
    <mergeCell ref="C21:C23"/>
    <mergeCell ref="F15:F16"/>
    <mergeCell ref="H15:H16"/>
    <mergeCell ref="G15:G16"/>
    <mergeCell ref="D21:D23"/>
    <mergeCell ref="E21:E23"/>
    <mergeCell ref="H21:H23"/>
    <mergeCell ref="H19:H20"/>
    <mergeCell ref="B19:B20"/>
    <mergeCell ref="C19:C20"/>
    <mergeCell ref="G19:G20"/>
    <mergeCell ref="A6:A12"/>
    <mergeCell ref="A17:A20"/>
    <mergeCell ref="B7:B8"/>
    <mergeCell ref="C7:C8"/>
    <mergeCell ref="A13:A16"/>
    <mergeCell ref="B15:B16"/>
    <mergeCell ref="C15:C16"/>
    <mergeCell ref="B9:B11"/>
    <mergeCell ref="C9:C11"/>
    <mergeCell ref="H9:H11"/>
    <mergeCell ref="G9:G11"/>
    <mergeCell ref="I9:I11"/>
    <mergeCell ref="I21:I23"/>
    <mergeCell ref="G21:G23"/>
    <mergeCell ref="F7:F8"/>
    <mergeCell ref="H7:H8"/>
    <mergeCell ref="G7:G8"/>
    <mergeCell ref="I7:I8"/>
    <mergeCell ref="I15:I16"/>
    <mergeCell ref="I19:I20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7"/>
  <sheetViews>
    <sheetView topLeftCell="G1" zoomScaleNormal="100" workbookViewId="0">
      <selection activeCell="M13" sqref="M13"/>
    </sheetView>
  </sheetViews>
  <sheetFormatPr defaultColWidth="11.42578125" defaultRowHeight="14.45"/>
  <cols>
    <col min="1" max="1" width="8.85546875" customWidth="1"/>
    <col min="2" max="2" width="11" customWidth="1"/>
    <col min="3" max="3" width="31.7109375" bestFit="1" customWidth="1"/>
    <col min="4" max="4" width="17.42578125" style="41" bestFit="1" customWidth="1"/>
    <col min="5" max="6" width="12.7109375" customWidth="1"/>
    <col min="7" max="7" width="11.85546875" customWidth="1"/>
    <col min="8" max="8" width="4.42578125" customWidth="1"/>
    <col min="9" max="9" width="31.7109375" bestFit="1" customWidth="1"/>
    <col min="11" max="11" width="11.42578125" customWidth="1"/>
    <col min="13" max="13" width="8.5703125" customWidth="1"/>
    <col min="14" max="14" width="6" customWidth="1"/>
  </cols>
  <sheetData>
    <row r="2" spans="2:13" ht="15" thickBot="1">
      <c r="B2" s="173" t="s">
        <v>228</v>
      </c>
      <c r="C2" s="174"/>
      <c r="D2" s="174"/>
      <c r="E2" s="174"/>
      <c r="F2" s="174"/>
      <c r="G2" s="174"/>
    </row>
    <row r="3" spans="2:13" ht="28.5" customHeight="1">
      <c r="B3" s="122" t="s">
        <v>177</v>
      </c>
      <c r="C3" s="122" t="s">
        <v>178</v>
      </c>
      <c r="D3" s="122" t="s">
        <v>179</v>
      </c>
      <c r="E3" s="17" t="s">
        <v>229</v>
      </c>
      <c r="F3" s="17" t="s">
        <v>230</v>
      </c>
      <c r="G3" s="17" t="s">
        <v>182</v>
      </c>
      <c r="I3" s="175" t="s">
        <v>178</v>
      </c>
      <c r="J3" s="19" t="s">
        <v>229</v>
      </c>
      <c r="K3" s="19" t="s">
        <v>230</v>
      </c>
      <c r="L3" s="19" t="s">
        <v>182</v>
      </c>
      <c r="M3" s="175" t="s">
        <v>231</v>
      </c>
    </row>
    <row r="4" spans="2:13" ht="15.75" customHeight="1" thickBot="1">
      <c r="B4" s="122"/>
      <c r="C4" s="122"/>
      <c r="D4" s="122"/>
      <c r="E4" s="17" t="s">
        <v>186</v>
      </c>
      <c r="F4" s="17" t="s">
        <v>186</v>
      </c>
      <c r="G4" s="17" t="s">
        <v>186</v>
      </c>
      <c r="I4" s="177"/>
      <c r="J4" s="20" t="s">
        <v>186</v>
      </c>
      <c r="K4" s="20" t="s">
        <v>186</v>
      </c>
      <c r="L4" s="20" t="s">
        <v>186</v>
      </c>
      <c r="M4" s="176"/>
    </row>
    <row r="5" spans="2:13">
      <c r="B5" s="98" t="s">
        <v>188</v>
      </c>
      <c r="C5" s="98" t="s">
        <v>27</v>
      </c>
      <c r="D5" s="93" t="s">
        <v>86</v>
      </c>
      <c r="E5" s="2">
        <v>3000</v>
      </c>
      <c r="F5" s="2">
        <v>6000</v>
      </c>
      <c r="G5" s="1">
        <v>3500</v>
      </c>
      <c r="I5" s="37" t="s">
        <v>27</v>
      </c>
      <c r="J5" s="2">
        <v>3000</v>
      </c>
      <c r="K5" s="2">
        <v>6000</v>
      </c>
      <c r="L5" s="1">
        <v>3500</v>
      </c>
      <c r="M5" s="16">
        <f>K5/J5*100-100</f>
        <v>100</v>
      </c>
    </row>
    <row r="6" spans="2:13">
      <c r="B6" s="151" t="s">
        <v>189</v>
      </c>
      <c r="C6" s="101" t="s">
        <v>190</v>
      </c>
      <c r="D6" s="9" t="s">
        <v>86</v>
      </c>
      <c r="E6" s="2">
        <v>10000</v>
      </c>
      <c r="F6" s="2">
        <v>14000</v>
      </c>
      <c r="G6" s="1">
        <v>12000</v>
      </c>
      <c r="I6" s="32" t="s">
        <v>190</v>
      </c>
      <c r="J6" s="2">
        <v>10000</v>
      </c>
      <c r="K6" s="2">
        <v>14000</v>
      </c>
      <c r="L6" s="1">
        <v>12000</v>
      </c>
      <c r="M6" s="16">
        <f t="shared" ref="M6:M17" si="0">K6/J6*100-100</f>
        <v>40</v>
      </c>
    </row>
    <row r="7" spans="2:13">
      <c r="B7" s="152"/>
      <c r="C7" s="97" t="s">
        <v>191</v>
      </c>
      <c r="D7" s="43" t="s">
        <v>67</v>
      </c>
      <c r="E7" s="1">
        <v>3200</v>
      </c>
      <c r="F7" s="1">
        <v>3700</v>
      </c>
      <c r="G7" s="1">
        <v>3500</v>
      </c>
      <c r="I7" s="37" t="s">
        <v>191</v>
      </c>
      <c r="J7" s="1">
        <v>3200</v>
      </c>
      <c r="K7" s="1">
        <v>3700</v>
      </c>
      <c r="L7" s="1">
        <v>3500</v>
      </c>
      <c r="M7" s="16">
        <f t="shared" si="0"/>
        <v>15.625</v>
      </c>
    </row>
    <row r="8" spans="2:13">
      <c r="B8" s="152"/>
      <c r="C8" s="97" t="s">
        <v>194</v>
      </c>
      <c r="D8" s="43" t="s">
        <v>69</v>
      </c>
      <c r="E8" s="2">
        <v>10000</v>
      </c>
      <c r="F8" s="2">
        <v>11000</v>
      </c>
      <c r="G8" s="1">
        <v>11000</v>
      </c>
      <c r="I8" s="38" t="s">
        <v>194</v>
      </c>
      <c r="J8" s="2">
        <v>10000</v>
      </c>
      <c r="K8" s="2">
        <v>11000</v>
      </c>
      <c r="L8" s="1">
        <v>11000</v>
      </c>
      <c r="M8" s="16">
        <f>K8/J8*100-100</f>
        <v>10.000000000000014</v>
      </c>
    </row>
    <row r="9" spans="2:13">
      <c r="B9" s="153"/>
      <c r="C9" s="97" t="s">
        <v>26</v>
      </c>
      <c r="D9" s="43" t="s">
        <v>84</v>
      </c>
      <c r="E9" s="2">
        <v>462</v>
      </c>
      <c r="F9" s="14">
        <v>4000</v>
      </c>
      <c r="G9" s="1">
        <v>2769</v>
      </c>
      <c r="I9" s="38" t="s">
        <v>26</v>
      </c>
      <c r="J9" s="2">
        <v>462</v>
      </c>
      <c r="K9" s="14">
        <v>4000</v>
      </c>
      <c r="L9" s="1">
        <v>2769</v>
      </c>
      <c r="M9" s="16">
        <f t="shared" si="0"/>
        <v>765.80086580086584</v>
      </c>
    </row>
    <row r="10" spans="2:13">
      <c r="B10" s="158" t="s">
        <v>199</v>
      </c>
      <c r="C10" s="102" t="s">
        <v>200</v>
      </c>
      <c r="D10" s="40" t="s">
        <v>86</v>
      </c>
      <c r="E10" s="2">
        <v>5000</v>
      </c>
      <c r="F10" s="14">
        <v>8000</v>
      </c>
      <c r="G10" s="1">
        <v>8000</v>
      </c>
      <c r="I10" s="32" t="s">
        <v>200</v>
      </c>
      <c r="J10" s="2">
        <v>5000</v>
      </c>
      <c r="K10" s="14">
        <v>8000</v>
      </c>
      <c r="L10" s="1">
        <v>8000</v>
      </c>
      <c r="M10" s="16">
        <f t="shared" si="0"/>
        <v>60</v>
      </c>
    </row>
    <row r="11" spans="2:13">
      <c r="B11" s="159"/>
      <c r="C11" s="100" t="s">
        <v>24</v>
      </c>
      <c r="D11" s="85" t="s">
        <v>161</v>
      </c>
      <c r="E11" s="2">
        <v>1900</v>
      </c>
      <c r="F11" s="2">
        <v>3400</v>
      </c>
      <c r="G11" s="2">
        <v>2600</v>
      </c>
      <c r="I11" s="38" t="s">
        <v>24</v>
      </c>
      <c r="J11" s="2">
        <v>1900</v>
      </c>
      <c r="K11" s="2">
        <v>3400</v>
      </c>
      <c r="L11" s="2">
        <v>2600</v>
      </c>
      <c r="M11" s="16">
        <f t="shared" si="0"/>
        <v>78.94736842105263</v>
      </c>
    </row>
    <row r="12" spans="2:13" ht="14.45" customHeight="1">
      <c r="B12" s="159"/>
      <c r="C12" s="99" t="s">
        <v>201</v>
      </c>
      <c r="D12" s="84" t="s">
        <v>173</v>
      </c>
      <c r="E12" s="2">
        <v>12000</v>
      </c>
      <c r="F12" s="2">
        <v>15000</v>
      </c>
      <c r="G12" s="2">
        <v>14000</v>
      </c>
      <c r="I12" s="32" t="s">
        <v>201</v>
      </c>
      <c r="J12" s="2">
        <v>12000</v>
      </c>
      <c r="K12" s="2">
        <v>15000</v>
      </c>
      <c r="L12" s="2">
        <v>14000</v>
      </c>
      <c r="M12" s="16">
        <f t="shared" si="0"/>
        <v>25</v>
      </c>
    </row>
    <row r="13" spans="2:13">
      <c r="B13" s="151" t="s">
        <v>202</v>
      </c>
      <c r="C13" s="101" t="s">
        <v>203</v>
      </c>
      <c r="D13" s="33" t="s">
        <v>123</v>
      </c>
      <c r="E13" s="2">
        <v>5833</v>
      </c>
      <c r="F13" s="2">
        <v>7200</v>
      </c>
      <c r="G13" s="2">
        <v>7100</v>
      </c>
      <c r="I13" s="32" t="s">
        <v>203</v>
      </c>
      <c r="J13" s="2">
        <v>5833</v>
      </c>
      <c r="K13" s="2">
        <v>7200</v>
      </c>
      <c r="L13" s="2">
        <v>7100</v>
      </c>
      <c r="M13" s="16">
        <f t="shared" si="0"/>
        <v>23.435624892851024</v>
      </c>
    </row>
    <row r="14" spans="2:13" ht="14.45" customHeight="1">
      <c r="B14" s="152"/>
      <c r="C14" s="99" t="s">
        <v>204</v>
      </c>
      <c r="D14" s="84" t="s">
        <v>205</v>
      </c>
      <c r="E14" s="2">
        <v>1400</v>
      </c>
      <c r="F14" s="2">
        <v>1800</v>
      </c>
      <c r="G14" s="2">
        <v>1500</v>
      </c>
      <c r="I14" s="38" t="s">
        <v>204</v>
      </c>
      <c r="J14" s="2">
        <v>1400</v>
      </c>
      <c r="K14" s="2">
        <v>1800</v>
      </c>
      <c r="L14" s="2">
        <v>1500</v>
      </c>
      <c r="M14" s="16">
        <f t="shared" si="0"/>
        <v>28.571428571428584</v>
      </c>
    </row>
    <row r="15" spans="2:13">
      <c r="B15" s="152"/>
      <c r="C15" s="97" t="s">
        <v>207</v>
      </c>
      <c r="D15" s="91" t="s">
        <v>86</v>
      </c>
      <c r="E15" s="2">
        <v>1240</v>
      </c>
      <c r="F15" s="2">
        <v>2250</v>
      </c>
      <c r="G15" s="2">
        <v>2100</v>
      </c>
      <c r="I15" s="31" t="s">
        <v>207</v>
      </c>
      <c r="J15" s="2">
        <v>1240</v>
      </c>
      <c r="K15" s="2">
        <v>2250</v>
      </c>
      <c r="L15" s="2">
        <v>2100</v>
      </c>
      <c r="M15" s="16">
        <f t="shared" si="0"/>
        <v>81.451612903225794</v>
      </c>
    </row>
    <row r="16" spans="2:13" ht="28.9">
      <c r="B16" s="171" t="s">
        <v>210</v>
      </c>
      <c r="C16" s="99" t="s">
        <v>29</v>
      </c>
      <c r="D16" s="84" t="s">
        <v>211</v>
      </c>
      <c r="E16" s="2">
        <v>5364</v>
      </c>
      <c r="F16" s="2">
        <v>22045</v>
      </c>
      <c r="G16" s="2">
        <v>20545</v>
      </c>
      <c r="I16" s="31" t="s">
        <v>29</v>
      </c>
      <c r="J16" s="2">
        <v>5364</v>
      </c>
      <c r="K16" s="2">
        <v>22045</v>
      </c>
      <c r="L16" s="2">
        <v>20545</v>
      </c>
      <c r="M16" s="16">
        <f t="shared" si="0"/>
        <v>310.98061148396721</v>
      </c>
    </row>
    <row r="17" spans="2:13">
      <c r="B17" s="172"/>
      <c r="C17" s="101" t="s">
        <v>214</v>
      </c>
      <c r="D17" s="39" t="s">
        <v>90</v>
      </c>
      <c r="E17" s="2">
        <v>600</v>
      </c>
      <c r="F17" s="2">
        <v>2300</v>
      </c>
      <c r="G17" s="2">
        <v>1800</v>
      </c>
      <c r="I17" s="31" t="s">
        <v>214</v>
      </c>
      <c r="J17" s="2">
        <v>600</v>
      </c>
      <c r="K17" s="2">
        <v>2300</v>
      </c>
      <c r="L17" s="2">
        <v>1800</v>
      </c>
      <c r="M17" s="16">
        <f t="shared" si="0"/>
        <v>283.33333333333337</v>
      </c>
    </row>
  </sheetData>
  <mergeCells count="10">
    <mergeCell ref="B13:B15"/>
    <mergeCell ref="B16:B17"/>
    <mergeCell ref="B2:G2"/>
    <mergeCell ref="M3:M4"/>
    <mergeCell ref="I3:I4"/>
    <mergeCell ref="B3:B4"/>
    <mergeCell ref="C3:C4"/>
    <mergeCell ref="D3:D4"/>
    <mergeCell ref="B6:B9"/>
    <mergeCell ref="B10:B12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45"/>
  <sheetViews>
    <sheetView topLeftCell="A18" zoomScaleNormal="100" workbookViewId="0">
      <selection activeCell="A26" sqref="A26"/>
    </sheetView>
  </sheetViews>
  <sheetFormatPr defaultColWidth="11.42578125" defaultRowHeight="14.45"/>
  <cols>
    <col min="1" max="1" width="31.28515625" bestFit="1" customWidth="1"/>
    <col min="2" max="6" width="12" bestFit="1" customWidth="1"/>
    <col min="8" max="8" width="12.140625" bestFit="1" customWidth="1"/>
  </cols>
  <sheetData>
    <row r="2" spans="1:8">
      <c r="A2" s="48" t="s">
        <v>232</v>
      </c>
      <c r="B2" s="8">
        <v>2019</v>
      </c>
      <c r="C2" s="8">
        <v>2020</v>
      </c>
      <c r="D2" s="8">
        <v>2021</v>
      </c>
      <c r="E2" s="8">
        <v>2022</v>
      </c>
      <c r="F2" s="8">
        <v>2023</v>
      </c>
      <c r="G2" s="8" t="s">
        <v>233</v>
      </c>
      <c r="H2" s="8" t="s">
        <v>234</v>
      </c>
    </row>
    <row r="3" spans="1:8">
      <c r="A3" s="49" t="s">
        <v>31</v>
      </c>
      <c r="B3" s="4">
        <v>2490.934466019417</v>
      </c>
      <c r="C3" s="4">
        <v>3113.2078219364889</v>
      </c>
      <c r="D3" s="4">
        <v>2490.05657708628</v>
      </c>
      <c r="E3" s="4">
        <v>3354.5</v>
      </c>
      <c r="F3" s="4">
        <v>3825.6241355463362</v>
      </c>
      <c r="G3" s="4">
        <v>3054.8646001177049</v>
      </c>
      <c r="H3" s="4"/>
    </row>
    <row r="4" spans="1:8">
      <c r="A4" s="50" t="s">
        <v>29</v>
      </c>
      <c r="B4" s="4">
        <v>6578</v>
      </c>
      <c r="C4" s="4">
        <v>8083</v>
      </c>
      <c r="D4" s="4">
        <v>7795</v>
      </c>
      <c r="E4" s="4">
        <v>8802</v>
      </c>
      <c r="F4" s="4">
        <v>11985</v>
      </c>
      <c r="G4" s="4">
        <v>8649</v>
      </c>
      <c r="H4" s="4"/>
    </row>
    <row r="5" spans="1:8">
      <c r="A5" s="49" t="s">
        <v>194</v>
      </c>
      <c r="B5" s="4">
        <v>6210.672985781991</v>
      </c>
      <c r="C5" s="4">
        <v>7925.328908554573</v>
      </c>
      <c r="D5" s="4">
        <v>8842.3179824561394</v>
      </c>
      <c r="E5" s="4">
        <v>9110.6666666666661</v>
      </c>
      <c r="F5" s="4">
        <v>10312.95811744387</v>
      </c>
      <c r="G5" s="4">
        <v>8480.3889321806473</v>
      </c>
      <c r="H5" s="4"/>
    </row>
    <row r="6" spans="1:8">
      <c r="A6" s="81" t="s">
        <v>235</v>
      </c>
      <c r="B6" s="42">
        <v>5174</v>
      </c>
      <c r="C6" s="4">
        <v>5489</v>
      </c>
      <c r="D6" s="4">
        <v>7564</v>
      </c>
      <c r="E6" s="4">
        <v>8609</v>
      </c>
      <c r="F6" s="4">
        <v>9687</v>
      </c>
      <c r="G6" s="4">
        <v>7303</v>
      </c>
      <c r="H6" s="4"/>
    </row>
    <row r="7" spans="1:8">
      <c r="A7" s="50" t="s">
        <v>236</v>
      </c>
      <c r="B7" s="4">
        <v>294.75283008785789</v>
      </c>
      <c r="C7" s="4">
        <v>290.56382088123792</v>
      </c>
      <c r="D7" s="4">
        <v>352.65452904927162</v>
      </c>
      <c r="E7" s="4">
        <v>482.01652419445799</v>
      </c>
      <c r="F7" s="4">
        <v>529.44034000886779</v>
      </c>
      <c r="G7" s="4">
        <v>389.88560884433866</v>
      </c>
      <c r="H7" s="4"/>
    </row>
    <row r="8" spans="1:8">
      <c r="A8" s="65" t="s">
        <v>204</v>
      </c>
      <c r="B8" s="4">
        <v>910.23871199517816</v>
      </c>
      <c r="C8" s="4">
        <v>891.06008923119066</v>
      </c>
      <c r="D8" s="4">
        <v>1083.2625099821539</v>
      </c>
      <c r="E8" s="4">
        <v>1549.363364124908</v>
      </c>
      <c r="F8" s="4">
        <v>1609.8549456419651</v>
      </c>
      <c r="G8" s="4">
        <v>1208.7559241950792</v>
      </c>
      <c r="H8" s="4"/>
    </row>
    <row r="9" spans="1:8">
      <c r="A9" s="49" t="s">
        <v>35</v>
      </c>
      <c r="B9" s="4">
        <v>1137.166666666667</v>
      </c>
      <c r="C9" s="4">
        <v>1348.083333333333</v>
      </c>
      <c r="D9" s="4">
        <v>1711.272727272727</v>
      </c>
      <c r="E9" s="4">
        <v>2230.416666666667</v>
      </c>
      <c r="F9" s="4">
        <v>2177</v>
      </c>
      <c r="G9" s="4">
        <v>1720.7878787878788</v>
      </c>
      <c r="H9" s="4"/>
    </row>
    <row r="10" spans="1:8">
      <c r="A10" s="65" t="s">
        <v>24</v>
      </c>
      <c r="B10" s="4">
        <v>2640.916666666667</v>
      </c>
      <c r="C10" s="4">
        <v>2619.0479483633012</v>
      </c>
      <c r="D10" s="4">
        <v>2919.0490543735232</v>
      </c>
      <c r="E10" s="4">
        <v>3539.7539517109608</v>
      </c>
      <c r="F10" s="4">
        <v>3987.37605159843</v>
      </c>
      <c r="G10" s="4">
        <v>3141.2287345425766</v>
      </c>
      <c r="H10" s="4"/>
    </row>
    <row r="11" spans="1:8">
      <c r="A11" s="50" t="s">
        <v>14</v>
      </c>
      <c r="B11" s="4">
        <v>2102.4934323366579</v>
      </c>
      <c r="C11" s="4">
        <v>2891.0527732327482</v>
      </c>
      <c r="D11" s="4">
        <v>3537.737376999426</v>
      </c>
      <c r="E11" s="4">
        <v>3475.6469986760362</v>
      </c>
      <c r="F11" s="4">
        <v>3611.1368423067911</v>
      </c>
      <c r="G11" s="4">
        <v>3123.6134847103322</v>
      </c>
      <c r="H11" s="4"/>
    </row>
    <row r="12" spans="1:8">
      <c r="A12" s="65" t="s">
        <v>26</v>
      </c>
      <c r="B12" s="4">
        <v>2000.647915525293</v>
      </c>
      <c r="C12" s="4">
        <v>1607.876927069816</v>
      </c>
      <c r="D12" s="4">
        <v>1785.0037567042721</v>
      </c>
      <c r="E12" s="4">
        <v>3497.273442383248</v>
      </c>
      <c r="F12" s="4">
        <v>3692.8257303474338</v>
      </c>
      <c r="G12" s="4">
        <v>2516.7255544060126</v>
      </c>
      <c r="H12" s="4"/>
    </row>
    <row r="13" spans="1:8">
      <c r="A13" s="81" t="s">
        <v>237</v>
      </c>
      <c r="B13" s="4">
        <v>6411</v>
      </c>
      <c r="C13" s="4">
        <v>6629</v>
      </c>
      <c r="D13" s="4">
        <v>8407</v>
      </c>
      <c r="E13" s="4">
        <v>9786</v>
      </c>
      <c r="F13" s="4">
        <v>11087</v>
      </c>
      <c r="G13" s="4">
        <v>8464</v>
      </c>
      <c r="H13" s="4"/>
    </row>
    <row r="14" spans="1:8">
      <c r="A14" s="81" t="s">
        <v>203</v>
      </c>
      <c r="B14" s="42">
        <v>4384</v>
      </c>
      <c r="C14" s="4">
        <v>4667</v>
      </c>
      <c r="D14" s="4">
        <v>6470</v>
      </c>
      <c r="E14" s="4">
        <v>8027</v>
      </c>
      <c r="F14" s="4">
        <v>7835</v>
      </c>
      <c r="G14" s="4">
        <v>6277</v>
      </c>
      <c r="H14" s="4"/>
    </row>
    <row r="15" spans="1:8" ht="15" thickBot="1">
      <c r="A15" s="6"/>
      <c r="B15" s="6"/>
      <c r="C15" s="6"/>
      <c r="D15" s="6"/>
      <c r="E15" s="6"/>
      <c r="F15" s="6"/>
      <c r="G15" s="6"/>
      <c r="H15" s="6"/>
    </row>
    <row r="16" spans="1:8">
      <c r="A16" s="30" t="s">
        <v>238</v>
      </c>
      <c r="B16" s="6"/>
      <c r="C16" s="6" t="s">
        <v>239</v>
      </c>
      <c r="D16" s="6"/>
      <c r="E16" s="6"/>
      <c r="F16" s="6"/>
      <c r="G16" s="6"/>
      <c r="H16" s="6"/>
    </row>
    <row r="17" spans="1:8">
      <c r="A17" s="13" t="s">
        <v>240</v>
      </c>
      <c r="B17" s="6"/>
      <c r="C17" s="6" t="s">
        <v>241</v>
      </c>
      <c r="D17" s="6"/>
      <c r="E17" s="6"/>
      <c r="F17" s="6"/>
      <c r="G17" s="6"/>
      <c r="H17" s="6"/>
    </row>
    <row r="18" spans="1:8">
      <c r="A18" s="11" t="s">
        <v>242</v>
      </c>
      <c r="C18" s="6" t="s">
        <v>243</v>
      </c>
      <c r="D18" s="6"/>
      <c r="E18" s="6"/>
      <c r="F18" s="6"/>
      <c r="G18" s="6"/>
      <c r="H18" s="6"/>
    </row>
    <row r="19" spans="1:8" ht="23.45" thickBot="1">
      <c r="A19" s="12" t="s">
        <v>244</v>
      </c>
      <c r="C19" s="6"/>
      <c r="D19" s="6"/>
      <c r="E19" s="6"/>
      <c r="F19" s="6"/>
      <c r="G19" s="6"/>
      <c r="H19" s="6"/>
    </row>
    <row r="20" spans="1:8">
      <c r="C20" s="6"/>
      <c r="D20" s="6"/>
      <c r="E20" s="6"/>
      <c r="F20" s="6"/>
      <c r="G20" s="6"/>
      <c r="H20" s="6"/>
    </row>
    <row r="21" spans="1:8">
      <c r="C21" s="6"/>
      <c r="D21" s="6"/>
      <c r="E21" s="6"/>
      <c r="F21" s="6"/>
      <c r="G21" s="6"/>
      <c r="H21" s="6"/>
    </row>
    <row r="22" spans="1:8">
      <c r="C22" s="6"/>
      <c r="D22" s="6"/>
      <c r="E22" s="6"/>
      <c r="F22" s="6"/>
      <c r="G22" s="6"/>
      <c r="H22" s="6"/>
    </row>
    <row r="25" spans="1:8">
      <c r="A25" s="8" t="s">
        <v>178</v>
      </c>
      <c r="B25" s="8" t="s">
        <v>233</v>
      </c>
    </row>
    <row r="26" spans="1:8">
      <c r="A26" s="49" t="s">
        <v>35</v>
      </c>
      <c r="B26" s="4">
        <v>1720.7878787878788</v>
      </c>
    </row>
    <row r="27" spans="1:8">
      <c r="A27" s="65" t="s">
        <v>26</v>
      </c>
      <c r="B27" s="4">
        <v>2516.7255544060126</v>
      </c>
    </row>
    <row r="28" spans="1:8">
      <c r="A28" s="82" t="s">
        <v>31</v>
      </c>
      <c r="B28" s="4">
        <v>3054.8646001177049</v>
      </c>
    </row>
    <row r="29" spans="1:8">
      <c r="A29" s="52" t="s">
        <v>14</v>
      </c>
      <c r="B29" s="4">
        <v>3123.6134847103322</v>
      </c>
    </row>
    <row r="30" spans="1:8">
      <c r="A30" s="65" t="s">
        <v>24</v>
      </c>
      <c r="B30" s="4">
        <v>3141.2287345425766</v>
      </c>
    </row>
    <row r="31" spans="1:8">
      <c r="A31" s="52" t="s">
        <v>29</v>
      </c>
      <c r="B31" s="4">
        <v>8649</v>
      </c>
    </row>
    <row r="32" spans="1:8">
      <c r="A32" s="49" t="s">
        <v>194</v>
      </c>
      <c r="B32" s="4">
        <v>8480.3889321806473</v>
      </c>
    </row>
    <row r="33" spans="1:2">
      <c r="A33" s="81" t="s">
        <v>237</v>
      </c>
      <c r="B33" s="4">
        <v>8464</v>
      </c>
    </row>
    <row r="34" spans="1:2">
      <c r="A34" s="83" t="s">
        <v>235</v>
      </c>
      <c r="B34" s="4">
        <v>7303</v>
      </c>
    </row>
    <row r="35" spans="1:2">
      <c r="A35" s="81" t="s">
        <v>203</v>
      </c>
      <c r="B35" s="4">
        <v>6277</v>
      </c>
    </row>
    <row r="36" spans="1:2">
      <c r="A36" s="51" t="s">
        <v>204</v>
      </c>
      <c r="B36" s="4">
        <v>1208.7559241950792</v>
      </c>
    </row>
    <row r="37" spans="1:2">
      <c r="A37" s="52" t="s">
        <v>236</v>
      </c>
      <c r="B37" s="4">
        <v>389.88560884433866</v>
      </c>
    </row>
    <row r="38" spans="1:2">
      <c r="A38" s="54"/>
      <c r="B38" s="6"/>
    </row>
    <row r="39" spans="1:2">
      <c r="A39" s="54"/>
      <c r="B39" s="6"/>
    </row>
    <row r="40" spans="1:2">
      <c r="A40" s="55"/>
      <c r="B40" s="6"/>
    </row>
    <row r="41" spans="1:2">
      <c r="A41" s="55"/>
      <c r="B41" s="6"/>
    </row>
    <row r="42" spans="1:2">
      <c r="A42" s="55"/>
      <c r="B42" s="6"/>
    </row>
    <row r="43" spans="1:2">
      <c r="A43" s="53"/>
      <c r="B43" s="6"/>
    </row>
    <row r="44" spans="1:2">
      <c r="A44" s="55"/>
      <c r="B44" s="6"/>
    </row>
    <row r="45" spans="1:2">
      <c r="A45" s="55"/>
      <c r="B45" s="6"/>
    </row>
  </sheetData>
  <autoFilter ref="A25:B31" xr:uid="{00000000-0001-0000-0800-000000000000}">
    <sortState xmlns:xlrd2="http://schemas.microsoft.com/office/spreadsheetml/2017/richdata2" ref="A26:B31">
      <sortCondition ref="B25:B31"/>
    </sortState>
  </autoFilter>
  <sortState xmlns:xlrd2="http://schemas.microsoft.com/office/spreadsheetml/2017/richdata2" ref="A42:B46">
    <sortCondition descending="1" ref="B42:B46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43"/>
  <sheetViews>
    <sheetView tabSelected="1" topLeftCell="A12" zoomScale="90" zoomScaleNormal="90" workbookViewId="0">
      <selection activeCell="G28" sqref="G28"/>
    </sheetView>
  </sheetViews>
  <sheetFormatPr defaultColWidth="11.42578125" defaultRowHeight="14.45"/>
  <cols>
    <col min="1" max="1" width="6.42578125" customWidth="1"/>
    <col min="2" max="2" width="34.7109375" bestFit="1" customWidth="1"/>
    <col min="3" max="8" width="11.42578125" customWidth="1"/>
  </cols>
  <sheetData>
    <row r="2" spans="2:8" ht="15" customHeight="1">
      <c r="B2" s="3" t="s">
        <v>232</v>
      </c>
      <c r="C2" s="3">
        <v>2019</v>
      </c>
      <c r="D2" s="3">
        <v>2020</v>
      </c>
      <c r="E2" s="3">
        <v>2021</v>
      </c>
      <c r="F2" s="3">
        <v>2022</v>
      </c>
      <c r="G2" s="3">
        <v>2023</v>
      </c>
      <c r="H2" s="3" t="s">
        <v>233</v>
      </c>
    </row>
    <row r="3" spans="2:8">
      <c r="B3" s="49" t="s">
        <v>31</v>
      </c>
      <c r="C3" s="4">
        <v>2490.934466019417</v>
      </c>
      <c r="D3" s="4">
        <v>3113.2078219364889</v>
      </c>
      <c r="E3" s="4">
        <v>2490.05657708628</v>
      </c>
      <c r="F3" s="4">
        <v>3354.5</v>
      </c>
      <c r="G3" s="4">
        <v>3825.6241355463362</v>
      </c>
      <c r="H3" s="4">
        <v>3054.8646001177049</v>
      </c>
    </row>
    <row r="4" spans="2:8">
      <c r="B4" s="50" t="s">
        <v>29</v>
      </c>
      <c r="C4" s="4">
        <v>6578</v>
      </c>
      <c r="D4" s="4">
        <v>8083</v>
      </c>
      <c r="E4" s="4">
        <v>7795</v>
      </c>
      <c r="F4" s="4">
        <v>8802</v>
      </c>
      <c r="G4" s="4">
        <v>11985</v>
      </c>
      <c r="H4" s="4">
        <v>8649</v>
      </c>
    </row>
    <row r="5" spans="2:8">
      <c r="B5" s="49" t="s">
        <v>194</v>
      </c>
      <c r="C5" s="4">
        <v>6210.672985781991</v>
      </c>
      <c r="D5" s="4">
        <v>7925.328908554573</v>
      </c>
      <c r="E5" s="4">
        <v>8842.3179824561394</v>
      </c>
      <c r="F5" s="4">
        <v>9110.6666666666661</v>
      </c>
      <c r="G5" s="4">
        <v>10312.95811744387</v>
      </c>
      <c r="H5" s="4">
        <v>8480.3889321806473</v>
      </c>
    </row>
    <row r="6" spans="2:8">
      <c r="B6" s="81" t="s">
        <v>235</v>
      </c>
      <c r="C6" s="42">
        <v>5174</v>
      </c>
      <c r="D6" s="4">
        <v>5489</v>
      </c>
      <c r="E6" s="4">
        <v>7564</v>
      </c>
      <c r="F6" s="4">
        <v>8609</v>
      </c>
      <c r="G6" s="4">
        <v>9687</v>
      </c>
      <c r="H6" s="4">
        <v>7303</v>
      </c>
    </row>
    <row r="7" spans="2:8">
      <c r="B7" s="50" t="s">
        <v>236</v>
      </c>
      <c r="C7" s="4">
        <v>294.75283008785789</v>
      </c>
      <c r="D7" s="4">
        <v>290.56382088123792</v>
      </c>
      <c r="E7" s="4">
        <v>352.65452904927162</v>
      </c>
      <c r="F7" s="4">
        <v>482.01652419445799</v>
      </c>
      <c r="G7" s="4">
        <v>529.44034000886779</v>
      </c>
      <c r="H7" s="4">
        <v>389.88560884433866</v>
      </c>
    </row>
    <row r="8" spans="2:8">
      <c r="B8" s="65" t="s">
        <v>204</v>
      </c>
      <c r="C8" s="4">
        <v>910.23871199517816</v>
      </c>
      <c r="D8" s="4">
        <v>891.06008923119066</v>
      </c>
      <c r="E8" s="4">
        <v>1083.2625099821539</v>
      </c>
      <c r="F8" s="4">
        <v>1549.363364124908</v>
      </c>
      <c r="G8" s="4">
        <v>1609.8549456419651</v>
      </c>
      <c r="H8" s="4">
        <v>1208.7559241950792</v>
      </c>
    </row>
    <row r="9" spans="2:8">
      <c r="B9" s="49" t="s">
        <v>35</v>
      </c>
      <c r="C9" s="4">
        <v>1137.166666666667</v>
      </c>
      <c r="D9" s="4">
        <v>1348.083333333333</v>
      </c>
      <c r="E9" s="4">
        <v>1711.272727272727</v>
      </c>
      <c r="F9" s="4">
        <v>2230.416666666667</v>
      </c>
      <c r="G9" s="4">
        <v>2177</v>
      </c>
      <c r="H9" s="4">
        <v>1720.7878787878788</v>
      </c>
    </row>
    <row r="10" spans="2:8">
      <c r="B10" s="65" t="s">
        <v>24</v>
      </c>
      <c r="C10" s="4">
        <v>2640.916666666667</v>
      </c>
      <c r="D10" s="4">
        <v>2619.0479483633012</v>
      </c>
      <c r="E10" s="4">
        <v>2919.0490543735232</v>
      </c>
      <c r="F10" s="4">
        <v>3539.7539517109608</v>
      </c>
      <c r="G10" s="4">
        <v>3987.37605159843</v>
      </c>
      <c r="H10" s="4">
        <v>3141.2287345425766</v>
      </c>
    </row>
    <row r="11" spans="2:8">
      <c r="B11" s="50" t="s">
        <v>14</v>
      </c>
      <c r="C11" s="4">
        <v>2102.4934323366579</v>
      </c>
      <c r="D11" s="4">
        <v>2891.0527732327482</v>
      </c>
      <c r="E11" s="4">
        <v>3537.737376999426</v>
      </c>
      <c r="F11" s="4">
        <v>3475.6469986760362</v>
      </c>
      <c r="G11" s="4">
        <v>3611.1368423067911</v>
      </c>
      <c r="H11" s="4">
        <v>3123.6134847103322</v>
      </c>
    </row>
    <row r="12" spans="2:8">
      <c r="B12" s="65" t="s">
        <v>26</v>
      </c>
      <c r="C12" s="4">
        <v>2000.647915525293</v>
      </c>
      <c r="D12" s="4">
        <v>1607.876927069816</v>
      </c>
      <c r="E12" s="4">
        <v>1785.0037567042721</v>
      </c>
      <c r="F12" s="4">
        <v>3497.273442383248</v>
      </c>
      <c r="G12" s="4">
        <v>3692.8257303474338</v>
      </c>
      <c r="H12" s="4">
        <v>2516.7255544060126</v>
      </c>
    </row>
    <row r="13" spans="2:8">
      <c r="B13" s="81" t="s">
        <v>237</v>
      </c>
      <c r="C13" s="4">
        <v>6411</v>
      </c>
      <c r="D13" s="4">
        <v>6629</v>
      </c>
      <c r="E13" s="4">
        <v>8407</v>
      </c>
      <c r="F13" s="4">
        <v>9786</v>
      </c>
      <c r="G13" s="4">
        <v>11087</v>
      </c>
      <c r="H13" s="4">
        <v>8464</v>
      </c>
    </row>
    <row r="14" spans="2:8">
      <c r="B14" s="81" t="s">
        <v>203</v>
      </c>
      <c r="C14" s="42">
        <v>4384</v>
      </c>
      <c r="D14" s="4">
        <v>4667</v>
      </c>
      <c r="E14" s="4">
        <v>6470</v>
      </c>
      <c r="F14" s="4">
        <v>8027</v>
      </c>
      <c r="G14" s="4">
        <v>7835</v>
      </c>
      <c r="H14" s="4">
        <v>6277</v>
      </c>
    </row>
    <row r="15" spans="2:8">
      <c r="B15" s="80"/>
      <c r="C15" s="6"/>
      <c r="D15" s="6"/>
      <c r="E15" s="6"/>
      <c r="F15" s="6"/>
      <c r="G15" s="6"/>
      <c r="H15" s="6"/>
    </row>
    <row r="16" spans="2:8" ht="15" thickBot="1">
      <c r="B16" s="56"/>
      <c r="C16" s="57"/>
      <c r="D16" s="57"/>
      <c r="E16" s="57"/>
      <c r="F16" s="57"/>
      <c r="G16" s="57"/>
      <c r="H16" s="57"/>
    </row>
    <row r="17" spans="2:8">
      <c r="B17" s="58" t="s">
        <v>238</v>
      </c>
      <c r="C17" s="6"/>
      <c r="D17" s="6" t="s">
        <v>239</v>
      </c>
      <c r="E17" s="7"/>
      <c r="H17" s="7"/>
    </row>
    <row r="18" spans="2:8">
      <c r="B18" s="13" t="s">
        <v>240</v>
      </c>
      <c r="C18" s="6"/>
      <c r="D18" s="6" t="s">
        <v>241</v>
      </c>
      <c r="E18" s="7"/>
      <c r="H18" s="7"/>
    </row>
    <row r="19" spans="2:8">
      <c r="B19" s="11" t="s">
        <v>242</v>
      </c>
      <c r="C19" s="6"/>
      <c r="D19" s="6" t="s">
        <v>243</v>
      </c>
      <c r="E19" s="7"/>
      <c r="H19" s="7"/>
    </row>
    <row r="20" spans="2:8" ht="23.45" thickBot="1">
      <c r="B20" s="12" t="s">
        <v>245</v>
      </c>
      <c r="C20" s="6"/>
      <c r="D20" s="6"/>
      <c r="E20" s="7"/>
      <c r="H20" s="7"/>
    </row>
    <row r="21" spans="2:8">
      <c r="B21" s="6"/>
      <c r="C21" s="6"/>
      <c r="D21" s="6"/>
      <c r="E21" s="7"/>
      <c r="H21" s="7"/>
    </row>
    <row r="22" spans="2:8">
      <c r="B22" s="5"/>
      <c r="C22" s="5"/>
      <c r="D22" s="6"/>
      <c r="E22" s="6"/>
      <c r="F22" s="6"/>
      <c r="G22" s="6"/>
      <c r="H22" s="7"/>
    </row>
    <row r="23" spans="2:8">
      <c r="B23" s="5"/>
      <c r="C23" s="5"/>
      <c r="D23" s="6"/>
      <c r="E23" s="6"/>
      <c r="F23" s="6"/>
      <c r="G23" s="6"/>
      <c r="H23" s="7"/>
    </row>
    <row r="24" spans="2:8">
      <c r="B24" s="5"/>
      <c r="C24" s="5"/>
      <c r="D24" s="6"/>
      <c r="E24" s="6"/>
      <c r="F24" s="6"/>
      <c r="G24" s="6"/>
      <c r="H24" s="7"/>
    </row>
    <row r="25" spans="2:8">
      <c r="B25" s="3" t="s">
        <v>232</v>
      </c>
      <c r="C25" s="3">
        <v>2020</v>
      </c>
      <c r="D25" s="3">
        <v>2021</v>
      </c>
      <c r="E25" s="3">
        <v>2022</v>
      </c>
      <c r="F25" s="3">
        <v>2023</v>
      </c>
      <c r="G25" s="6"/>
      <c r="H25" s="7"/>
    </row>
    <row r="26" spans="2:8">
      <c r="B26" s="49" t="s">
        <v>31</v>
      </c>
      <c r="C26" s="10">
        <f t="shared" ref="C26:F35" si="0">+D3/C3*100-100</f>
        <v>24.981522573393192</v>
      </c>
      <c r="D26" s="10">
        <f t="shared" si="0"/>
        <v>-20.016371552818285</v>
      </c>
      <c r="E26" s="10">
        <f t="shared" si="0"/>
        <v>34.71581452680249</v>
      </c>
      <c r="F26" s="10">
        <f t="shared" si="0"/>
        <v>14.044541229582236</v>
      </c>
      <c r="G26" s="15" cm="1">
        <f t="array" ref="G26">+AVERAGE(ABS(C26:F26))</f>
        <v>23.439562470649051</v>
      </c>
      <c r="H26" s="7"/>
    </row>
    <row r="27" spans="2:8">
      <c r="B27" s="50" t="s">
        <v>29</v>
      </c>
      <c r="C27" s="64">
        <f t="shared" si="0"/>
        <v>22.879294618425064</v>
      </c>
      <c r="D27" s="10">
        <f t="shared" si="0"/>
        <v>-3.5630335271557527</v>
      </c>
      <c r="E27" s="10">
        <f t="shared" si="0"/>
        <v>12.918537524053875</v>
      </c>
      <c r="F27" s="10">
        <f t="shared" si="0"/>
        <v>36.162235855487381</v>
      </c>
      <c r="G27" s="15" cm="1">
        <f t="array" ref="G27">+AVERAGE(ABS(C27:F27))</f>
        <v>18.880775381280518</v>
      </c>
      <c r="H27" s="7"/>
    </row>
    <row r="28" spans="2:8">
      <c r="B28" s="49" t="s">
        <v>194</v>
      </c>
      <c r="C28" s="10">
        <f t="shared" si="0"/>
        <v>27.608214547729702</v>
      </c>
      <c r="D28" s="10">
        <f t="shared" si="0"/>
        <v>11.570359848558098</v>
      </c>
      <c r="E28" s="10">
        <f t="shared" si="0"/>
        <v>3.0348228229628376</v>
      </c>
      <c r="F28" s="10">
        <f t="shared" si="0"/>
        <v>13.196525509774659</v>
      </c>
      <c r="G28" s="15" cm="1">
        <f t="array" ref="G28">+AVERAGE(ABS(C28:F28))</f>
        <v>13.852480682256324</v>
      </c>
      <c r="H28" s="7"/>
    </row>
    <row r="29" spans="2:8">
      <c r="B29" s="81" t="s">
        <v>235</v>
      </c>
      <c r="C29" s="10">
        <f t="shared" si="0"/>
        <v>6.088132972555087</v>
      </c>
      <c r="D29" s="10">
        <f t="shared" si="0"/>
        <v>37.802878484241234</v>
      </c>
      <c r="E29" s="10">
        <f t="shared" si="0"/>
        <v>13.815441565309357</v>
      </c>
      <c r="F29" s="10">
        <f t="shared" si="0"/>
        <v>12.521779533046811</v>
      </c>
      <c r="G29" s="15" cm="1">
        <f t="array" ref="G29">+AVERAGE(ABS(C29:F29))</f>
        <v>17.557058138788122</v>
      </c>
      <c r="H29" s="7"/>
    </row>
    <row r="30" spans="2:8">
      <c r="B30" s="50" t="s">
        <v>236</v>
      </c>
      <c r="C30" s="64">
        <f t="shared" si="0"/>
        <v>-1.4211938882389461</v>
      </c>
      <c r="D30" s="10">
        <f t="shared" si="0"/>
        <v>21.369043117522878</v>
      </c>
      <c r="E30" s="10">
        <f t="shared" si="0"/>
        <v>36.682357516841194</v>
      </c>
      <c r="F30" s="10">
        <f t="shared" si="0"/>
        <v>9.8386286432117913</v>
      </c>
      <c r="G30" s="15" cm="1">
        <f t="array" ref="G30">+AVERAGE(ABS(C30:F30))</f>
        <v>17.327805791453702</v>
      </c>
      <c r="H30" s="7"/>
    </row>
    <row r="31" spans="2:8">
      <c r="B31" s="65" t="s">
        <v>204</v>
      </c>
      <c r="C31" s="10">
        <f t="shared" si="0"/>
        <v>-2.1069882560750841</v>
      </c>
      <c r="D31" s="10">
        <f t="shared" si="0"/>
        <v>21.570085235979548</v>
      </c>
      <c r="E31" s="10">
        <f t="shared" si="0"/>
        <v>43.027507169100943</v>
      </c>
      <c r="F31" s="10">
        <f t="shared" si="0"/>
        <v>3.9042862970510015</v>
      </c>
      <c r="G31" s="15" cm="1">
        <f t="array" ref="G31">+AVERAGE(ABS(C31:F31))</f>
        <v>17.652216739551644</v>
      </c>
    </row>
    <row r="32" spans="2:8" ht="15" customHeight="1">
      <c r="B32" s="49" t="s">
        <v>35</v>
      </c>
      <c r="C32" s="10">
        <f t="shared" si="0"/>
        <v>18.547559724461308</v>
      </c>
      <c r="D32" s="10">
        <f t="shared" si="0"/>
        <v>26.941167875828214</v>
      </c>
      <c r="E32" s="10">
        <f t="shared" si="0"/>
        <v>30.336715540444857</v>
      </c>
      <c r="F32" s="10">
        <f t="shared" si="0"/>
        <v>-2.3949187371567433</v>
      </c>
      <c r="G32" s="15" cm="1">
        <f t="array" ref="G32">+AVERAGE(ABS(C32:F32))</f>
        <v>19.555090469472781</v>
      </c>
    </row>
    <row r="33" spans="2:20">
      <c r="B33" s="65" t="s">
        <v>24</v>
      </c>
      <c r="C33" s="10">
        <f t="shared" si="0"/>
        <v>-0.82807301644122333</v>
      </c>
      <c r="D33" s="10">
        <f t="shared" si="0"/>
        <v>11.454586243741687</v>
      </c>
      <c r="E33" s="10">
        <f t="shared" si="0"/>
        <v>21.263941981634545</v>
      </c>
      <c r="F33" s="10">
        <f t="shared" si="0"/>
        <v>12.645571019734533</v>
      </c>
      <c r="G33" s="15" cm="1">
        <f t="array" ref="G33">+AVERAGE(ABS(C33:F33))</f>
        <v>11.548043065387997</v>
      </c>
    </row>
    <row r="34" spans="2:20">
      <c r="B34" s="50" t="s">
        <v>14</v>
      </c>
      <c r="C34" s="10">
        <f t="shared" si="0"/>
        <v>37.505912207283586</v>
      </c>
      <c r="D34" s="10">
        <f t="shared" si="0"/>
        <v>22.368481466478428</v>
      </c>
      <c r="E34" s="10">
        <f t="shared" si="0"/>
        <v>-1.7550872692549149</v>
      </c>
      <c r="F34" s="10">
        <f t="shared" si="0"/>
        <v>3.8982625014095618</v>
      </c>
      <c r="G34" s="15" cm="1">
        <f t="array" ref="G34">+AVERAGE(ABS(C34:F34))</f>
        <v>16.381935861106623</v>
      </c>
    </row>
    <row r="35" spans="2:20">
      <c r="B35" s="65" t="s">
        <v>26</v>
      </c>
      <c r="C35" s="10">
        <f t="shared" si="0"/>
        <v>-19.63218942261264</v>
      </c>
      <c r="D35" s="10">
        <f t="shared" si="0"/>
        <v>11.016193257854056</v>
      </c>
      <c r="E35" s="10">
        <f t="shared" si="0"/>
        <v>95.925270703094299</v>
      </c>
      <c r="F35" s="10">
        <f t="shared" si="0"/>
        <v>5.5915641480674481</v>
      </c>
      <c r="G35" s="15" cm="1">
        <f t="array" ref="G35">+AVERAGE(ABS(C35:F35))</f>
        <v>33.041304382907114</v>
      </c>
    </row>
    <row r="36" spans="2:20">
      <c r="B36" s="81" t="s">
        <v>237</v>
      </c>
      <c r="C36" s="10">
        <f t="shared" ref="C36:C37" si="1">+D13/C13*100-100</f>
        <v>3.4004055529558599</v>
      </c>
      <c r="D36" s="10">
        <f t="shared" ref="D36:D37" si="2">+E13/D13*100-100</f>
        <v>26.821541710665258</v>
      </c>
      <c r="E36" s="10">
        <f t="shared" ref="E36:E37" si="3">+F13/E13*100-100</f>
        <v>16.402997502081604</v>
      </c>
      <c r="F36" s="10">
        <f t="shared" ref="F36:F37" si="4">+G13/F13*100-100</f>
        <v>13.294502350296341</v>
      </c>
      <c r="G36" s="15" cm="1">
        <f t="array" ref="G36">+AVERAGE(ABS(C36:F36))</f>
        <v>14.979861778999766</v>
      </c>
    </row>
    <row r="37" spans="2:20" ht="14.25" customHeight="1">
      <c r="B37" s="81" t="s">
        <v>203</v>
      </c>
      <c r="C37" s="10">
        <f t="shared" si="1"/>
        <v>6.4552919708029179</v>
      </c>
      <c r="D37" s="10">
        <f t="shared" si="2"/>
        <v>38.632954788943636</v>
      </c>
      <c r="E37" s="10">
        <f t="shared" si="3"/>
        <v>24.064914992272037</v>
      </c>
      <c r="F37" s="10">
        <f t="shared" si="4"/>
        <v>-2.3919272455462703</v>
      </c>
      <c r="G37" s="15" cm="1">
        <f t="array" ref="G37">+AVERAGE(ABS(C37:F37))</f>
        <v>17.886272249391215</v>
      </c>
    </row>
    <row r="38" spans="2:20">
      <c r="B38" s="60"/>
      <c r="C38" s="61"/>
      <c r="D38" s="61"/>
      <c r="E38" s="61"/>
      <c r="F38" s="61"/>
      <c r="G38" s="59"/>
      <c r="N38" s="178"/>
      <c r="O38" s="178"/>
      <c r="P38" s="178"/>
      <c r="Q38" s="178"/>
      <c r="R38" s="178"/>
      <c r="S38" s="178"/>
      <c r="T38" s="178"/>
    </row>
    <row r="39" spans="2:20">
      <c r="B39" s="62"/>
      <c r="C39" s="61"/>
      <c r="D39" s="61"/>
      <c r="E39" s="61"/>
      <c r="F39" s="61"/>
      <c r="G39" s="59"/>
      <c r="N39" s="178"/>
      <c r="O39" s="178"/>
      <c r="P39" s="178"/>
      <c r="Q39" s="178"/>
      <c r="R39" s="178"/>
      <c r="S39" s="178"/>
      <c r="T39" s="178"/>
    </row>
    <row r="40" spans="2:20">
      <c r="B40" s="63"/>
      <c r="C40" s="61"/>
      <c r="D40" s="61"/>
      <c r="E40" s="61"/>
      <c r="F40" s="61"/>
      <c r="G40" s="59"/>
      <c r="N40" s="178"/>
      <c r="O40" s="178"/>
      <c r="P40" s="178"/>
      <c r="Q40" s="178"/>
      <c r="R40" s="178"/>
      <c r="S40" s="178"/>
      <c r="T40" s="178"/>
    </row>
    <row r="41" spans="2:20">
      <c r="N41" s="178"/>
      <c r="O41" s="178"/>
      <c r="P41" s="178"/>
      <c r="Q41" s="178"/>
      <c r="R41" s="178"/>
      <c r="S41" s="178"/>
      <c r="T41" s="178"/>
    </row>
    <row r="42" spans="2:20">
      <c r="N42" s="178"/>
      <c r="O42" s="178"/>
      <c r="P42" s="178"/>
      <c r="Q42" s="178"/>
      <c r="R42" s="178"/>
      <c r="S42" s="178"/>
      <c r="T42" s="178"/>
    </row>
    <row r="43" spans="2:20">
      <c r="N43" s="178"/>
      <c r="O43" s="178"/>
      <c r="P43" s="178"/>
      <c r="Q43" s="178"/>
      <c r="R43" s="178"/>
      <c r="S43" s="178"/>
      <c r="T43" s="178"/>
    </row>
  </sheetData>
  <mergeCells count="1">
    <mergeCell ref="N38:T4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2025-09-09T19:58:50+00:00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9A7F14B8-D5FE-4D0A-87AE-4065D2697B2E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Julian Camilo Gonzalez Rozo</cp:lastModifiedBy>
  <cp:revision/>
  <dcterms:created xsi:type="dcterms:W3CDTF">2024-08-23T00:06:32Z</dcterms:created>
  <dcterms:modified xsi:type="dcterms:W3CDTF">2025-09-11T21:20:14Z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