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Casanare/Támara - Casanare/07. Insumos de campo revisados/"/>
    </mc:Choice>
  </mc:AlternateContent>
  <xr:revisionPtr revIDLastSave="1302" documentId="8_{4DDDA3ED-E56E-4BF4-AC30-84291CEDC1ED}" xr6:coauthVersionLast="47" xr6:coauthVersionMax="47" xr10:uidLastSave="{9076714D-A596-4B2D-9813-D3D926ADE053}"/>
  <bookViews>
    <workbookView xWindow="-120" yWindow="-120" windowWidth="20730" windowHeight="11040" firstSheet="1" activeTab="2"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final'!$A$1:$AT$109</definedName>
    <definedName name="_xlnm._FilterDatabase" localSheetId="0" hidden="1">SIPRA!$A$1:$K$385</definedName>
    <definedName name="No_apto">[1]lista!$A$1:$A$2</definedName>
    <definedName name="NOAPTO_">[1]lista!$C$1:$C$2</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02" i="12" l="1"/>
  <c r="AS100" i="12"/>
  <c r="J385" i="13"/>
  <c r="I385" i="13"/>
  <c r="H385" i="13"/>
  <c r="G385" i="13"/>
  <c r="F385" i="13"/>
  <c r="E385" i="13"/>
  <c r="D385" i="13"/>
  <c r="C385" i="13"/>
  <c r="J381" i="13"/>
  <c r="I381" i="13"/>
  <c r="H381" i="13"/>
  <c r="G381" i="13"/>
  <c r="F381" i="13"/>
  <c r="E381" i="13"/>
  <c r="D381" i="13"/>
  <c r="C381" i="13"/>
  <c r="J377" i="13"/>
  <c r="I377" i="13"/>
  <c r="H377" i="13"/>
  <c r="G377" i="13"/>
  <c r="F377" i="13"/>
  <c r="E377" i="13"/>
  <c r="D377" i="13"/>
  <c r="C377" i="13"/>
  <c r="J373" i="13"/>
  <c r="I373" i="13"/>
  <c r="H373" i="13"/>
  <c r="G373" i="13"/>
  <c r="F373" i="13"/>
  <c r="E373" i="13"/>
  <c r="D373" i="13"/>
  <c r="C373" i="13"/>
  <c r="J369" i="13"/>
  <c r="I369" i="13"/>
  <c r="H369" i="13"/>
  <c r="G369" i="13"/>
  <c r="F369" i="13"/>
  <c r="E369" i="13"/>
  <c r="D369" i="13"/>
  <c r="C369" i="13"/>
  <c r="J365" i="13"/>
  <c r="I365" i="13"/>
  <c r="H365" i="13"/>
  <c r="G365" i="13"/>
  <c r="F365" i="13"/>
  <c r="E365" i="13"/>
  <c r="D365" i="13"/>
  <c r="C365" i="13"/>
  <c r="J361" i="13"/>
  <c r="I361" i="13"/>
  <c r="H361" i="13"/>
  <c r="G361" i="13"/>
  <c r="F361" i="13"/>
  <c r="E361" i="13"/>
  <c r="D361" i="13"/>
  <c r="C361" i="13"/>
  <c r="J357" i="13"/>
  <c r="I357" i="13"/>
  <c r="H357" i="13"/>
  <c r="G357" i="13"/>
  <c r="F357" i="13"/>
  <c r="E357" i="13"/>
  <c r="D357" i="13"/>
  <c r="C357" i="13"/>
  <c r="J353" i="13"/>
  <c r="I353" i="13"/>
  <c r="H353" i="13"/>
  <c r="G353" i="13"/>
  <c r="F353" i="13"/>
  <c r="E353" i="13"/>
  <c r="D353" i="13"/>
  <c r="C353" i="13"/>
  <c r="J349" i="13"/>
  <c r="I349" i="13"/>
  <c r="H349" i="13"/>
  <c r="G349" i="13"/>
  <c r="F349" i="13"/>
  <c r="E349" i="13"/>
  <c r="D349" i="13"/>
  <c r="C349" i="13"/>
  <c r="J345" i="13"/>
  <c r="I345" i="13"/>
  <c r="H345" i="13"/>
  <c r="G345" i="13"/>
  <c r="F345" i="13"/>
  <c r="E345" i="13"/>
  <c r="D345" i="13"/>
  <c r="C345" i="13"/>
  <c r="J341" i="13"/>
  <c r="I341" i="13"/>
  <c r="H341" i="13"/>
  <c r="G341" i="13"/>
  <c r="F341" i="13"/>
  <c r="E341" i="13"/>
  <c r="D341" i="13"/>
  <c r="C341" i="13"/>
  <c r="J337" i="13"/>
  <c r="I337" i="13"/>
  <c r="H337" i="13"/>
  <c r="G337" i="13"/>
  <c r="F337" i="13"/>
  <c r="E337" i="13"/>
  <c r="D337" i="13"/>
  <c r="C337" i="13"/>
  <c r="J333" i="13"/>
  <c r="I333" i="13"/>
  <c r="H333" i="13"/>
  <c r="G333" i="13"/>
  <c r="F333" i="13"/>
  <c r="E333" i="13"/>
  <c r="D333" i="13"/>
  <c r="C333" i="13"/>
  <c r="J329" i="13"/>
  <c r="I329" i="13"/>
  <c r="H329" i="13"/>
  <c r="G329" i="13"/>
  <c r="F329" i="13"/>
  <c r="E329" i="13"/>
  <c r="D329" i="13"/>
  <c r="C329" i="13"/>
  <c r="J325" i="13"/>
  <c r="I325" i="13"/>
  <c r="H325" i="13"/>
  <c r="G325" i="13"/>
  <c r="F325" i="13"/>
  <c r="E325" i="13"/>
  <c r="D325" i="13"/>
  <c r="C325" i="13"/>
  <c r="J321" i="13"/>
  <c r="I321" i="13"/>
  <c r="H321" i="13"/>
  <c r="G321" i="13"/>
  <c r="F321" i="13"/>
  <c r="E321" i="13"/>
  <c r="D321" i="13"/>
  <c r="C321" i="13"/>
  <c r="J317" i="13"/>
  <c r="I317" i="13"/>
  <c r="H317" i="13"/>
  <c r="G317" i="13"/>
  <c r="F317" i="13"/>
  <c r="E317" i="13"/>
  <c r="D317" i="13"/>
  <c r="C317" i="13"/>
  <c r="J313" i="13"/>
  <c r="I313" i="13"/>
  <c r="H313" i="13"/>
  <c r="G313" i="13"/>
  <c r="F313" i="13"/>
  <c r="E313" i="13"/>
  <c r="D313" i="13"/>
  <c r="C313" i="13"/>
  <c r="J309" i="13"/>
  <c r="I309" i="13"/>
  <c r="H309" i="13"/>
  <c r="G309" i="13"/>
  <c r="F309" i="13"/>
  <c r="E309" i="13"/>
  <c r="D309" i="13"/>
  <c r="C309" i="13"/>
  <c r="J305" i="13"/>
  <c r="I305" i="13"/>
  <c r="H305" i="13"/>
  <c r="G305" i="13"/>
  <c r="F305" i="13"/>
  <c r="E305" i="13"/>
  <c r="D305" i="13"/>
  <c r="C305" i="13"/>
  <c r="J301" i="13"/>
  <c r="I301" i="13"/>
  <c r="H301" i="13"/>
  <c r="G301" i="13"/>
  <c r="F301" i="13"/>
  <c r="E301" i="13"/>
  <c r="D301" i="13"/>
  <c r="C301" i="13"/>
  <c r="J297" i="13"/>
  <c r="I297" i="13"/>
  <c r="H297" i="13"/>
  <c r="G297" i="13"/>
  <c r="F297" i="13"/>
  <c r="E297" i="13"/>
  <c r="D297" i="13"/>
  <c r="C297" i="13"/>
  <c r="J293" i="13"/>
  <c r="I293" i="13"/>
  <c r="H293" i="13"/>
  <c r="G293" i="13"/>
  <c r="F293" i="13"/>
  <c r="E293" i="13"/>
  <c r="D293" i="13"/>
  <c r="C293" i="13"/>
  <c r="J289" i="13"/>
  <c r="I289" i="13"/>
  <c r="H289" i="13"/>
  <c r="G289" i="13"/>
  <c r="F289" i="13"/>
  <c r="E289" i="13"/>
  <c r="D289" i="13"/>
  <c r="C289" i="13"/>
  <c r="J285" i="13"/>
  <c r="I285" i="13"/>
  <c r="H285" i="13"/>
  <c r="G285" i="13"/>
  <c r="F285" i="13"/>
  <c r="E285" i="13"/>
  <c r="D285" i="13"/>
  <c r="C285" i="13"/>
  <c r="J281" i="13"/>
  <c r="I281" i="13"/>
  <c r="H281" i="13"/>
  <c r="G281" i="13"/>
  <c r="F281" i="13"/>
  <c r="E281" i="13"/>
  <c r="D281" i="13"/>
  <c r="C281" i="13"/>
  <c r="J277" i="13"/>
  <c r="I277" i="13"/>
  <c r="H277" i="13"/>
  <c r="G277" i="13"/>
  <c r="F277" i="13"/>
  <c r="E277" i="13"/>
  <c r="D277" i="13"/>
  <c r="C277" i="13"/>
  <c r="J273" i="13"/>
  <c r="I273" i="13"/>
  <c r="H273" i="13"/>
  <c r="G273" i="13"/>
  <c r="F273" i="13"/>
  <c r="E273" i="13"/>
  <c r="D273" i="13"/>
  <c r="C273" i="13"/>
  <c r="J269" i="13"/>
  <c r="I269" i="13"/>
  <c r="H269" i="13"/>
  <c r="G269" i="13"/>
  <c r="F269" i="13"/>
  <c r="E269" i="13"/>
  <c r="D269" i="13"/>
  <c r="C269" i="13"/>
  <c r="J265" i="13"/>
  <c r="I265" i="13"/>
  <c r="H265" i="13"/>
  <c r="G265" i="13"/>
  <c r="F265" i="13"/>
  <c r="E265" i="13"/>
  <c r="D265" i="13"/>
  <c r="C265" i="13"/>
  <c r="J261" i="13"/>
  <c r="I261" i="13"/>
  <c r="H261" i="13"/>
  <c r="G261" i="13"/>
  <c r="F261" i="13"/>
  <c r="E261" i="13"/>
  <c r="D261" i="13"/>
  <c r="C261" i="13"/>
  <c r="J257" i="13"/>
  <c r="I257" i="13"/>
  <c r="H257" i="13"/>
  <c r="G257" i="13"/>
  <c r="F257" i="13"/>
  <c r="E257" i="13"/>
  <c r="D257" i="13"/>
  <c r="C257" i="13"/>
  <c r="J253" i="13"/>
  <c r="I253" i="13"/>
  <c r="H253" i="13"/>
  <c r="G253" i="13"/>
  <c r="F253" i="13"/>
  <c r="E253" i="13"/>
  <c r="D253" i="13"/>
  <c r="C253" i="13"/>
  <c r="J249" i="13"/>
  <c r="I249" i="13"/>
  <c r="H249" i="13"/>
  <c r="G249" i="13"/>
  <c r="F249" i="13"/>
  <c r="E249" i="13"/>
  <c r="D249" i="13"/>
  <c r="C249" i="13"/>
  <c r="J245" i="13"/>
  <c r="I245" i="13"/>
  <c r="H245" i="13"/>
  <c r="G245" i="13"/>
  <c r="F245" i="13"/>
  <c r="E245" i="13"/>
  <c r="D245" i="13"/>
  <c r="C245" i="13"/>
  <c r="J241" i="13"/>
  <c r="I241" i="13"/>
  <c r="H241" i="13"/>
  <c r="G241" i="13"/>
  <c r="F241" i="13"/>
  <c r="E241" i="13"/>
  <c r="D241" i="13"/>
  <c r="C241" i="13"/>
  <c r="J237" i="13"/>
  <c r="I237" i="13"/>
  <c r="H237" i="13"/>
  <c r="G237" i="13"/>
  <c r="F237" i="13"/>
  <c r="E237" i="13"/>
  <c r="D237" i="13"/>
  <c r="C237" i="13"/>
  <c r="J233" i="13"/>
  <c r="I233" i="13"/>
  <c r="H233" i="13"/>
  <c r="G233" i="13"/>
  <c r="F233" i="13"/>
  <c r="E233" i="13"/>
  <c r="D233" i="13"/>
  <c r="C233" i="13"/>
  <c r="J229" i="13"/>
  <c r="I229" i="13"/>
  <c r="H229" i="13"/>
  <c r="G229" i="13"/>
  <c r="F229" i="13"/>
  <c r="E229" i="13"/>
  <c r="D229" i="13"/>
  <c r="C229" i="13"/>
  <c r="J225" i="13"/>
  <c r="I225" i="13"/>
  <c r="H225" i="13"/>
  <c r="G225" i="13"/>
  <c r="F225" i="13"/>
  <c r="E225" i="13"/>
  <c r="D225" i="13"/>
  <c r="C225" i="13"/>
  <c r="J221" i="13"/>
  <c r="I221" i="13"/>
  <c r="H221" i="13"/>
  <c r="G221" i="13"/>
  <c r="F221" i="13"/>
  <c r="E221" i="13"/>
  <c r="D221" i="13"/>
  <c r="C221" i="13"/>
  <c r="J217" i="13"/>
  <c r="I217" i="13"/>
  <c r="H217" i="13"/>
  <c r="G217" i="13"/>
  <c r="F217" i="13"/>
  <c r="E217" i="13"/>
  <c r="D217" i="13"/>
  <c r="C217" i="13"/>
  <c r="J213" i="13"/>
  <c r="I213" i="13"/>
  <c r="H213" i="13"/>
  <c r="G213" i="13"/>
  <c r="F213" i="13"/>
  <c r="E213" i="13"/>
  <c r="D213" i="13"/>
  <c r="C213" i="13"/>
  <c r="J209" i="13"/>
  <c r="I209" i="13"/>
  <c r="H209" i="13"/>
  <c r="G209" i="13"/>
  <c r="F209" i="13"/>
  <c r="E209" i="13"/>
  <c r="D209" i="13"/>
  <c r="C209" i="13"/>
  <c r="J205" i="13"/>
  <c r="I205" i="13"/>
  <c r="H205" i="13"/>
  <c r="G205" i="13"/>
  <c r="F205" i="13"/>
  <c r="E205" i="13"/>
  <c r="D205" i="13"/>
  <c r="C205" i="13"/>
  <c r="J201" i="13"/>
  <c r="I201" i="13"/>
  <c r="H201" i="13"/>
  <c r="G201" i="13"/>
  <c r="F201" i="13"/>
  <c r="E201" i="13"/>
  <c r="D201" i="13"/>
  <c r="C201" i="13"/>
  <c r="J197" i="13"/>
  <c r="I197" i="13"/>
  <c r="H197" i="13"/>
  <c r="G197" i="13"/>
  <c r="F197" i="13"/>
  <c r="E197" i="13"/>
  <c r="D197" i="13"/>
  <c r="C197" i="13"/>
  <c r="J193" i="13"/>
  <c r="I193" i="13"/>
  <c r="H193" i="13"/>
  <c r="G193" i="13"/>
  <c r="F193" i="13"/>
  <c r="E193" i="13"/>
  <c r="D193" i="13"/>
  <c r="C193" i="13"/>
  <c r="J189" i="13"/>
  <c r="I189" i="13"/>
  <c r="H189" i="13"/>
  <c r="G189" i="13"/>
  <c r="F189" i="13"/>
  <c r="E189" i="13"/>
  <c r="D189" i="13"/>
  <c r="C189" i="13"/>
  <c r="J185" i="13"/>
  <c r="I185" i="13"/>
  <c r="H185" i="13"/>
  <c r="G185" i="13"/>
  <c r="F185" i="13"/>
  <c r="E185" i="13"/>
  <c r="D185" i="13"/>
  <c r="C185" i="13"/>
  <c r="J181" i="13"/>
  <c r="I181" i="13"/>
  <c r="H181" i="13"/>
  <c r="G181" i="13"/>
  <c r="F181" i="13"/>
  <c r="E181" i="13"/>
  <c r="D181" i="13"/>
  <c r="C181" i="13"/>
  <c r="J177" i="13"/>
  <c r="I177" i="13"/>
  <c r="H177" i="13"/>
  <c r="G177" i="13"/>
  <c r="F177" i="13"/>
  <c r="E177" i="13"/>
  <c r="D177" i="13"/>
  <c r="C177" i="13"/>
  <c r="J173" i="13"/>
  <c r="I173" i="13"/>
  <c r="H173" i="13"/>
  <c r="G173" i="13"/>
  <c r="F173" i="13"/>
  <c r="E173" i="13"/>
  <c r="D173" i="13"/>
  <c r="C173" i="13"/>
  <c r="J169" i="13"/>
  <c r="I169" i="13"/>
  <c r="H169" i="13"/>
  <c r="G169" i="13"/>
  <c r="F169" i="13"/>
  <c r="E169" i="13"/>
  <c r="D169" i="13"/>
  <c r="C169" i="13"/>
  <c r="J165" i="13"/>
  <c r="I165" i="13"/>
  <c r="H165" i="13"/>
  <c r="G165" i="13"/>
  <c r="F165" i="13"/>
  <c r="E165" i="13"/>
  <c r="D165" i="13"/>
  <c r="C165" i="13"/>
  <c r="J161" i="13"/>
  <c r="I161" i="13"/>
  <c r="H161" i="13"/>
  <c r="G161" i="13"/>
  <c r="F161" i="13"/>
  <c r="E161" i="13"/>
  <c r="D161" i="13"/>
  <c r="C161" i="13"/>
  <c r="J157" i="13"/>
  <c r="I157" i="13"/>
  <c r="H157" i="13"/>
  <c r="G157" i="13"/>
  <c r="F157" i="13"/>
  <c r="E157" i="13"/>
  <c r="D157" i="13"/>
  <c r="C157" i="13"/>
  <c r="J153" i="13"/>
  <c r="I153" i="13"/>
  <c r="H153" i="13"/>
  <c r="G153" i="13"/>
  <c r="F153" i="13"/>
  <c r="E153" i="13"/>
  <c r="D153" i="13"/>
  <c r="C153" i="13"/>
  <c r="J149" i="13"/>
  <c r="I149" i="13"/>
  <c r="H149" i="13"/>
  <c r="G149" i="13"/>
  <c r="F149" i="13"/>
  <c r="E149" i="13"/>
  <c r="D149" i="13"/>
  <c r="C149" i="13"/>
  <c r="J145" i="13"/>
  <c r="I145" i="13"/>
  <c r="H145" i="13"/>
  <c r="G145" i="13"/>
  <c r="F145" i="13"/>
  <c r="E145" i="13"/>
  <c r="D145" i="13"/>
  <c r="C145" i="13"/>
  <c r="J141" i="13"/>
  <c r="I141" i="13"/>
  <c r="H141" i="13"/>
  <c r="G141" i="13"/>
  <c r="F141" i="13"/>
  <c r="E141" i="13"/>
  <c r="D141" i="13"/>
  <c r="C141" i="13"/>
  <c r="J137" i="13"/>
  <c r="I137" i="13"/>
  <c r="H137" i="13"/>
  <c r="G137" i="13"/>
  <c r="F137" i="13"/>
  <c r="E137" i="13"/>
  <c r="D137" i="13"/>
  <c r="C137" i="13"/>
  <c r="J133" i="13"/>
  <c r="I133" i="13"/>
  <c r="H133" i="13"/>
  <c r="G133" i="13"/>
  <c r="F133" i="13"/>
  <c r="E133" i="13"/>
  <c r="D133" i="13"/>
  <c r="C133" i="13"/>
  <c r="J129" i="13"/>
  <c r="I129" i="13"/>
  <c r="H129" i="13"/>
  <c r="G129" i="13"/>
  <c r="F129" i="13"/>
  <c r="E129" i="13"/>
  <c r="D129" i="13"/>
  <c r="C129" i="13"/>
  <c r="J125" i="13"/>
  <c r="I125" i="13"/>
  <c r="H125" i="13"/>
  <c r="G125" i="13"/>
  <c r="F125" i="13"/>
  <c r="E125" i="13"/>
  <c r="D125" i="13"/>
  <c r="C125" i="13"/>
  <c r="J121" i="13"/>
  <c r="I121" i="13"/>
  <c r="H121" i="13"/>
  <c r="G121" i="13"/>
  <c r="F121" i="13"/>
  <c r="E121" i="13"/>
  <c r="D121" i="13"/>
  <c r="C121" i="13"/>
  <c r="J117" i="13"/>
  <c r="I117" i="13"/>
  <c r="H117" i="13"/>
  <c r="G117" i="13"/>
  <c r="F117" i="13"/>
  <c r="E117" i="13"/>
  <c r="D117" i="13"/>
  <c r="C117" i="13"/>
  <c r="J113" i="13"/>
  <c r="I113" i="13"/>
  <c r="H113" i="13"/>
  <c r="G113" i="13"/>
  <c r="F113" i="13"/>
  <c r="E113" i="13"/>
  <c r="D113" i="13"/>
  <c r="C113" i="13"/>
  <c r="J109" i="13"/>
  <c r="I109" i="13"/>
  <c r="H109" i="13"/>
  <c r="G109" i="13"/>
  <c r="F109" i="13"/>
  <c r="E109" i="13"/>
  <c r="D109" i="13"/>
  <c r="C109" i="13"/>
  <c r="J105" i="13"/>
  <c r="I105" i="13"/>
  <c r="H105" i="13"/>
  <c r="G105" i="13"/>
  <c r="F105" i="13"/>
  <c r="E105" i="13"/>
  <c r="D105" i="13"/>
  <c r="C105" i="13"/>
  <c r="J101" i="13"/>
  <c r="I101" i="13"/>
  <c r="H101" i="13"/>
  <c r="G101" i="13"/>
  <c r="F101" i="13"/>
  <c r="E101" i="13"/>
  <c r="D101" i="13"/>
  <c r="C101" i="13"/>
  <c r="J97" i="13"/>
  <c r="I97" i="13"/>
  <c r="H97" i="13"/>
  <c r="G97" i="13"/>
  <c r="F97" i="13"/>
  <c r="E97" i="13"/>
  <c r="D97" i="13"/>
  <c r="C97" i="13"/>
  <c r="J93" i="13"/>
  <c r="I93" i="13"/>
  <c r="H93" i="13"/>
  <c r="G93" i="13"/>
  <c r="F93" i="13"/>
  <c r="E93" i="13"/>
  <c r="D93" i="13"/>
  <c r="C93" i="13"/>
  <c r="J89" i="13"/>
  <c r="I89" i="13"/>
  <c r="H89" i="13"/>
  <c r="G89" i="13"/>
  <c r="F89" i="13"/>
  <c r="E89" i="13"/>
  <c r="D89" i="13"/>
  <c r="C89" i="13"/>
  <c r="J85" i="13"/>
  <c r="I85" i="13"/>
  <c r="H85" i="13"/>
  <c r="G85" i="13"/>
  <c r="F85" i="13"/>
  <c r="E85" i="13"/>
  <c r="D85" i="13"/>
  <c r="C85" i="13"/>
  <c r="J81" i="13"/>
  <c r="I81" i="13"/>
  <c r="H81" i="13"/>
  <c r="G81" i="13"/>
  <c r="F81" i="13"/>
  <c r="E81" i="13"/>
  <c r="D81" i="13"/>
  <c r="C81" i="13"/>
  <c r="J77" i="13"/>
  <c r="I77" i="13"/>
  <c r="H77" i="13"/>
  <c r="G77" i="13"/>
  <c r="F77" i="13"/>
  <c r="E77" i="13"/>
  <c r="D77" i="13"/>
  <c r="C77" i="13"/>
  <c r="J73" i="13"/>
  <c r="I73" i="13"/>
  <c r="H73" i="13"/>
  <c r="G73" i="13"/>
  <c r="F73" i="13"/>
  <c r="E73" i="13"/>
  <c r="D73" i="13"/>
  <c r="C73" i="13"/>
  <c r="J69" i="13"/>
  <c r="I69" i="13"/>
  <c r="H69" i="13"/>
  <c r="G69" i="13"/>
  <c r="F69" i="13"/>
  <c r="E69" i="13"/>
  <c r="D69" i="13"/>
  <c r="C69" i="13"/>
  <c r="J65" i="13"/>
  <c r="I65" i="13"/>
  <c r="H65" i="13"/>
  <c r="G65" i="13"/>
  <c r="F65" i="13"/>
  <c r="E65" i="13"/>
  <c r="D65" i="13"/>
  <c r="C65" i="13"/>
  <c r="J61" i="13"/>
  <c r="I61" i="13"/>
  <c r="H61" i="13"/>
  <c r="G61" i="13"/>
  <c r="F61" i="13"/>
  <c r="E61" i="13"/>
  <c r="D61" i="13"/>
  <c r="C61" i="13"/>
  <c r="J57" i="13"/>
  <c r="I57" i="13"/>
  <c r="H57" i="13"/>
  <c r="G57" i="13"/>
  <c r="F57" i="13"/>
  <c r="E57" i="13"/>
  <c r="D57" i="13"/>
  <c r="C57" i="13"/>
  <c r="J53" i="13"/>
  <c r="I53" i="13"/>
  <c r="H53" i="13"/>
  <c r="G53" i="13"/>
  <c r="F53" i="13"/>
  <c r="E53" i="13"/>
  <c r="D53" i="13"/>
  <c r="C53" i="13"/>
  <c r="J49" i="13"/>
  <c r="I49" i="13"/>
  <c r="H49" i="13"/>
  <c r="G49" i="13"/>
  <c r="F49" i="13"/>
  <c r="E49" i="13"/>
  <c r="D49" i="13"/>
  <c r="C49" i="13"/>
  <c r="J45" i="13"/>
  <c r="I45" i="13"/>
  <c r="H45" i="13"/>
  <c r="G45" i="13"/>
  <c r="F45" i="13"/>
  <c r="E45" i="13"/>
  <c r="D45" i="13"/>
  <c r="C45" i="13"/>
  <c r="J41" i="13"/>
  <c r="I41" i="13"/>
  <c r="H41" i="13"/>
  <c r="G41" i="13"/>
  <c r="F41" i="13"/>
  <c r="E41" i="13"/>
  <c r="D41" i="13"/>
  <c r="C41" i="13"/>
  <c r="J37" i="13"/>
  <c r="I37" i="13"/>
  <c r="H37" i="13"/>
  <c r="G37" i="13"/>
  <c r="F37" i="13"/>
  <c r="E37" i="13"/>
  <c r="D37" i="13"/>
  <c r="C37" i="13"/>
  <c r="J33" i="13"/>
  <c r="I33" i="13"/>
  <c r="H33" i="13"/>
  <c r="G33" i="13"/>
  <c r="F33" i="13"/>
  <c r="E33" i="13"/>
  <c r="D33" i="13"/>
  <c r="C33" i="13"/>
  <c r="J29" i="13"/>
  <c r="I29" i="13"/>
  <c r="H29" i="13"/>
  <c r="G29" i="13"/>
  <c r="F29" i="13"/>
  <c r="E29" i="13"/>
  <c r="D29" i="13"/>
  <c r="C29" i="13"/>
  <c r="J25" i="13"/>
  <c r="I25" i="13"/>
  <c r="H25" i="13"/>
  <c r="G25" i="13"/>
  <c r="F25" i="13"/>
  <c r="E25" i="13"/>
  <c r="D25" i="13"/>
  <c r="C25" i="13"/>
  <c r="J21" i="13"/>
  <c r="I21" i="13"/>
  <c r="H21" i="13"/>
  <c r="G21" i="13"/>
  <c r="F21" i="13"/>
  <c r="E21" i="13"/>
  <c r="D21" i="13"/>
  <c r="C21" i="13"/>
  <c r="J17" i="13"/>
  <c r="I17" i="13"/>
  <c r="H17" i="13"/>
  <c r="G17" i="13"/>
  <c r="F17" i="13"/>
  <c r="E17" i="13"/>
  <c r="D17" i="13"/>
  <c r="C17" i="13"/>
  <c r="J13" i="13"/>
  <c r="I13" i="13"/>
  <c r="H13" i="13"/>
  <c r="G13" i="13"/>
  <c r="F13" i="13"/>
  <c r="E13" i="13"/>
  <c r="D13" i="13"/>
  <c r="C13" i="13"/>
  <c r="J9" i="13"/>
  <c r="I9" i="13"/>
  <c r="H9" i="13"/>
  <c r="G9" i="13"/>
  <c r="F9" i="13"/>
  <c r="E9" i="13"/>
  <c r="D9" i="13"/>
  <c r="C9" i="13"/>
  <c r="D5" i="13"/>
  <c r="E5" i="13"/>
  <c r="F5" i="13"/>
  <c r="G5" i="13"/>
  <c r="H5" i="13"/>
  <c r="I5" i="13"/>
  <c r="J5" i="13"/>
  <c r="C5" i="13"/>
  <c r="B2" i="16" a="1"/>
  <c r="B2" i="16"/>
  <c r="C1" i="17" a="1"/>
  <c r="C1" i="17"/>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c r="A1" i="17" a="1"/>
  <c r="A1" i="17"/>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U102" i="12"/>
  <c r="T102" i="12"/>
  <c r="S102" i="12"/>
  <c r="R102" i="12"/>
  <c r="Q102" i="12"/>
  <c r="P102" i="12"/>
  <c r="O102" i="12"/>
  <c r="N102" i="12"/>
  <c r="M102" i="12"/>
  <c r="L102" i="12"/>
  <c r="K102" i="12"/>
  <c r="J102" i="12"/>
  <c r="I102" i="12"/>
  <c r="H102" i="12"/>
  <c r="G102" i="12"/>
  <c r="F102" i="12"/>
  <c r="E102" i="12"/>
  <c r="D102" i="12"/>
  <c r="C102" i="12"/>
  <c r="B102" i="12"/>
  <c r="AQ102" i="12"/>
  <c r="AP102" i="12"/>
  <c r="AS57" i="12"/>
  <c r="AS71" i="12"/>
  <c r="AS17" i="12"/>
  <c r="A3" i="16"/>
  <c r="A4" i="16"/>
  <c r="A5" i="16"/>
  <c r="A6" i="16"/>
  <c r="A7" i="16"/>
  <c r="A8" i="16"/>
  <c r="A9" i="16"/>
  <c r="A10" i="16"/>
  <c r="A11" i="16"/>
  <c r="A12" i="16"/>
  <c r="A13" i="16"/>
  <c r="A14" i="16"/>
  <c r="A15" i="16"/>
  <c r="A16" i="16"/>
  <c r="A17" i="16"/>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<sst xmlns="http://schemas.openxmlformats.org/spreadsheetml/2006/main" count="827" uniqueCount="189">
  <si>
    <t>UFH</t>
  </si>
  <si>
    <t>avicultura_postura</t>
  </si>
  <si>
    <t>ganaderia_doble_proposito</t>
  </si>
  <si>
    <t>porcicultura_levante_ceba</t>
  </si>
  <si>
    <t>banano</t>
  </si>
  <si>
    <t>cacao</t>
  </si>
  <si>
    <t>cafe</t>
  </si>
  <si>
    <t>cana_miel</t>
  </si>
  <si>
    <t>maiz</t>
  </si>
  <si>
    <t>03Ua-73</t>
  </si>
  <si>
    <t>Área total</t>
  </si>
  <si>
    <t>Apto</t>
  </si>
  <si>
    <t>No apto</t>
  </si>
  <si>
    <t>% aptitud</t>
  </si>
  <si>
    <t>Se flexibiliza aptitud condicionada para banano, cacao, caña, maiz por tableros de aptitud shiny con Anexo 10; Se habilita aptitud condicionada para avicultura  y porcicultura por aptitud cruzada con Pore y Nunchia; Se habilita aptitud condicionada para por tableros Anexo 10</t>
  </si>
  <si>
    <t>05Pa-61</t>
  </si>
  <si>
    <t>Se flexibiliza aptitud condicionada para banano, cacao,café, caña, maiz, ganaderia y porcicultura por tableros de aptitud shiny con anexo 10</t>
  </si>
  <si>
    <t>05PbL-61</t>
  </si>
  <si>
    <t>05Qa-61</t>
  </si>
  <si>
    <t>Se flexibiliza aptitud condicionada para banano, cacao,café, caña, maiz, avicultura, ganaderia y porciculturapor tableros de aptitud shiny con Anexo 10</t>
  </si>
  <si>
    <t>05Ua-61</t>
  </si>
  <si>
    <t>Se flexibiliza aptitud condicionada para banano por tableros de aptitud shiny con anexo 10</t>
  </si>
  <si>
    <t>05UbL-61</t>
  </si>
  <si>
    <t>Se flexibiliza aptitud condicionada para caña por tableros de aptitud shiny con anexo 10</t>
  </si>
  <si>
    <t>05Va-61</t>
  </si>
  <si>
    <t>Se flexibiliza aptitud condicionada para banano, cacao, caña, maiz por tableros de aptitud shiny con anexo 10; Se habilita aptitud considionada para ganaderia  y porcicultura por aptitud cruzada con Pore y Nunchia</t>
  </si>
  <si>
    <t>05VbL-61</t>
  </si>
  <si>
    <t>06PaL-55</t>
  </si>
  <si>
    <t>Se flexibiliza aptitud condicionada para caña y ganaderia por tableros de aptitud shiny con anexo 10</t>
  </si>
  <si>
    <t>06PbL-55</t>
  </si>
  <si>
    <t>Se flexibiliza aptitud condicionada para banano, cacao,café, caña, maiz, avicultura, ganaderia y porcicultura por tableros de aptitud shiny con Anexo 10</t>
  </si>
  <si>
    <t>06PbL2s1-55</t>
  </si>
  <si>
    <t>Se flexibiliza aptitud condicionada para banano, cacao,café, caña y maiz por tableros de aptitud shiny con anexo 10</t>
  </si>
  <si>
    <t>06PbLs1-55</t>
  </si>
  <si>
    <t>06Pbs1-55</t>
  </si>
  <si>
    <t>Se flexibiliza aptitud condicionada para banano, cacao,café, caña, maiz.avicultura, ganaderia y porcicultura por tableros de aptitud shiny con anexo 10</t>
  </si>
  <si>
    <t>06Qb-55</t>
  </si>
  <si>
    <t>06QbL2s1-55</t>
  </si>
  <si>
    <t>Se flexibiliza aptitud condicionada para banano, cacao,café, caña, maiz y ganaderia por tableros de aptitud shiny con anexo 10</t>
  </si>
  <si>
    <t>06Qbs1-55</t>
  </si>
  <si>
    <t>Se flexibiliza aptitud condicionada para banano, cacao,café, caña, maiz, avicultura, ganaderia y porcicultura por tableros de aptitud shiny con anexo 10</t>
  </si>
  <si>
    <t>06Ub-55</t>
  </si>
  <si>
    <t>06Ubs1-55</t>
  </si>
  <si>
    <t>Se flexibiliza aptitud condicionada para banano, cacao, caña, maiz  por tableros de aptitud shiny con anexo 10; porcicultura por % SIPRA; Se habilita aptitud condicionada para por tableros Anexo 10</t>
  </si>
  <si>
    <t>06Vb-55</t>
  </si>
  <si>
    <t>Se flexibiliza aptitud condicionada para banano, cacao, caña, maiz por tableros de aptitud shiny con anexo 10; Se habilita aptitud condicionada para ganaderia y porcicultura por aptitud cruzada con Pore y Nunchia</t>
  </si>
  <si>
    <t>07PbL2s1-49</t>
  </si>
  <si>
    <t>Se flexibiliza aptitud condicionada para banano y caña por tableros de aptitud shiny con anexo 10</t>
  </si>
  <si>
    <t>07PcL-49</t>
  </si>
  <si>
    <t>07PcL2s1-49</t>
  </si>
  <si>
    <t>07PdL-49</t>
  </si>
  <si>
    <t>Se flexibiliza aptitud condicionada para banano, cacao,café, caña, maiz, ganaderia y porcicultura por tableros de aptitud shiny con anexo 10. Aciultura por % SIPRA</t>
  </si>
  <si>
    <t>07QbL2s1-49</t>
  </si>
  <si>
    <t>07QdL-49</t>
  </si>
  <si>
    <t>07UbL-49</t>
  </si>
  <si>
    <t>Se flexibiliza aptitud condicionada para banano, cacao, caña, maiz,  por tableros de aptitud shiny con anexo 10; avicultura y porcicultura por comparacion con Sacama (Tamaño de area) Se habilita aptitud considionada para ganaderia por aptitud cruzada con Pore y Nunchia</t>
  </si>
  <si>
    <t>07VbL-49</t>
  </si>
  <si>
    <t>Se flexibiliza aptitud condicionada para banano, cacao, caña y maiz por tableros de aptitud shiny con anexo 10. Se flexibiliza café teniendo en cuenta % sipra tablero de aptitud shiny con anexo 10</t>
  </si>
  <si>
    <t>08PdL2s1-44</t>
  </si>
  <si>
    <t>08PdLs1-44</t>
  </si>
  <si>
    <t>08QdL-44</t>
  </si>
  <si>
    <t>08QdLs1-44</t>
  </si>
  <si>
    <t>08UaLs1-44</t>
  </si>
  <si>
    <t>08UdL-44</t>
  </si>
  <si>
    <t>Se flexibiliza aptitud condicionada para banano, cacao, caña, maiz por tableros de aptitud shiny con anexo 10; Se habilita aptitud considionada para ganaderia y porcicultura por aptitud cruzada con  Nunchia</t>
  </si>
  <si>
    <t>08UdL2s1-44</t>
  </si>
  <si>
    <t>Se flexibiliza aptitud condicionada para banano, cacao, caña, maiz, ganaderia y porcicultura por tableros de aptitud shiny con anexo 10</t>
  </si>
  <si>
    <t>08UdLs1-44</t>
  </si>
  <si>
    <t>08VbL-44</t>
  </si>
  <si>
    <t>08VbL2s1-44</t>
  </si>
  <si>
    <t>Se flexibiliza aptitud condicionada para banano, cacao,  caña y ganaderia por tableros de aptitud shiny con anexo 10</t>
  </si>
  <si>
    <t>08VbLs1-44</t>
  </si>
  <si>
    <t>Se flexibiliza aptitud condicionada para banano, cacao, caña y maiz por tableros de aptitud shiny con anexo 10. Se flexibiliza café y ganaderia teniendo en cuenta % sipra tablero de aptitud shiny con anexo 10</t>
  </si>
  <si>
    <t>08VdL-44</t>
  </si>
  <si>
    <t>Se flexibiliza aptitud condicionada para banano, cacao, caña, maiz,  por tableros de aptitud shiny con anexo 10. avicultura por %SIPRA y porcicultura por Cartografia social, Se habilita aptitud considionada para ganaderia por aptitud cruzada con  Nunchia</t>
  </si>
  <si>
    <t>08VdL2s1-44</t>
  </si>
  <si>
    <t>Se flexibiliza aptitud condicionada para banano, cacao, caña, maiz, ganaderia por tableros de aptitud shiny con anexo 10.</t>
  </si>
  <si>
    <t>08VdLs1-44</t>
  </si>
  <si>
    <t>Se flexibiliza aptitud condicionada para banano y caña por tableros de aptitud shiny con anexo 10.</t>
  </si>
  <si>
    <t>09KeL2s1-38</t>
  </si>
  <si>
    <t>Se flexibiliza aptitud condicionada para cafe, avicultura y porcicultura por tableros de aptitud shiny con anexo 10.</t>
  </si>
  <si>
    <t>09KeLs1-38</t>
  </si>
  <si>
    <t>Se flexibiliza aptitud condicionada para avicultura y porcicultura por tableros de aptitud shiny con anexo 10.</t>
  </si>
  <si>
    <t>09PdL-38</t>
  </si>
  <si>
    <t>Se flexibiliza aptitud condicionada para banano,café, maiz, caña, avicultura, ganaderia y porcicultura por tableros de aptitud shiny con anexo 10</t>
  </si>
  <si>
    <t>09PdLs2-38</t>
  </si>
  <si>
    <t>09PeL-38</t>
  </si>
  <si>
    <t>Se flexibiliza aptitud condicionada para banano, cacao,café, caña, avicultura, ganaderia y porcicultura por tableros de aptitud shiny con anexo 10</t>
  </si>
  <si>
    <t>09PeLs1-38</t>
  </si>
  <si>
    <t>Se flexibiliza aptitud condicionada para banano, cacao,café, caña, avicultura, ganaderia y porcicultura  por tableros de aptitud shiny con anexo 10</t>
  </si>
  <si>
    <t>09QeL-38</t>
  </si>
  <si>
    <t>09QeL2s1-38</t>
  </si>
  <si>
    <t>09QeLs1-38</t>
  </si>
  <si>
    <t>Se flexibiliza aptitud condicionada para banano, cacao, caña, ganaderia y porcicultura por tableros de aptitud shiny con anexo 10</t>
  </si>
  <si>
    <t>09QeqL2s1-38</t>
  </si>
  <si>
    <t>Se flexibiliza aptitud condicionada para banano, cacao,café, caña y ganaderia por tableros de aptitud shiny con anexo 10</t>
  </si>
  <si>
    <t>09UdL-38</t>
  </si>
  <si>
    <t>Se flexibiliza aptitud condicionada para banano, cacao, maiz, caña  por tableros de aptitud shiny con anexo 10</t>
  </si>
  <si>
    <t>09UdL2s1-38</t>
  </si>
  <si>
    <t>Se flexibiliza aptitud condicionada para banano y caña  por tableros de aptitud shiny con anexo 10</t>
  </si>
  <si>
    <t>09UdLs1-38</t>
  </si>
  <si>
    <t>Se flexibiliza aptitud condicionada para banano y caña  por tableros de aptitud shiny con anexo 10 y porcicultura por % SIPRA</t>
  </si>
  <si>
    <t>09UeL-38</t>
  </si>
  <si>
    <t>Se flexibiliza aptitud condicionada para banano, cacao, caña y porcicultura por tableros de aptitud shiny con anexo 10 Se habilita aptitud considionada para ganaderia por aptitud cruzada con  Nunchia</t>
  </si>
  <si>
    <t>09UeL2s1-38</t>
  </si>
  <si>
    <t>Se flexibiliza aptitud condicionada para banano, cacao, caña y ganaderia por tableros de aptitud shiny con anexo 10</t>
  </si>
  <si>
    <t>09VdL2s1-38</t>
  </si>
  <si>
    <t>Se flexibiliza aptitud condicionada para banano, cacao, maiz, caña  por tableros de aptitud shiny con anexo 10 Se habilita aptitud condicionada para ganaderia, porcicultura y avicultura por aptitud cruzada con  Nunchia y Pore. Café se flexibiliza por ufh compartida con Nunchia</t>
  </si>
  <si>
    <t>09VeL2s1-38</t>
  </si>
  <si>
    <t>10HeL2s1-30</t>
  </si>
  <si>
    <t>10Hf-30</t>
  </si>
  <si>
    <t>10Lf-30</t>
  </si>
  <si>
    <t>Se flexibiliza aptitud condicionada para avicultura, ganaderia y porcicultura por tableros de aptitud shiny con anexo 10</t>
  </si>
  <si>
    <t>10Lgq-30</t>
  </si>
  <si>
    <t>10Lgqs1-30</t>
  </si>
  <si>
    <t>10PeL-30</t>
  </si>
  <si>
    <t>Se flexibiliza aptitud condicionada para banano, cacao, café, caña, avicultura, ganaderia y porcicultura   por tableros de aptitud shiny con anexo 10</t>
  </si>
  <si>
    <t>10PeL2s1-30</t>
  </si>
  <si>
    <t>Se flexibiliza aptitud condicionada para banano, cacao, cafe y caña  por tableros de aptitud shiny con anexo 10</t>
  </si>
  <si>
    <t>10UdLs2-30</t>
  </si>
  <si>
    <t>Se flexibiliza aptitud condicionada para banano, cacao y caña  por tableros de aptitud shiny con anexo 10</t>
  </si>
  <si>
    <t>10UeL-30</t>
  </si>
  <si>
    <t>10UeL2s1-30</t>
  </si>
  <si>
    <t>Se flexibiliza aptitud condicionada para banano, cacao, caña por tableros de aptitud shiny con anexo 10. ganaderia y porcicultura por % SIPRA. Maiz por ufh compartidas con municipio de Pore y % sipra</t>
  </si>
  <si>
    <t>10VeL2s1-30</t>
  </si>
  <si>
    <t>Se flexibiliza aptitud condicionada para banano, cacao, caña  por tableros de aptitud shiny con anexo 10. Se flexibiliza aptitud condicionada para  ganaderia , porcicultura  y maiz teniendo en cuenta % sipra y  maiz cartosocial, se toma canasta de costos en esta ufh.</t>
  </si>
  <si>
    <t>11KfL-23</t>
  </si>
  <si>
    <t>Se flexibiliza aptitud condicionada para avicultura y porcicultura por tableros de aptitud shiny con anexo 10</t>
  </si>
  <si>
    <t>11LfL-23</t>
  </si>
  <si>
    <t>11PfL2s1-23</t>
  </si>
  <si>
    <t>Se flexibiliza aptitud condicionada para caña, avicultura y porcicultura por tableros de aptitud shiny con anexo 10</t>
  </si>
  <si>
    <t>11QeL2s2-23</t>
  </si>
  <si>
    <t>Se flexibiliza aptitud condicionada para banano, cacao, café, caña y ganaderia por tableros de aptitud shiny con anexo 10. Se flexibiliza Porcicultura por anexo 10 y %SIPRA</t>
  </si>
  <si>
    <t>11QfL-23</t>
  </si>
  <si>
    <t>Se flexibiliza aptitud condicionada para porcicultura por tableros de aptitud shiny con anexo 10</t>
  </si>
  <si>
    <t>11QfL2s1-23</t>
  </si>
  <si>
    <t>Se flexibiliza aptitud condicionada para maiz y porcicultura por tableros de aptitud shiny con anexo 10</t>
  </si>
  <si>
    <t>11UfL2s1-23</t>
  </si>
  <si>
    <t>Se flexibiliza aptitud condicionada para maiz por tableros de aptitud shiny con anexo 10; Se flexibiliza Porcicultura por  %SIPRA, Cafe se flexibiliza por ufh compartida con Nunchia y % SIPRA</t>
  </si>
  <si>
    <t>11VeL2s2-23</t>
  </si>
  <si>
    <t>Se flexibiliza aptitud condicionada para banano, cacao, caña  por tableros de aptitud shiny con anexo 10</t>
  </si>
  <si>
    <t>11VfL2s1-23</t>
  </si>
  <si>
    <t>Se flexibiliza aptitud condicionada para caña por tableros de aptitud shiny con anexo 10. Maíz y cacao por ufh compartidas pon municipio Pore</t>
  </si>
  <si>
    <t>12HfL-17</t>
  </si>
  <si>
    <t>12KfLs1-17</t>
  </si>
  <si>
    <t>12KgL2s1-17</t>
  </si>
  <si>
    <t>12LfL-17</t>
  </si>
  <si>
    <t>12LgL2s1-17</t>
  </si>
  <si>
    <t>12LgLs1-17</t>
  </si>
  <si>
    <t>12PgL2s1-17</t>
  </si>
  <si>
    <t>12QgL-17</t>
  </si>
  <si>
    <t>12QgL2s1-17</t>
  </si>
  <si>
    <t>12UgL2s1-17</t>
  </si>
  <si>
    <t>Se flexibiliza aptitud condicionada para cafe por ufh compatidas con Nunchia y % sipra</t>
  </si>
  <si>
    <t>12VgL2s1-17</t>
  </si>
  <si>
    <t>Se habilita aptitud condicionada para porcicultura por % SIPRA y por aptitud cruzada con Nunchia</t>
  </si>
  <si>
    <t>13PgL2s3-6</t>
  </si>
  <si>
    <t>13QdLs3-6</t>
  </si>
  <si>
    <t>Se flexibiliza aptitud condicionada para banano, cacao,café, caña, maiz, avicultura y ganaderia por tableros de aptitud shiny con anexo 10</t>
  </si>
  <si>
    <t>13QfL2s3-6</t>
  </si>
  <si>
    <t>13QgL2s3-6</t>
  </si>
  <si>
    <t>Se flexibiliza aptitud condicionada para avicultura y porcicultura por tableros de aptitud shiny con anexo 10 y por %SIPRA</t>
  </si>
  <si>
    <t>13UdLs3-6</t>
  </si>
  <si>
    <t>13UgL2s3-6</t>
  </si>
  <si>
    <t>13VfL2s3-6</t>
  </si>
  <si>
    <t>platano_harton</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</si>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</sst>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5">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tint="-0.249977111117893"/>
        <bgColor indexed="64"/>
      </patternFill>
    </fill>
    <fill>
      <patternFill patternType="solid">
        <fgColor theme="5" tint="0.79998168889431442"/>
        <bgColor rgb="FF000000"/>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8">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7" borderId="2" xfId="0" applyFont="1" applyFill="1" applyBorder="1" applyAlignment="1">
      <alignment horizontal="center"/>
    </xf>
    <xf numFmtId="0" fontId="3" fillId="7"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8" fillId="0" borderId="1" xfId="0" applyFont="1" applyBorder="1" applyAlignment="1">
      <alignment horizontal="center" vertical="center" wrapText="1"/>
    </xf>
    <xf numFmtId="0" fontId="8" fillId="1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0" fillId="4" borderId="2" xfId="0" applyFont="1" applyFill="1" applyBorder="1" applyAlignment="1">
      <alignment horizontal="center"/>
    </xf>
    <xf numFmtId="0" fontId="0" fillId="0" borderId="0" xfId="0" applyAlignment="1">
      <alignment horizontal="left"/>
    </xf>
    <xf numFmtId="10" fontId="3" fillId="13" borderId="1" xfId="1" applyNumberFormat="1" applyFont="1" applyFill="1" applyBorder="1" applyAlignment="1">
      <alignment horizontal="center"/>
    </xf>
    <xf numFmtId="10" fontId="3" fillId="0" borderId="0" xfId="1" applyNumberFormat="1" applyFont="1" applyFill="1" applyBorder="1" applyAlignment="1">
      <alignment horizontal="left"/>
    </xf>
    <xf numFmtId="10" fontId="3" fillId="0" borderId="1" xfId="1" applyNumberFormat="1" applyFont="1" applyFill="1" applyBorder="1" applyAlignment="1">
      <alignment horizontal="center"/>
    </xf>
    <xf numFmtId="0" fontId="1" fillId="0" borderId="0" xfId="0" applyFont="1" applyAlignment="1">
      <alignment horizontal="left"/>
    </xf>
    <xf numFmtId="164" fontId="3" fillId="0" borderId="0" xfId="0" applyNumberFormat="1" applyFont="1" applyAlignment="1">
      <alignment horizontal="left"/>
    </xf>
    <xf numFmtId="10" fontId="3" fillId="0" borderId="0" xfId="1" applyNumberFormat="1" applyFont="1" applyAlignment="1">
      <alignment horizontal="left"/>
    </xf>
    <xf numFmtId="0" fontId="3" fillId="4" borderId="2" xfId="0" applyFont="1" applyFill="1" applyBorder="1" applyAlignment="1">
      <alignment horizontal="center"/>
    </xf>
    <xf numFmtId="10" fontId="3" fillId="14" borderId="1" xfId="1" applyNumberFormat="1" applyFont="1" applyFill="1" applyBorder="1" applyAlignment="1">
      <alignment horizontal="center"/>
    </xf>
    <xf numFmtId="10" fontId="3" fillId="4" borderId="1" xfId="1" applyNumberFormat="1" applyFont="1" applyFill="1" applyBorder="1" applyAlignment="1">
      <alignment horizontal="center"/>
    </xf>
    <xf numFmtId="0" fontId="9" fillId="7" borderId="2" xfId="0" applyFont="1" applyFill="1" applyBorder="1" applyAlignment="1">
      <alignment horizont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6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ont>
        <color theme="0"/>
      </font>
      <fill>
        <patternFill>
          <bgColor rgb="FF8D4925"/>
        </patternFill>
      </fill>
    </dxf>
    <dxf>
      <font>
        <color theme="0"/>
      </font>
      <fill>
        <patternFill>
          <bgColor rgb="FF473626"/>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ill>
        <patternFill>
          <bgColor rgb="FF38D4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B889DB"/>
      <color rgb="FFD0CECE"/>
      <color rgb="FF473626"/>
      <color rgb="FF8D4925"/>
      <color rgb="FFFF4F7F"/>
      <color rgb="FFFF8C3C"/>
      <color rgb="FFFFFF00"/>
      <color rgb="FFFFF29C"/>
      <color rgb="FFAAFF00"/>
      <color rgb="FF38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caprinos_doble_proposito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ovinos_doble_proposito</v>
          </cell>
          <cell r="C231" t="str">
            <v>ovinos doble propósito</v>
          </cell>
        </row>
        <row r="232">
          <cell r="A232" t="str">
            <v>pecuaria</v>
          </cell>
          <cell r="B232" t="str">
            <v>ovinos_leche</v>
          </cell>
          <cell r="C232" t="str">
            <v>ovinos de leche</v>
          </cell>
        </row>
        <row r="233">
          <cell r="A233" t="str">
            <v>pecuaria</v>
          </cell>
          <cell r="B233" t="str">
            <v>ovinos_triple_proposito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K385"/>
  <sheetViews>
    <sheetView zoomScale="95" zoomScaleNormal="95" workbookViewId="0">
      <pane ySplit="1" topLeftCell="A359" activePane="bottomLeft" state="frozen"/>
      <selection pane="bottomLeft" activeCell="M269" sqref="M269"/>
    </sheetView>
  </sheetViews>
  <sheetFormatPr defaultColWidth="11.42578125" defaultRowHeight="15"/>
  <cols>
    <col min="1" max="1" width="16.42578125" style="1" customWidth="1"/>
    <col min="2" max="2" width="11.42578125" style="1"/>
    <col min="3" max="3" width="10.85546875" style="1" customWidth="1"/>
    <col min="4" max="4" width="16.28515625" style="1" customWidth="1"/>
    <col min="5" max="5" width="12.28515625" style="1" customWidth="1"/>
    <col min="6" max="6" width="13.42578125" style="1" customWidth="1"/>
    <col min="7" max="7" width="12.28515625" style="1" customWidth="1"/>
    <col min="8" max="8" width="11.28515625" style="1" customWidth="1"/>
    <col min="9" max="9" width="11.42578125" style="1" customWidth="1"/>
    <col min="10" max="10" width="11.5703125" style="1" customWidth="1"/>
    <col min="11" max="11" width="18" style="72" customWidth="1"/>
    <col min="12" max="16384" width="11.42578125" style="1"/>
  </cols>
  <sheetData>
    <row r="1" spans="1:11" ht="45">
      <c r="A1" s="3" t="s">
        <v>0</v>
      </c>
      <c r="B1" s="3"/>
      <c r="C1" s="69" t="s">
        <v>1</v>
      </c>
      <c r="D1" s="69" t="s">
        <v>2</v>
      </c>
      <c r="E1" s="69" t="s">
        <v>3</v>
      </c>
      <c r="F1" s="69" t="s">
        <v>4</v>
      </c>
      <c r="G1" s="69" t="s">
        <v>5</v>
      </c>
      <c r="H1" s="69" t="s">
        <v>6</v>
      </c>
      <c r="I1" s="69" t="s">
        <v>7</v>
      </c>
      <c r="J1" s="70" t="s">
        <v>8</v>
      </c>
      <c r="K1" s="76"/>
    </row>
    <row r="2" spans="1:11">
      <c r="A2" s="83" t="s">
        <v>9</v>
      </c>
      <c r="B2" s="24" t="s">
        <v>10</v>
      </c>
      <c r="C2" s="25">
        <v>5.1326892866595601</v>
      </c>
      <c r="D2" s="25">
        <v>5.1326892866595601</v>
      </c>
      <c r="E2" s="25">
        <v>5.1326892866595601</v>
      </c>
      <c r="F2" s="25">
        <v>5.1326892866595601</v>
      </c>
      <c r="G2" s="25">
        <v>5.1326892866595601</v>
      </c>
      <c r="H2" s="25">
        <v>5.1326892866595601</v>
      </c>
      <c r="I2" s="25">
        <v>5.1326892866595601</v>
      </c>
      <c r="J2" s="25">
        <v>5.1326892866595601</v>
      </c>
      <c r="K2" s="77"/>
    </row>
    <row r="3" spans="1:11">
      <c r="A3" s="84"/>
      <c r="B3" s="24" t="s">
        <v>11</v>
      </c>
      <c r="C3" s="25">
        <v>0</v>
      </c>
      <c r="D3" s="25">
        <v>0</v>
      </c>
      <c r="E3" s="25">
        <v>0</v>
      </c>
      <c r="F3" s="25">
        <v>0</v>
      </c>
      <c r="G3" s="25">
        <v>0</v>
      </c>
      <c r="H3" s="25">
        <v>0</v>
      </c>
      <c r="I3" s="25">
        <v>0</v>
      </c>
      <c r="J3" s="25">
        <v>0</v>
      </c>
      <c r="K3" s="77"/>
    </row>
    <row r="4" spans="1:11">
      <c r="A4" s="84"/>
      <c r="B4" s="24" t="s">
        <v>12</v>
      </c>
      <c r="C4" s="25">
        <v>5.1326892866595601</v>
      </c>
      <c r="D4" s="25">
        <v>5.1326892866595601</v>
      </c>
      <c r="E4" s="25">
        <v>5.1326892866595601</v>
      </c>
      <c r="F4" s="25">
        <v>5.1326892866595601</v>
      </c>
      <c r="G4" s="25">
        <v>5.1326892866595601</v>
      </c>
      <c r="H4" s="25">
        <v>5.1326892866595601</v>
      </c>
      <c r="I4" s="25">
        <v>5.1326892866595601</v>
      </c>
      <c r="J4" s="25">
        <v>5.1326892866595601</v>
      </c>
      <c r="K4" s="77"/>
    </row>
    <row r="5" spans="1:11">
      <c r="A5" s="85"/>
      <c r="B5" s="26" t="s">
        <v>13</v>
      </c>
      <c r="C5" s="81">
        <f>C3/C2</f>
        <v>0</v>
      </c>
      <c r="D5" s="81">
        <f t="shared" ref="D5:J5" si="0">D3/D2</f>
        <v>0</v>
      </c>
      <c r="E5" s="75">
        <f t="shared" si="0"/>
        <v>0</v>
      </c>
      <c r="F5" s="73">
        <f t="shared" si="0"/>
        <v>0</v>
      </c>
      <c r="G5" s="73">
        <f t="shared" si="0"/>
        <v>0</v>
      </c>
      <c r="H5" s="27">
        <f t="shared" si="0"/>
        <v>0</v>
      </c>
      <c r="I5" s="73">
        <f t="shared" si="0"/>
        <v>0</v>
      </c>
      <c r="J5" s="73">
        <f t="shared" si="0"/>
        <v>0</v>
      </c>
      <c r="K5" s="74" t="s">
        <v>14</v>
      </c>
    </row>
    <row r="6" spans="1:11">
      <c r="A6" s="83" t="s">
        <v>15</v>
      </c>
      <c r="B6" s="24" t="s">
        <v>10</v>
      </c>
      <c r="C6" s="25">
        <v>337.430425180474</v>
      </c>
      <c r="D6" s="25">
        <v>337.43042559044272</v>
      </c>
      <c r="E6" s="25">
        <v>337.4304266615315</v>
      </c>
      <c r="F6" s="25">
        <v>337.43042648354799</v>
      </c>
      <c r="G6" s="25">
        <v>337.43042695523741</v>
      </c>
      <c r="H6" s="25">
        <v>337.43042751492891</v>
      </c>
      <c r="I6" s="25">
        <v>337.43042653937829</v>
      </c>
      <c r="J6" s="25">
        <v>337.4304255031069</v>
      </c>
      <c r="K6" s="77"/>
    </row>
    <row r="7" spans="1:11">
      <c r="A7" s="84"/>
      <c r="B7" s="24" t="s">
        <v>11</v>
      </c>
      <c r="C7" s="25">
        <v>148.650855547942</v>
      </c>
      <c r="D7" s="25">
        <v>41.458612310716703</v>
      </c>
      <c r="E7" s="25">
        <v>45.750374573970497</v>
      </c>
      <c r="F7" s="25">
        <v>0</v>
      </c>
      <c r="G7" s="25">
        <v>47.9490646949764</v>
      </c>
      <c r="H7" s="25">
        <v>46.737486125383903</v>
      </c>
      <c r="I7" s="25">
        <v>43.878965048742302</v>
      </c>
      <c r="J7" s="25">
        <v>31.685727928747902</v>
      </c>
      <c r="K7" s="77"/>
    </row>
    <row r="8" spans="1:11">
      <c r="A8" s="84"/>
      <c r="B8" s="24" t="s">
        <v>12</v>
      </c>
      <c r="C8" s="25">
        <v>188.779569632532</v>
      </c>
      <c r="D8" s="25">
        <v>295.97181327972601</v>
      </c>
      <c r="E8" s="25">
        <v>291.68005208756102</v>
      </c>
      <c r="F8" s="25">
        <v>337.43042648354799</v>
      </c>
      <c r="G8" s="25">
        <v>289.48136226026099</v>
      </c>
      <c r="H8" s="25">
        <v>290.69294138954501</v>
      </c>
      <c r="I8" s="25">
        <v>293.55146149063597</v>
      </c>
      <c r="J8" s="25">
        <v>305.74469757435901</v>
      </c>
      <c r="K8" s="77"/>
    </row>
    <row r="9" spans="1:11">
      <c r="A9" s="85"/>
      <c r="B9" s="26" t="s">
        <v>13</v>
      </c>
      <c r="C9" s="27">
        <f>C7/C6</f>
        <v>0.44053779521641057</v>
      </c>
      <c r="D9" s="73">
        <f t="shared" ref="D9:J9" si="1">D7/D6</f>
        <v>0.12286566108604927</v>
      </c>
      <c r="E9" s="73">
        <f t="shared" si="1"/>
        <v>0.13558461525421836</v>
      </c>
      <c r="F9" s="73">
        <f t="shared" si="1"/>
        <v>0</v>
      </c>
      <c r="G9" s="73">
        <f t="shared" si="1"/>
        <v>0.14210059575136416</v>
      </c>
      <c r="H9" s="73">
        <f t="shared" si="1"/>
        <v>0.13850999291792113</v>
      </c>
      <c r="I9" s="73">
        <f t="shared" si="1"/>
        <v>0.13003855490673011</v>
      </c>
      <c r="J9" s="73">
        <f t="shared" si="1"/>
        <v>9.390299609617199E-2</v>
      </c>
      <c r="K9" s="74" t="s">
        <v>16</v>
      </c>
    </row>
    <row r="10" spans="1:11">
      <c r="A10" s="83" t="s">
        <v>17</v>
      </c>
      <c r="B10" s="24" t="s">
        <v>10</v>
      </c>
      <c r="C10" s="25">
        <v>63.359585291065798</v>
      </c>
      <c r="D10" s="25">
        <v>63.3595859608998</v>
      </c>
      <c r="E10" s="25">
        <v>63.3595859608998</v>
      </c>
      <c r="F10" s="25">
        <v>63.3595859608998</v>
      </c>
      <c r="G10" s="25">
        <v>63.3595859608998</v>
      </c>
      <c r="H10" s="25">
        <v>63.3595859608998</v>
      </c>
      <c r="I10" s="25">
        <v>63.3595859608998</v>
      </c>
      <c r="J10" s="25">
        <v>63.3595859608998</v>
      </c>
      <c r="K10" s="77"/>
    </row>
    <row r="11" spans="1:11">
      <c r="A11" s="84"/>
      <c r="B11" s="24" t="s">
        <v>11</v>
      </c>
      <c r="C11" s="25">
        <v>22.117910879800299</v>
      </c>
      <c r="D11" s="25">
        <v>0</v>
      </c>
      <c r="E11" s="25">
        <v>0</v>
      </c>
      <c r="F11" s="25">
        <v>0</v>
      </c>
      <c r="G11" s="25">
        <v>0</v>
      </c>
      <c r="H11" s="25">
        <v>0</v>
      </c>
      <c r="I11" s="25">
        <v>0</v>
      </c>
      <c r="J11" s="25">
        <v>0</v>
      </c>
      <c r="K11" s="77"/>
    </row>
    <row r="12" spans="1:11">
      <c r="A12" s="84"/>
      <c r="B12" s="24" t="s">
        <v>12</v>
      </c>
      <c r="C12" s="25">
        <v>41.2416744112655</v>
      </c>
      <c r="D12" s="25">
        <v>63.3595859608998</v>
      </c>
      <c r="E12" s="25">
        <v>63.3595859608998</v>
      </c>
      <c r="F12" s="25">
        <v>63.3595859608998</v>
      </c>
      <c r="G12" s="25">
        <v>63.3595859608998</v>
      </c>
      <c r="H12" s="25">
        <v>63.3595859608998</v>
      </c>
      <c r="I12" s="25">
        <v>63.3595859608998</v>
      </c>
      <c r="J12" s="25">
        <v>63.3595859608998</v>
      </c>
      <c r="K12" s="77"/>
    </row>
    <row r="13" spans="1:11">
      <c r="A13" s="85"/>
      <c r="B13" s="26" t="s">
        <v>13</v>
      </c>
      <c r="C13" s="27">
        <f>C11/C10</f>
        <v>0.34908547425292413</v>
      </c>
      <c r="D13" s="73">
        <f t="shared" ref="D13:J13" si="2">D11/D10</f>
        <v>0</v>
      </c>
      <c r="E13" s="73">
        <f t="shared" si="2"/>
        <v>0</v>
      </c>
      <c r="F13" s="73">
        <f t="shared" si="2"/>
        <v>0</v>
      </c>
      <c r="G13" s="73">
        <f t="shared" si="2"/>
        <v>0</v>
      </c>
      <c r="H13" s="73">
        <f t="shared" si="2"/>
        <v>0</v>
      </c>
      <c r="I13" s="73">
        <f t="shared" si="2"/>
        <v>0</v>
      </c>
      <c r="J13" s="73">
        <f t="shared" si="2"/>
        <v>0</v>
      </c>
      <c r="K13" s="74" t="s">
        <v>16</v>
      </c>
    </row>
    <row r="14" spans="1:11">
      <c r="A14" s="83" t="s">
        <v>18</v>
      </c>
      <c r="B14" s="24" t="s">
        <v>10</v>
      </c>
      <c r="C14" s="25">
        <v>37.3847827879069</v>
      </c>
      <c r="D14" s="25">
        <v>37.384782396599</v>
      </c>
      <c r="E14" s="25">
        <v>37.384782396599</v>
      </c>
      <c r="F14" s="25">
        <v>37.384782396599</v>
      </c>
      <c r="G14" s="25">
        <v>37.384782396599</v>
      </c>
      <c r="H14" s="25">
        <v>37.384782396599</v>
      </c>
      <c r="I14" s="25">
        <v>37.384782396599</v>
      </c>
      <c r="J14" s="25">
        <v>37.384782396599</v>
      </c>
      <c r="K14" s="77"/>
    </row>
    <row r="15" spans="1:11">
      <c r="A15" s="84"/>
      <c r="B15" s="24" t="s">
        <v>11</v>
      </c>
      <c r="C15" s="25">
        <v>4.5950810882623996</v>
      </c>
      <c r="D15" s="25">
        <v>0</v>
      </c>
      <c r="E15" s="25">
        <v>0</v>
      </c>
      <c r="F15" s="25">
        <v>0</v>
      </c>
      <c r="G15" s="25">
        <v>0</v>
      </c>
      <c r="H15" s="25">
        <v>0</v>
      </c>
      <c r="I15" s="25">
        <v>0</v>
      </c>
      <c r="J15" s="25">
        <v>0</v>
      </c>
      <c r="K15" s="77"/>
    </row>
    <row r="16" spans="1:11">
      <c r="A16" s="84"/>
      <c r="B16" s="24" t="s">
        <v>12</v>
      </c>
      <c r="C16" s="25">
        <v>32.789701699644503</v>
      </c>
      <c r="D16" s="25">
        <v>37.384782396599</v>
      </c>
      <c r="E16" s="25">
        <v>37.384782396599</v>
      </c>
      <c r="F16" s="25">
        <v>37.384782396599</v>
      </c>
      <c r="G16" s="25">
        <v>37.384782396599</v>
      </c>
      <c r="H16" s="25">
        <v>37.384782396599</v>
      </c>
      <c r="I16" s="25">
        <v>37.384782396599</v>
      </c>
      <c r="J16" s="25">
        <v>37.384782396599</v>
      </c>
      <c r="K16" s="77"/>
    </row>
    <row r="17" spans="1:11">
      <c r="A17" s="85"/>
      <c r="B17" s="26" t="s">
        <v>13</v>
      </c>
      <c r="C17" s="73">
        <f>C15/C14</f>
        <v>0.12291314127278548</v>
      </c>
      <c r="D17" s="73">
        <f t="shared" ref="D17:J17" si="3">D15/D14</f>
        <v>0</v>
      </c>
      <c r="E17" s="73">
        <f t="shared" si="3"/>
        <v>0</v>
      </c>
      <c r="F17" s="73">
        <f t="shared" si="3"/>
        <v>0</v>
      </c>
      <c r="G17" s="73">
        <f t="shared" si="3"/>
        <v>0</v>
      </c>
      <c r="H17" s="73">
        <f t="shared" si="3"/>
        <v>0</v>
      </c>
      <c r="I17" s="73">
        <f t="shared" si="3"/>
        <v>0</v>
      </c>
      <c r="J17" s="73">
        <f t="shared" si="3"/>
        <v>0</v>
      </c>
      <c r="K17" s="74" t="s">
        <v>19</v>
      </c>
    </row>
    <row r="18" spans="1:11">
      <c r="A18" s="83" t="s">
        <v>20</v>
      </c>
      <c r="B18" s="24" t="s">
        <v>10</v>
      </c>
      <c r="C18" s="25">
        <v>2863.3251158285202</v>
      </c>
      <c r="D18" s="25">
        <v>2863.325117168155</v>
      </c>
      <c r="E18" s="25">
        <v>2863.3251178813098</v>
      </c>
      <c r="F18" s="25">
        <v>2863.3251159816596</v>
      </c>
      <c r="G18" s="25">
        <v>2863.3251188399149</v>
      </c>
      <c r="H18" s="25">
        <v>2863.325114591622</v>
      </c>
      <c r="I18" s="25">
        <v>2863.3251141446344</v>
      </c>
      <c r="J18" s="25">
        <v>2863.325113682592</v>
      </c>
      <c r="K18" s="77"/>
    </row>
    <row r="19" spans="1:11">
      <c r="A19" s="84"/>
      <c r="B19" s="24" t="s">
        <v>11</v>
      </c>
      <c r="C19" s="25">
        <v>1134.4231542769601</v>
      </c>
      <c r="D19" s="25">
        <v>905.77641524197497</v>
      </c>
      <c r="E19" s="25">
        <v>1043.4983674301</v>
      </c>
      <c r="F19" s="25">
        <v>2.0697268133596101</v>
      </c>
      <c r="G19" s="25">
        <v>969.24475613675497</v>
      </c>
      <c r="H19" s="25">
        <v>381.01338624818197</v>
      </c>
      <c r="I19" s="25">
        <v>794.11070371127403</v>
      </c>
      <c r="J19" s="25">
        <v>835.89928126809195</v>
      </c>
      <c r="K19" s="77"/>
    </row>
    <row r="20" spans="1:11">
      <c r="A20" s="84"/>
      <c r="B20" s="24" t="s">
        <v>12</v>
      </c>
      <c r="C20" s="25">
        <v>1728.9019615515599</v>
      </c>
      <c r="D20" s="25">
        <v>1957.54870192618</v>
      </c>
      <c r="E20" s="25">
        <v>1819.82675045121</v>
      </c>
      <c r="F20" s="25">
        <v>2861.2553891683001</v>
      </c>
      <c r="G20" s="25">
        <v>1894.0803627031601</v>
      </c>
      <c r="H20" s="25">
        <v>2482.3117283434399</v>
      </c>
      <c r="I20" s="25">
        <v>2069.2144104333602</v>
      </c>
      <c r="J20" s="25">
        <v>2027.4258324145001</v>
      </c>
      <c r="K20" s="77"/>
    </row>
    <row r="21" spans="1:11">
      <c r="A21" s="85"/>
      <c r="B21" s="26" t="s">
        <v>13</v>
      </c>
      <c r="C21" s="27">
        <f>C19/C18</f>
        <v>0.3961908300268962</v>
      </c>
      <c r="D21" s="27">
        <f t="shared" ref="D21:J21" si="4">D19/D18</f>
        <v>0.31633725762088555</v>
      </c>
      <c r="E21" s="27">
        <f t="shared" si="4"/>
        <v>0.36443586546058265</v>
      </c>
      <c r="F21" s="73">
        <f t="shared" si="4"/>
        <v>7.2284030961326123E-4</v>
      </c>
      <c r="G21" s="27">
        <f t="shared" si="4"/>
        <v>0.33850321423836338</v>
      </c>
      <c r="H21" s="27">
        <f t="shared" si="4"/>
        <v>0.13306675665523351</v>
      </c>
      <c r="I21" s="27">
        <f t="shared" si="4"/>
        <v>0.27733864372872652</v>
      </c>
      <c r="J21" s="27">
        <f t="shared" si="4"/>
        <v>0.29193306665515939</v>
      </c>
      <c r="K21" s="74" t="s">
        <v>21</v>
      </c>
    </row>
    <row r="22" spans="1:11">
      <c r="A22" s="83" t="s">
        <v>22</v>
      </c>
      <c r="B22" s="24" t="s">
        <v>10</v>
      </c>
      <c r="C22" s="25">
        <v>229.525665369992</v>
      </c>
      <c r="D22" s="25">
        <v>229.525665369992</v>
      </c>
      <c r="E22" s="25">
        <v>229.525665369992</v>
      </c>
      <c r="F22" s="25">
        <v>229.525665369992</v>
      </c>
      <c r="G22" s="25">
        <v>229.525665369992</v>
      </c>
      <c r="H22" s="25">
        <v>229.525665369992</v>
      </c>
      <c r="I22" s="25">
        <v>229.525665369992</v>
      </c>
      <c r="J22" s="25">
        <v>229.525665369992</v>
      </c>
      <c r="K22" s="77"/>
    </row>
    <row r="23" spans="1:11">
      <c r="A23" s="84"/>
      <c r="B23" s="24" t="s">
        <v>11</v>
      </c>
      <c r="C23" s="25">
        <v>176.938901641413</v>
      </c>
      <c r="D23" s="25">
        <v>202.44371417611501</v>
      </c>
      <c r="E23" s="25">
        <v>205.33310535875901</v>
      </c>
      <c r="F23" s="25">
        <v>203.356536314659</v>
      </c>
      <c r="G23" s="25">
        <v>205.82617895400901</v>
      </c>
      <c r="H23" s="25">
        <v>206.32966548179601</v>
      </c>
      <c r="I23" s="25">
        <v>0.57803517955381301</v>
      </c>
      <c r="J23" s="25">
        <v>204.91376185232099</v>
      </c>
      <c r="K23" s="77"/>
    </row>
    <row r="24" spans="1:11">
      <c r="A24" s="84"/>
      <c r="B24" s="24" t="s">
        <v>12</v>
      </c>
      <c r="C24" s="25">
        <v>52.586763728579001</v>
      </c>
      <c r="D24" s="25">
        <v>27.081951540391799</v>
      </c>
      <c r="E24" s="25">
        <v>24.192560275587901</v>
      </c>
      <c r="F24" s="25">
        <v>26.169129669202999</v>
      </c>
      <c r="G24" s="25">
        <v>23.404489623850399</v>
      </c>
      <c r="H24" s="25">
        <v>23.1960003293574</v>
      </c>
      <c r="I24" s="25">
        <v>228.94763079384001</v>
      </c>
      <c r="J24" s="25">
        <v>24.611902504750599</v>
      </c>
      <c r="K24" s="77"/>
    </row>
    <row r="25" spans="1:11">
      <c r="A25" s="85"/>
      <c r="B25" s="28" t="s">
        <v>13</v>
      </c>
      <c r="C25" s="27">
        <f>C23/C22</f>
        <v>0.77088939642627807</v>
      </c>
      <c r="D25" s="27">
        <f t="shared" ref="D25:J25" si="5">D23/D22</f>
        <v>0.88200905049018685</v>
      </c>
      <c r="E25" s="27">
        <f t="shared" si="5"/>
        <v>0.8945975824871919</v>
      </c>
      <c r="F25" s="27">
        <f t="shared" si="5"/>
        <v>0.8859860442484776</v>
      </c>
      <c r="G25" s="27">
        <f t="shared" si="5"/>
        <v>0.89674581107180429</v>
      </c>
      <c r="H25" s="27">
        <f t="shared" si="5"/>
        <v>0.89893940683799189</v>
      </c>
      <c r="I25" s="73">
        <f t="shared" si="5"/>
        <v>2.5183901705372633E-3</v>
      </c>
      <c r="J25" s="27">
        <f t="shared" si="5"/>
        <v>0.89277058198264236</v>
      </c>
      <c r="K25" s="74" t="s">
        <v>23</v>
      </c>
    </row>
    <row r="26" spans="1:11">
      <c r="A26" s="83" t="s">
        <v>24</v>
      </c>
      <c r="B26" s="24" t="s">
        <v>10</v>
      </c>
      <c r="C26" s="25">
        <v>1812.2633917037301</v>
      </c>
      <c r="D26" s="25">
        <v>1812.2633932884121</v>
      </c>
      <c r="E26" s="25">
        <v>1812.263393058663</v>
      </c>
      <c r="F26" s="25">
        <v>1812.2633932139884</v>
      </c>
      <c r="G26" s="25">
        <v>1812.2633940571488</v>
      </c>
      <c r="H26" s="25">
        <v>1812.263394036461</v>
      </c>
      <c r="I26" s="25">
        <v>1812.2633940135372</v>
      </c>
      <c r="J26" s="25">
        <v>1812.263393489935</v>
      </c>
      <c r="K26" s="77"/>
    </row>
    <row r="27" spans="1:11">
      <c r="A27" s="84"/>
      <c r="B27" s="24" t="s">
        <v>11</v>
      </c>
      <c r="C27" s="25">
        <v>735.14829476016996</v>
      </c>
      <c r="D27" s="25">
        <v>206.82441159918201</v>
      </c>
      <c r="E27" s="25">
        <v>238.26944571170301</v>
      </c>
      <c r="F27" s="25">
        <v>1.01119395690828</v>
      </c>
      <c r="G27" s="25">
        <v>124.113873621629</v>
      </c>
      <c r="H27" s="25">
        <v>55.814430395351103</v>
      </c>
      <c r="I27" s="25">
        <v>77.984987956137303</v>
      </c>
      <c r="J27" s="25">
        <v>145.167784405345</v>
      </c>
      <c r="K27" s="77"/>
    </row>
    <row r="28" spans="1:11">
      <c r="A28" s="84"/>
      <c r="B28" s="24" t="s">
        <v>12</v>
      </c>
      <c r="C28" s="25">
        <v>1077.11509694356</v>
      </c>
      <c r="D28" s="25">
        <v>1605.4389816892301</v>
      </c>
      <c r="E28" s="25">
        <v>1573.9939473469601</v>
      </c>
      <c r="F28" s="25">
        <v>1811.2521992570801</v>
      </c>
      <c r="G28" s="25">
        <v>1688.1495204355199</v>
      </c>
      <c r="H28" s="25">
        <v>1756.4489636411099</v>
      </c>
      <c r="I28" s="25">
        <v>1734.2784060573999</v>
      </c>
      <c r="J28" s="25">
        <v>1667.09560908459</v>
      </c>
      <c r="K28" s="77"/>
    </row>
    <row r="29" spans="1:11">
      <c r="A29" s="85"/>
      <c r="B29" s="26" t="s">
        <v>13</v>
      </c>
      <c r="C29" s="27">
        <f>C27/C26</f>
        <v>0.40565201400942519</v>
      </c>
      <c r="D29" s="81">
        <f t="shared" ref="D29:J29" si="6">D27/D26</f>
        <v>0.11412491824595776</v>
      </c>
      <c r="E29" s="81">
        <f t="shared" si="6"/>
        <v>0.13147616766101627</v>
      </c>
      <c r="F29" s="73">
        <f t="shared" si="6"/>
        <v>5.5797295288018893E-4</v>
      </c>
      <c r="G29" s="73">
        <f t="shared" si="6"/>
        <v>6.8485560117049482E-2</v>
      </c>
      <c r="H29" s="27">
        <f t="shared" si="6"/>
        <v>3.0798188927182054E-2</v>
      </c>
      <c r="I29" s="73">
        <f t="shared" si="6"/>
        <v>4.303181767823909E-2</v>
      </c>
      <c r="J29" s="73">
        <f t="shared" si="6"/>
        <v>8.0103027477584618E-2</v>
      </c>
      <c r="K29" s="74" t="s">
        <v>25</v>
      </c>
    </row>
    <row r="30" spans="1:11">
      <c r="A30" s="83" t="s">
        <v>26</v>
      </c>
      <c r="B30" s="24" t="s">
        <v>10</v>
      </c>
      <c r="C30" s="25">
        <v>198.39067259425011</v>
      </c>
      <c r="D30" s="25">
        <v>198.3906725871052</v>
      </c>
      <c r="E30" s="25">
        <v>198.39067269223671</v>
      </c>
      <c r="F30" s="25">
        <v>198.39067196042129</v>
      </c>
      <c r="G30" s="25">
        <v>198.39067153781531</v>
      </c>
      <c r="H30" s="25">
        <v>198.3906720049755</v>
      </c>
      <c r="I30" s="25">
        <v>198.39067230893127</v>
      </c>
      <c r="J30" s="25">
        <v>198.3906729316582</v>
      </c>
      <c r="K30" s="77"/>
    </row>
    <row r="31" spans="1:11">
      <c r="A31" s="84"/>
      <c r="B31" s="24" t="s">
        <v>11</v>
      </c>
      <c r="C31" s="25">
        <v>73.080307763009102</v>
      </c>
      <c r="D31" s="25">
        <v>98.042903941868204</v>
      </c>
      <c r="E31" s="25">
        <v>98.191214466625695</v>
      </c>
      <c r="F31" s="25">
        <v>100.93270140817999</v>
      </c>
      <c r="G31" s="25">
        <v>101.072401578689</v>
      </c>
      <c r="H31" s="25">
        <v>90.464139868839496</v>
      </c>
      <c r="I31" s="25">
        <v>6.7151905336257103E-2</v>
      </c>
      <c r="J31" s="25">
        <v>98.674346456996901</v>
      </c>
      <c r="K31" s="77"/>
    </row>
    <row r="32" spans="1:11">
      <c r="A32" s="84"/>
      <c r="B32" s="24" t="s">
        <v>12</v>
      </c>
      <c r="C32" s="25">
        <v>125.310364831241</v>
      </c>
      <c r="D32" s="25">
        <v>100.347768645237</v>
      </c>
      <c r="E32" s="25">
        <v>100.199458225611</v>
      </c>
      <c r="F32" s="25">
        <v>97.457970552241306</v>
      </c>
      <c r="G32" s="25">
        <v>97.318269959126297</v>
      </c>
      <c r="H32" s="25">
        <v>107.926532136136</v>
      </c>
      <c r="I32" s="25">
        <v>198.32352040359501</v>
      </c>
      <c r="J32" s="25">
        <v>99.716326474661301</v>
      </c>
      <c r="K32" s="77"/>
    </row>
    <row r="33" spans="1:11">
      <c r="A33" s="85"/>
      <c r="B33" s="26" t="s">
        <v>13</v>
      </c>
      <c r="C33" s="27">
        <f>C31/C30</f>
        <v>0.36836564344168249</v>
      </c>
      <c r="D33" s="27">
        <f t="shared" ref="D33:J33" si="7">D31/D30</f>
        <v>0.49419109610015355</v>
      </c>
      <c r="E33" s="27">
        <f t="shared" si="7"/>
        <v>0.49493866387030022</v>
      </c>
      <c r="F33" s="27">
        <f t="shared" si="7"/>
        <v>0.50875729393323466</v>
      </c>
      <c r="G33" s="27">
        <f t="shared" si="7"/>
        <v>0.50946146204975951</v>
      </c>
      <c r="H33" s="27">
        <f t="shared" si="7"/>
        <v>0.45598988578742611</v>
      </c>
      <c r="I33" s="73">
        <f t="shared" si="7"/>
        <v>3.3848317844141918E-4</v>
      </c>
      <c r="J33" s="27">
        <f t="shared" si="7"/>
        <v>0.49737391883835352</v>
      </c>
      <c r="K33" s="74" t="s">
        <v>23</v>
      </c>
    </row>
    <row r="34" spans="1:11">
      <c r="A34" s="83" t="s">
        <v>27</v>
      </c>
      <c r="B34" s="24" t="s">
        <v>10</v>
      </c>
      <c r="C34" s="25">
        <v>70.450898374120001</v>
      </c>
      <c r="D34" s="25">
        <v>70.450899589988694</v>
      </c>
      <c r="E34" s="25">
        <v>70.450898223460001</v>
      </c>
      <c r="F34" s="25">
        <v>70.450898293188501</v>
      </c>
      <c r="G34" s="25">
        <v>70.450899059671002</v>
      </c>
      <c r="H34" s="25">
        <v>70.450897646669702</v>
      </c>
      <c r="I34" s="25">
        <v>70.450898293188501</v>
      </c>
      <c r="J34" s="25">
        <v>70.45089748948439</v>
      </c>
      <c r="K34" s="77"/>
    </row>
    <row r="35" spans="1:11">
      <c r="A35" s="84"/>
      <c r="B35" s="24" t="s">
        <v>11</v>
      </c>
      <c r="C35" s="25">
        <v>55.519169155287202</v>
      </c>
      <c r="D35" s="25">
        <v>0</v>
      </c>
      <c r="E35" s="25">
        <v>40.960045888461003</v>
      </c>
      <c r="F35" s="25">
        <v>0</v>
      </c>
      <c r="G35" s="25">
        <v>35.1526504110901</v>
      </c>
      <c r="H35" s="25">
        <v>26.204540220976501</v>
      </c>
      <c r="I35" s="25">
        <v>0</v>
      </c>
      <c r="J35" s="25">
        <v>35.710006664777197</v>
      </c>
      <c r="K35" s="77"/>
    </row>
    <row r="36" spans="1:11">
      <c r="A36" s="84"/>
      <c r="B36" s="24" t="s">
        <v>12</v>
      </c>
      <c r="C36" s="25">
        <v>14.9317292188328</v>
      </c>
      <c r="D36" s="25">
        <v>70.450899589988694</v>
      </c>
      <c r="E36" s="25">
        <v>29.490852334999001</v>
      </c>
      <c r="F36" s="25">
        <v>70.450898293188501</v>
      </c>
      <c r="G36" s="25">
        <v>35.298248648580902</v>
      </c>
      <c r="H36" s="25">
        <v>44.246357425693198</v>
      </c>
      <c r="I36" s="25">
        <v>70.450898293188501</v>
      </c>
      <c r="J36" s="25">
        <v>34.740890824707201</v>
      </c>
      <c r="K36" s="77"/>
    </row>
    <row r="37" spans="1:11">
      <c r="A37" s="85"/>
      <c r="B37" s="26" t="s">
        <v>13</v>
      </c>
      <c r="C37" s="27">
        <f>C35/C34</f>
        <v>0.78805480748393208</v>
      </c>
      <c r="D37" s="73">
        <f t="shared" ref="D37:J37" si="8">D35/D34</f>
        <v>0</v>
      </c>
      <c r="E37" s="27">
        <f t="shared" si="8"/>
        <v>0.58139849059896576</v>
      </c>
      <c r="F37" s="27">
        <f t="shared" si="8"/>
        <v>0</v>
      </c>
      <c r="G37" s="27">
        <f t="shared" si="8"/>
        <v>0.49896666870519651</v>
      </c>
      <c r="H37" s="27">
        <f t="shared" si="8"/>
        <v>0.37195466766654067</v>
      </c>
      <c r="I37" s="73">
        <f t="shared" si="8"/>
        <v>0</v>
      </c>
      <c r="J37" s="27">
        <f t="shared" si="8"/>
        <v>0.50687795240802047</v>
      </c>
      <c r="K37" s="74" t="s">
        <v>28</v>
      </c>
    </row>
    <row r="38" spans="1:11">
      <c r="A38" s="83" t="s">
        <v>29</v>
      </c>
      <c r="B38" s="24" t="s">
        <v>10</v>
      </c>
      <c r="C38" s="25">
        <v>28.094451186711101</v>
      </c>
      <c r="D38" s="25">
        <v>28.094451186711101</v>
      </c>
      <c r="E38" s="25">
        <v>28.094451186711101</v>
      </c>
      <c r="F38" s="25">
        <v>28.094451186711101</v>
      </c>
      <c r="G38" s="25">
        <v>28.094451186711101</v>
      </c>
      <c r="H38" s="25">
        <v>28.094451186711101</v>
      </c>
      <c r="I38" s="25">
        <v>28.094451186711101</v>
      </c>
      <c r="J38" s="25">
        <v>28.094451186711101</v>
      </c>
      <c r="K38" s="77"/>
    </row>
    <row r="39" spans="1:11">
      <c r="A39" s="84"/>
      <c r="B39" s="24" t="s">
        <v>11</v>
      </c>
      <c r="C39" s="25">
        <v>0</v>
      </c>
      <c r="D39" s="25">
        <v>0</v>
      </c>
      <c r="E39" s="25">
        <v>0</v>
      </c>
      <c r="F39" s="25">
        <v>0</v>
      </c>
      <c r="G39" s="25">
        <v>0</v>
      </c>
      <c r="H39" s="25">
        <v>0</v>
      </c>
      <c r="I39" s="25">
        <v>0</v>
      </c>
      <c r="J39" s="25">
        <v>0</v>
      </c>
      <c r="K39" s="77"/>
    </row>
    <row r="40" spans="1:11">
      <c r="A40" s="84"/>
      <c r="B40" s="24" t="s">
        <v>12</v>
      </c>
      <c r="C40" s="25">
        <v>28.094451186711101</v>
      </c>
      <c r="D40" s="25">
        <v>28.094451186711101</v>
      </c>
      <c r="E40" s="25">
        <v>28.094451186711101</v>
      </c>
      <c r="F40" s="25">
        <v>28.094451186711101</v>
      </c>
      <c r="G40" s="25">
        <v>28.094451186711101</v>
      </c>
      <c r="H40" s="25">
        <v>28.094451186711101</v>
      </c>
      <c r="I40" s="25">
        <v>28.094451186711101</v>
      </c>
      <c r="J40" s="25">
        <v>28.094451186711101</v>
      </c>
      <c r="K40" s="77"/>
    </row>
    <row r="41" spans="1:11">
      <c r="A41" s="85"/>
      <c r="B41" s="26" t="s">
        <v>13</v>
      </c>
      <c r="C41" s="73">
        <f>C39/C38</f>
        <v>0</v>
      </c>
      <c r="D41" s="73">
        <f t="shared" ref="D41:J41" si="9">D39/D38</f>
        <v>0</v>
      </c>
      <c r="E41" s="73">
        <f t="shared" si="9"/>
        <v>0</v>
      </c>
      <c r="F41" s="73">
        <f t="shared" si="9"/>
        <v>0</v>
      </c>
      <c r="G41" s="73">
        <f t="shared" si="9"/>
        <v>0</v>
      </c>
      <c r="H41" s="73">
        <f t="shared" si="9"/>
        <v>0</v>
      </c>
      <c r="I41" s="73">
        <f t="shared" si="9"/>
        <v>0</v>
      </c>
      <c r="J41" s="73">
        <f t="shared" si="9"/>
        <v>0</v>
      </c>
      <c r="K41" s="74" t="s">
        <v>30</v>
      </c>
    </row>
    <row r="42" spans="1:11">
      <c r="A42" s="83" t="s">
        <v>31</v>
      </c>
      <c r="B42" s="24" t="s">
        <v>10</v>
      </c>
      <c r="C42" s="25">
        <v>82.708779999410197</v>
      </c>
      <c r="D42" s="25">
        <v>82.708780339491199</v>
      </c>
      <c r="E42" s="25">
        <v>82.708780528340498</v>
      </c>
      <c r="F42" s="25">
        <v>82.708780335108798</v>
      </c>
      <c r="G42" s="25">
        <v>82.708780335108798</v>
      </c>
      <c r="H42" s="25">
        <v>82.708780335108798</v>
      </c>
      <c r="I42" s="25">
        <v>82.708780335108798</v>
      </c>
      <c r="J42" s="25">
        <v>82.708780317381894</v>
      </c>
      <c r="K42" s="77"/>
    </row>
    <row r="43" spans="1:11">
      <c r="A43" s="84"/>
      <c r="B43" s="24" t="s">
        <v>11</v>
      </c>
      <c r="C43" s="25">
        <v>24.540396511392299</v>
      </c>
      <c r="D43" s="25">
        <v>22.049473085697901</v>
      </c>
      <c r="E43" s="25">
        <v>23.144700517579601</v>
      </c>
      <c r="F43" s="25">
        <v>0</v>
      </c>
      <c r="G43" s="25">
        <v>0</v>
      </c>
      <c r="H43" s="25">
        <v>0</v>
      </c>
      <c r="I43" s="25">
        <v>0</v>
      </c>
      <c r="J43" s="25">
        <v>20.528938301427502</v>
      </c>
      <c r="K43" s="77"/>
    </row>
    <row r="44" spans="1:11">
      <c r="A44" s="84"/>
      <c r="B44" s="24" t="s">
        <v>12</v>
      </c>
      <c r="C44" s="25">
        <v>58.168383488017902</v>
      </c>
      <c r="D44" s="25">
        <v>60.659307253793301</v>
      </c>
      <c r="E44" s="25">
        <v>59.564080010760897</v>
      </c>
      <c r="F44" s="25">
        <v>82.708780335108798</v>
      </c>
      <c r="G44" s="25">
        <v>82.708780335108798</v>
      </c>
      <c r="H44" s="25">
        <v>82.708780335108798</v>
      </c>
      <c r="I44" s="25">
        <v>82.708780335108798</v>
      </c>
      <c r="J44" s="25">
        <v>62.179842015954399</v>
      </c>
      <c r="K44" s="77"/>
    </row>
    <row r="45" spans="1:11">
      <c r="A45" s="85"/>
      <c r="B45" s="26" t="s">
        <v>13</v>
      </c>
      <c r="C45" s="27">
        <f>C43/C42</f>
        <v>0.29670848139178568</v>
      </c>
      <c r="D45" s="27">
        <f t="shared" ref="D45:J45" si="10">D43/D42</f>
        <v>0.26659168464572164</v>
      </c>
      <c r="E45" s="27">
        <f t="shared" si="10"/>
        <v>0.27983365695555112</v>
      </c>
      <c r="F45" s="73">
        <f t="shared" si="10"/>
        <v>0</v>
      </c>
      <c r="G45" s="73">
        <f t="shared" si="10"/>
        <v>0</v>
      </c>
      <c r="H45" s="73">
        <f t="shared" si="10"/>
        <v>0</v>
      </c>
      <c r="I45" s="73">
        <f t="shared" si="10"/>
        <v>0</v>
      </c>
      <c r="J45" s="73">
        <f t="shared" si="10"/>
        <v>0.24820748441279075</v>
      </c>
      <c r="K45" s="74" t="s">
        <v>32</v>
      </c>
    </row>
    <row r="46" spans="1:11">
      <c r="A46" s="83" t="s">
        <v>33</v>
      </c>
      <c r="B46" s="24" t="s">
        <v>10</v>
      </c>
      <c r="C46" s="25">
        <v>48.748872046695702</v>
      </c>
      <c r="D46" s="25">
        <v>48.748872046695702</v>
      </c>
      <c r="E46" s="25">
        <v>48.748872046695702</v>
      </c>
      <c r="F46" s="25">
        <v>48.748872046695702</v>
      </c>
      <c r="G46" s="25">
        <v>48.748872046695702</v>
      </c>
      <c r="H46" s="25">
        <v>48.748872046695702</v>
      </c>
      <c r="I46" s="25">
        <v>48.748872046695702</v>
      </c>
      <c r="J46" s="25">
        <v>48.748872046695702</v>
      </c>
    </row>
    <row r="47" spans="1:11">
      <c r="A47" s="84"/>
      <c r="B47" s="24" t="s">
        <v>11</v>
      </c>
      <c r="C47" s="25">
        <v>48.748872046695702</v>
      </c>
      <c r="D47" s="25">
        <v>0</v>
      </c>
      <c r="E47" s="25">
        <v>0</v>
      </c>
      <c r="F47" s="25">
        <v>0</v>
      </c>
      <c r="G47" s="25">
        <v>0</v>
      </c>
      <c r="H47" s="25">
        <v>0</v>
      </c>
      <c r="I47" s="25">
        <v>0</v>
      </c>
      <c r="J47" s="25">
        <v>0</v>
      </c>
    </row>
    <row r="48" spans="1:11">
      <c r="A48" s="84"/>
      <c r="B48" s="24" t="s">
        <v>12</v>
      </c>
      <c r="C48" s="25">
        <v>0</v>
      </c>
      <c r="D48" s="25">
        <v>48.748872046695702</v>
      </c>
      <c r="E48" s="25">
        <v>48.748872046695702</v>
      </c>
      <c r="F48" s="25">
        <v>48.748872046695702</v>
      </c>
      <c r="G48" s="25">
        <v>48.748872046695702</v>
      </c>
      <c r="H48" s="25">
        <v>48.748872046695702</v>
      </c>
      <c r="I48" s="25">
        <v>48.748872046695702</v>
      </c>
      <c r="J48" s="25">
        <v>48.748872046695702</v>
      </c>
    </row>
    <row r="49" spans="1:11">
      <c r="A49" s="85"/>
      <c r="B49" s="26" t="s">
        <v>13</v>
      </c>
      <c r="C49" s="27">
        <f>C47/C46</f>
        <v>1</v>
      </c>
      <c r="D49" s="73">
        <f t="shared" ref="D49:J49" si="11">D47/D46</f>
        <v>0</v>
      </c>
      <c r="E49" s="73">
        <f t="shared" si="11"/>
        <v>0</v>
      </c>
      <c r="F49" s="73">
        <f t="shared" si="11"/>
        <v>0</v>
      </c>
      <c r="G49" s="73">
        <f t="shared" si="11"/>
        <v>0</v>
      </c>
      <c r="H49" s="73">
        <f t="shared" si="11"/>
        <v>0</v>
      </c>
      <c r="I49" s="73">
        <f t="shared" si="11"/>
        <v>0</v>
      </c>
      <c r="J49" s="73">
        <f t="shared" si="11"/>
        <v>0</v>
      </c>
      <c r="K49" s="74" t="s">
        <v>16</v>
      </c>
    </row>
    <row r="50" spans="1:11">
      <c r="A50" s="83" t="s">
        <v>34</v>
      </c>
      <c r="B50" s="24" t="s">
        <v>10</v>
      </c>
      <c r="C50" s="25">
        <v>38.295613652341217</v>
      </c>
      <c r="D50" s="25">
        <v>38.295613500017119</v>
      </c>
      <c r="E50" s="25">
        <v>38.295613624886002</v>
      </c>
      <c r="F50" s="25">
        <v>38.295613527916302</v>
      </c>
      <c r="G50" s="25">
        <v>38.295613527916302</v>
      </c>
      <c r="H50" s="25">
        <v>38.295613527916302</v>
      </c>
      <c r="I50" s="25">
        <v>38.295613527916302</v>
      </c>
      <c r="J50" s="25">
        <v>38.295613605985409</v>
      </c>
    </row>
    <row r="51" spans="1:11">
      <c r="A51" s="84"/>
      <c r="B51" s="24" t="s">
        <v>11</v>
      </c>
      <c r="C51" s="25">
        <v>0.20899035260561599</v>
      </c>
      <c r="D51" s="25">
        <v>3.0034238693912201</v>
      </c>
      <c r="E51" s="25">
        <v>9.1947574932306004</v>
      </c>
      <c r="F51" s="25">
        <v>0</v>
      </c>
      <c r="G51" s="25">
        <v>0</v>
      </c>
      <c r="H51" s="25">
        <v>0</v>
      </c>
      <c r="I51" s="25">
        <v>0</v>
      </c>
      <c r="J51" s="25">
        <v>6.0087807545708101</v>
      </c>
    </row>
    <row r="52" spans="1:11">
      <c r="A52" s="84"/>
      <c r="B52" s="24" t="s">
        <v>12</v>
      </c>
      <c r="C52" s="25">
        <v>38.086623299735599</v>
      </c>
      <c r="D52" s="25">
        <v>35.292189630625899</v>
      </c>
      <c r="E52" s="25">
        <v>29.100856131655402</v>
      </c>
      <c r="F52" s="25">
        <v>38.295613527916302</v>
      </c>
      <c r="G52" s="25">
        <v>38.295613527916302</v>
      </c>
      <c r="H52" s="25">
        <v>38.295613527916302</v>
      </c>
      <c r="I52" s="25">
        <v>38.295613527916302</v>
      </c>
      <c r="J52" s="25">
        <v>32.286832851414601</v>
      </c>
    </row>
    <row r="53" spans="1:11">
      <c r="A53" s="85"/>
      <c r="B53" s="26" t="s">
        <v>13</v>
      </c>
      <c r="C53" s="73">
        <f>C51/C50</f>
        <v>5.4572921719675668E-3</v>
      </c>
      <c r="D53" s="73">
        <f t="shared" ref="D53:J53" si="12">D51/D50</f>
        <v>7.8427360078455924E-2</v>
      </c>
      <c r="E53" s="73">
        <f t="shared" si="12"/>
        <v>0.24009949503082212</v>
      </c>
      <c r="F53" s="73">
        <f t="shared" si="12"/>
        <v>0</v>
      </c>
      <c r="G53" s="73">
        <f t="shared" si="12"/>
        <v>0</v>
      </c>
      <c r="H53" s="73">
        <f t="shared" si="12"/>
        <v>0</v>
      </c>
      <c r="I53" s="73">
        <f t="shared" si="12"/>
        <v>0</v>
      </c>
      <c r="J53" s="73">
        <f t="shared" si="12"/>
        <v>0.15690519588989346</v>
      </c>
      <c r="K53" s="74" t="s">
        <v>35</v>
      </c>
    </row>
    <row r="54" spans="1:11">
      <c r="A54" s="83" t="s">
        <v>36</v>
      </c>
      <c r="B54" s="24" t="s">
        <v>10</v>
      </c>
      <c r="C54" s="25">
        <v>71.392935381105204</v>
      </c>
      <c r="D54" s="25">
        <v>71.392935266616291</v>
      </c>
      <c r="E54" s="25">
        <v>71.392935755288804</v>
      </c>
      <c r="F54" s="25">
        <v>71.392935310509898</v>
      </c>
      <c r="G54" s="25">
        <v>71.392934364084496</v>
      </c>
      <c r="H54" s="25">
        <v>71.392934352718498</v>
      </c>
      <c r="I54" s="25">
        <v>71.392933853861706</v>
      </c>
      <c r="J54" s="25">
        <v>71.392935034339203</v>
      </c>
    </row>
    <row r="55" spans="1:11">
      <c r="A55" s="84"/>
      <c r="B55" s="24" t="s">
        <v>11</v>
      </c>
      <c r="C55" s="25">
        <v>31.747991007598099</v>
      </c>
      <c r="D55" s="25">
        <v>28.101181458126</v>
      </c>
      <c r="E55" s="25">
        <v>31.1475001004098</v>
      </c>
      <c r="F55" s="25">
        <v>0</v>
      </c>
      <c r="G55" s="25">
        <v>31.047402326116899</v>
      </c>
      <c r="H55" s="25">
        <v>29.864098058444299</v>
      </c>
      <c r="I55" s="25">
        <v>30.187638165423699</v>
      </c>
      <c r="J55" s="25">
        <v>22.686102709445102</v>
      </c>
    </row>
    <row r="56" spans="1:11">
      <c r="A56" s="84"/>
      <c r="B56" s="24" t="s">
        <v>12</v>
      </c>
      <c r="C56" s="25">
        <v>39.644944373507101</v>
      </c>
      <c r="D56" s="25">
        <v>43.291753808490299</v>
      </c>
      <c r="E56" s="25">
        <v>40.245435654879003</v>
      </c>
      <c r="F56" s="25">
        <v>71.392935310509898</v>
      </c>
      <c r="G56" s="25">
        <v>40.345532037967601</v>
      </c>
      <c r="H56" s="25">
        <v>41.5288362942742</v>
      </c>
      <c r="I56" s="25">
        <v>41.205295688438</v>
      </c>
      <c r="J56" s="25">
        <v>48.706832324894101</v>
      </c>
    </row>
    <row r="57" spans="1:11">
      <c r="A57" s="85"/>
      <c r="B57" s="26" t="s">
        <v>13</v>
      </c>
      <c r="C57" s="27">
        <f>C55/C54</f>
        <v>0.44469373388449435</v>
      </c>
      <c r="D57" s="27">
        <f t="shared" ref="D57:J57" si="13">D55/D54</f>
        <v>0.39361291636465684</v>
      </c>
      <c r="E57" s="27">
        <f t="shared" si="13"/>
        <v>0.43628266257565107</v>
      </c>
      <c r="F57" s="73">
        <f t="shared" si="13"/>
        <v>0</v>
      </c>
      <c r="G57" s="27">
        <f t="shared" si="13"/>
        <v>0.43488060271880147</v>
      </c>
      <c r="H57" s="27">
        <f t="shared" si="13"/>
        <v>0.41830607369211087</v>
      </c>
      <c r="I57" s="27">
        <f t="shared" si="13"/>
        <v>0.42283789915703013</v>
      </c>
      <c r="J57" s="27">
        <f t="shared" si="13"/>
        <v>0.31776397340343748</v>
      </c>
      <c r="K57" s="74" t="s">
        <v>21</v>
      </c>
    </row>
    <row r="58" spans="1:11">
      <c r="A58" s="83" t="s">
        <v>37</v>
      </c>
      <c r="B58" s="24" t="s">
        <v>10</v>
      </c>
      <c r="C58" s="25">
        <v>110.8721992981589</v>
      </c>
      <c r="D58" s="25">
        <v>110.87219850397901</v>
      </c>
      <c r="E58" s="25">
        <v>110.87219887998729</v>
      </c>
      <c r="F58" s="25">
        <v>110.87219850397901</v>
      </c>
      <c r="G58" s="25">
        <v>110.87219850397901</v>
      </c>
      <c r="H58" s="25">
        <v>110.87219863150278</v>
      </c>
      <c r="I58" s="25">
        <v>110.87219850397901</v>
      </c>
      <c r="J58" s="25">
        <v>110.87219850397901</v>
      </c>
    </row>
    <row r="59" spans="1:11">
      <c r="A59" s="84"/>
      <c r="B59" s="24" t="s">
        <v>11</v>
      </c>
      <c r="C59" s="25">
        <v>39.536613725842898</v>
      </c>
      <c r="D59" s="25">
        <v>0</v>
      </c>
      <c r="E59" s="25">
        <v>33.319182652964798</v>
      </c>
      <c r="F59" s="25">
        <v>0</v>
      </c>
      <c r="G59" s="25">
        <v>0</v>
      </c>
      <c r="H59" s="25">
        <v>5.7645944304847703</v>
      </c>
      <c r="I59" s="25">
        <v>0</v>
      </c>
      <c r="J59" s="25">
        <v>0</v>
      </c>
    </row>
    <row r="60" spans="1:11">
      <c r="A60" s="84"/>
      <c r="B60" s="24" t="s">
        <v>12</v>
      </c>
      <c r="C60" s="25">
        <v>71.335585572316006</v>
      </c>
      <c r="D60" s="25">
        <v>110.87219850397901</v>
      </c>
      <c r="E60" s="25">
        <v>77.553016227022496</v>
      </c>
      <c r="F60" s="25">
        <v>110.87219850397901</v>
      </c>
      <c r="G60" s="25">
        <v>110.87219850397901</v>
      </c>
      <c r="H60" s="25">
        <v>105.10760420101801</v>
      </c>
      <c r="I60" s="25">
        <v>110.87219850397901</v>
      </c>
      <c r="J60" s="25">
        <v>110.87219850397901</v>
      </c>
    </row>
    <row r="61" spans="1:11">
      <c r="A61" s="85"/>
      <c r="B61" s="26" t="s">
        <v>13</v>
      </c>
      <c r="C61" s="27">
        <f>C59/C58</f>
        <v>0.35659627910438163</v>
      </c>
      <c r="D61" s="73">
        <f t="shared" ref="D61:J61" si="14">D59/D58</f>
        <v>0</v>
      </c>
      <c r="E61" s="27">
        <f t="shared" si="14"/>
        <v>0.30051882247803957</v>
      </c>
      <c r="F61" s="73">
        <f t="shared" si="14"/>
        <v>0</v>
      </c>
      <c r="G61" s="73">
        <f t="shared" si="14"/>
        <v>0</v>
      </c>
      <c r="H61" s="73">
        <f t="shared" si="14"/>
        <v>5.1993146177646388E-2</v>
      </c>
      <c r="I61" s="73">
        <f t="shared" si="14"/>
        <v>0</v>
      </c>
      <c r="J61" s="73">
        <f t="shared" si="14"/>
        <v>0</v>
      </c>
      <c r="K61" s="74" t="s">
        <v>38</v>
      </c>
    </row>
    <row r="62" spans="1:11">
      <c r="A62" s="83" t="s">
        <v>39</v>
      </c>
      <c r="B62" s="24" t="s">
        <v>10</v>
      </c>
      <c r="C62" s="25">
        <v>48.868178004204466</v>
      </c>
      <c r="D62" s="25">
        <v>48.868177593871799</v>
      </c>
      <c r="E62" s="25">
        <v>48.868177808422182</v>
      </c>
      <c r="F62" s="25">
        <v>48.868177593871799</v>
      </c>
      <c r="G62" s="25">
        <v>48.868177593871799</v>
      </c>
      <c r="H62" s="25">
        <v>48.868177593871799</v>
      </c>
      <c r="I62" s="25">
        <v>48.868177593871799</v>
      </c>
      <c r="J62" s="25">
        <v>48.868177593871799</v>
      </c>
    </row>
    <row r="63" spans="1:11">
      <c r="A63" s="84"/>
      <c r="B63" s="24" t="s">
        <v>11</v>
      </c>
      <c r="C63" s="25">
        <v>0.22732661888106201</v>
      </c>
      <c r="D63" s="25">
        <v>0</v>
      </c>
      <c r="E63" s="25">
        <v>1.8038148868088799</v>
      </c>
      <c r="F63" s="25">
        <v>0</v>
      </c>
      <c r="G63" s="25">
        <v>0</v>
      </c>
      <c r="H63" s="25">
        <v>0</v>
      </c>
      <c r="I63" s="25">
        <v>0</v>
      </c>
      <c r="J63" s="25">
        <v>0</v>
      </c>
    </row>
    <row r="64" spans="1:11">
      <c r="A64" s="84"/>
      <c r="B64" s="24" t="s">
        <v>12</v>
      </c>
      <c r="C64" s="25">
        <v>48.640851385323401</v>
      </c>
      <c r="D64" s="25">
        <v>48.868177593871799</v>
      </c>
      <c r="E64" s="25">
        <v>47.064362921613302</v>
      </c>
      <c r="F64" s="25">
        <v>48.868177593871799</v>
      </c>
      <c r="G64" s="25">
        <v>48.868177593871799</v>
      </c>
      <c r="H64" s="25">
        <v>48.868177593871799</v>
      </c>
      <c r="I64" s="25">
        <v>48.868177593871799</v>
      </c>
      <c r="J64" s="25">
        <v>48.868177593871799</v>
      </c>
    </row>
    <row r="65" spans="1:11">
      <c r="A65" s="85"/>
      <c r="B65" s="26" t="s">
        <v>13</v>
      </c>
      <c r="C65" s="73">
        <f>C63/C62</f>
        <v>4.6518333231393141E-3</v>
      </c>
      <c r="D65" s="73">
        <f t="shared" ref="D65:J65" si="15">D63/D62</f>
        <v>0</v>
      </c>
      <c r="E65" s="73">
        <f t="shared" si="15"/>
        <v>3.6911850772917539E-2</v>
      </c>
      <c r="F65" s="73">
        <f t="shared" si="15"/>
        <v>0</v>
      </c>
      <c r="G65" s="73">
        <f t="shared" si="15"/>
        <v>0</v>
      </c>
      <c r="H65" s="73">
        <f t="shared" si="15"/>
        <v>0</v>
      </c>
      <c r="I65" s="73">
        <f t="shared" si="15"/>
        <v>0</v>
      </c>
      <c r="J65" s="73">
        <f t="shared" si="15"/>
        <v>0</v>
      </c>
      <c r="K65" s="74" t="s">
        <v>40</v>
      </c>
    </row>
    <row r="66" spans="1:11">
      <c r="A66" s="83" t="s">
        <v>41</v>
      </c>
      <c r="B66" s="24" t="s">
        <v>10</v>
      </c>
      <c r="C66" s="25">
        <v>360.85452891717102</v>
      </c>
      <c r="D66" s="25">
        <v>360.85453018905702</v>
      </c>
      <c r="E66" s="25">
        <v>360.85452871056299</v>
      </c>
      <c r="F66" s="25">
        <v>360.85452998007003</v>
      </c>
      <c r="G66" s="25">
        <v>360.85452834572698</v>
      </c>
      <c r="H66" s="25">
        <v>360.854530859649</v>
      </c>
      <c r="I66" s="25">
        <v>360.85453007091598</v>
      </c>
      <c r="J66" s="25">
        <v>360.85453171715596</v>
      </c>
    </row>
    <row r="67" spans="1:11">
      <c r="A67" s="84"/>
      <c r="B67" s="24" t="s">
        <v>11</v>
      </c>
      <c r="C67" s="25">
        <v>157.822706593985</v>
      </c>
      <c r="D67" s="25">
        <v>119.997699692753</v>
      </c>
      <c r="E67" s="25">
        <v>123.765540146691</v>
      </c>
      <c r="F67" s="25">
        <v>0</v>
      </c>
      <c r="G67" s="25">
        <v>116.53118549699801</v>
      </c>
      <c r="H67" s="25">
        <v>76.211674981269994</v>
      </c>
      <c r="I67" s="25">
        <v>123.799431915111</v>
      </c>
      <c r="J67" s="25">
        <v>120.905916378737</v>
      </c>
    </row>
    <row r="68" spans="1:11">
      <c r="A68" s="84"/>
      <c r="B68" s="24" t="s">
        <v>12</v>
      </c>
      <c r="C68" s="25">
        <v>203.03182232318599</v>
      </c>
      <c r="D68" s="25">
        <v>240.85683049630401</v>
      </c>
      <c r="E68" s="25">
        <v>237.08898856387199</v>
      </c>
      <c r="F68" s="25">
        <v>360.85452998007003</v>
      </c>
      <c r="G68" s="25">
        <v>244.323342848729</v>
      </c>
      <c r="H68" s="25">
        <v>284.64285587837901</v>
      </c>
      <c r="I68" s="25">
        <v>237.05509815580501</v>
      </c>
      <c r="J68" s="25">
        <v>239.94861533841899</v>
      </c>
    </row>
    <row r="69" spans="1:11">
      <c r="A69" s="85"/>
      <c r="B69" s="26" t="s">
        <v>13</v>
      </c>
      <c r="C69" s="27">
        <f>C67/C66</f>
        <v>0.43735825366407122</v>
      </c>
      <c r="D69" s="27">
        <f t="shared" ref="D69:J69" si="16">D67/D66</f>
        <v>0.33253760076085076</v>
      </c>
      <c r="E69" s="27">
        <f t="shared" si="16"/>
        <v>0.34297904085876618</v>
      </c>
      <c r="F69" s="73">
        <f t="shared" si="16"/>
        <v>0</v>
      </c>
      <c r="G69" s="27">
        <f t="shared" si="16"/>
        <v>0.32293119898263262</v>
      </c>
      <c r="H69" s="27">
        <f t="shared" si="16"/>
        <v>0.21119777767432776</v>
      </c>
      <c r="I69" s="27">
        <f t="shared" si="16"/>
        <v>0.34307296042752089</v>
      </c>
      <c r="J69" s="27">
        <f t="shared" si="16"/>
        <v>0.33505444923580774</v>
      </c>
      <c r="K69" s="74" t="s">
        <v>21</v>
      </c>
    </row>
    <row r="70" spans="1:11">
      <c r="A70" s="83" t="s">
        <v>42</v>
      </c>
      <c r="B70" s="24" t="s">
        <v>10</v>
      </c>
      <c r="C70" s="25">
        <v>44.132147328417005</v>
      </c>
      <c r="D70" s="25">
        <v>44.132147321323501</v>
      </c>
      <c r="E70" s="25">
        <v>44.132147654741473</v>
      </c>
      <c r="F70" s="25">
        <v>44.132147321323501</v>
      </c>
      <c r="G70" s="25">
        <v>44.132147321323501</v>
      </c>
      <c r="H70" s="25">
        <v>44.132147656970886</v>
      </c>
      <c r="I70" s="25">
        <v>44.132147321323501</v>
      </c>
      <c r="J70" s="25">
        <v>44.132147321323501</v>
      </c>
    </row>
    <row r="71" spans="1:11">
      <c r="A71" s="84"/>
      <c r="B71" s="24" t="s">
        <v>11</v>
      </c>
      <c r="C71" s="25">
        <v>23.363135248615201</v>
      </c>
      <c r="D71" s="25">
        <v>0</v>
      </c>
      <c r="E71" s="25">
        <v>9.3329987273952693</v>
      </c>
      <c r="F71" s="25">
        <v>0</v>
      </c>
      <c r="G71" s="25">
        <v>0</v>
      </c>
      <c r="H71" s="25">
        <v>6.4860382191919896</v>
      </c>
      <c r="I71" s="25">
        <v>0</v>
      </c>
      <c r="J71" s="25">
        <v>0</v>
      </c>
    </row>
    <row r="72" spans="1:11">
      <c r="A72" s="84"/>
      <c r="B72" s="24" t="s">
        <v>12</v>
      </c>
      <c r="C72" s="25">
        <v>20.769012079801801</v>
      </c>
      <c r="D72" s="25">
        <v>44.132147321323501</v>
      </c>
      <c r="E72" s="25">
        <v>34.799148927346202</v>
      </c>
      <c r="F72" s="25">
        <v>44.132147321323501</v>
      </c>
      <c r="G72" s="25">
        <v>44.132147321323501</v>
      </c>
      <c r="H72" s="25">
        <v>37.646109437778897</v>
      </c>
      <c r="I72" s="25">
        <v>44.132147321323501</v>
      </c>
      <c r="J72" s="25">
        <v>44.132147321323501</v>
      </c>
    </row>
    <row r="73" spans="1:11">
      <c r="A73" s="85"/>
      <c r="B73" s="26" t="s">
        <v>13</v>
      </c>
      <c r="C73" s="27">
        <f>C71/C70</f>
        <v>0.52939040275458138</v>
      </c>
      <c r="D73" s="81">
        <f t="shared" ref="D73:J73" si="17">D71/D70</f>
        <v>0</v>
      </c>
      <c r="E73" s="73">
        <f t="shared" si="17"/>
        <v>0.21147846237645201</v>
      </c>
      <c r="F73" s="73">
        <f t="shared" si="17"/>
        <v>0</v>
      </c>
      <c r="G73" s="73">
        <f t="shared" si="17"/>
        <v>0</v>
      </c>
      <c r="H73" s="27">
        <f t="shared" si="17"/>
        <v>0.1469685606421533</v>
      </c>
      <c r="I73" s="73">
        <f t="shared" si="17"/>
        <v>0</v>
      </c>
      <c r="J73" s="73">
        <f t="shared" si="17"/>
        <v>0</v>
      </c>
      <c r="K73" s="74" t="s">
        <v>43</v>
      </c>
    </row>
    <row r="74" spans="1:11">
      <c r="A74" s="83" t="s">
        <v>44</v>
      </c>
      <c r="B74" s="24" t="s">
        <v>10</v>
      </c>
      <c r="C74" s="25">
        <v>451.308658700921</v>
      </c>
      <c r="D74" s="25">
        <v>451.30865680799161</v>
      </c>
      <c r="E74" s="25">
        <v>451.30866056130731</v>
      </c>
      <c r="F74" s="25">
        <v>451.30866012608197</v>
      </c>
      <c r="G74" s="25">
        <v>451.30866076827817</v>
      </c>
      <c r="H74" s="25">
        <v>451.30866079730032</v>
      </c>
      <c r="I74" s="25">
        <v>451.30865964383452</v>
      </c>
      <c r="J74" s="25">
        <v>451.30866001193669</v>
      </c>
    </row>
    <row r="75" spans="1:11">
      <c r="A75" s="84"/>
      <c r="B75" s="24" t="s">
        <v>11</v>
      </c>
      <c r="C75" s="25">
        <v>149.68952789147801</v>
      </c>
      <c r="D75" s="25">
        <v>44.152292662003603</v>
      </c>
      <c r="E75" s="25">
        <v>36.168773456421299</v>
      </c>
      <c r="F75" s="25">
        <v>0</v>
      </c>
      <c r="G75" s="25">
        <v>57.884700362199197</v>
      </c>
      <c r="H75" s="25">
        <v>3.0579253673023499</v>
      </c>
      <c r="I75" s="25">
        <v>25.606189329725499</v>
      </c>
      <c r="J75" s="25">
        <v>40.934126517620697</v>
      </c>
    </row>
    <row r="76" spans="1:11">
      <c r="A76" s="84"/>
      <c r="B76" s="24" t="s">
        <v>12</v>
      </c>
      <c r="C76" s="25">
        <v>301.61913080944299</v>
      </c>
      <c r="D76" s="25">
        <v>407.15636414598799</v>
      </c>
      <c r="E76" s="25">
        <v>415.13988710488599</v>
      </c>
      <c r="F76" s="25">
        <v>451.30866012608197</v>
      </c>
      <c r="G76" s="25">
        <v>393.423960406079</v>
      </c>
      <c r="H76" s="25">
        <v>448.25073542999797</v>
      </c>
      <c r="I76" s="25">
        <v>425.70247031410901</v>
      </c>
      <c r="J76" s="25">
        <v>410.37453349431598</v>
      </c>
    </row>
    <row r="77" spans="1:11">
      <c r="A77" s="85"/>
      <c r="B77" s="26" t="s">
        <v>13</v>
      </c>
      <c r="C77" s="27">
        <f>C75/C74</f>
        <v>0.33167883001038584</v>
      </c>
      <c r="D77" s="81">
        <f t="shared" ref="D77:J77" si="18">D75/D74</f>
        <v>9.7831698984644361E-2</v>
      </c>
      <c r="E77" s="81">
        <f t="shared" si="18"/>
        <v>8.0141988437441053E-2</v>
      </c>
      <c r="F77" s="73">
        <f t="shared" si="18"/>
        <v>0</v>
      </c>
      <c r="G77" s="73">
        <f t="shared" si="18"/>
        <v>0.12825967102793925</v>
      </c>
      <c r="H77" s="27">
        <f t="shared" si="18"/>
        <v>6.7756850974233333E-3</v>
      </c>
      <c r="I77" s="73">
        <f t="shared" si="18"/>
        <v>5.6737642370818873E-2</v>
      </c>
      <c r="J77" s="73">
        <f t="shared" si="18"/>
        <v>9.070095512135315E-2</v>
      </c>
      <c r="K77" s="74" t="s">
        <v>45</v>
      </c>
    </row>
    <row r="78" spans="1:11">
      <c r="A78" s="83" t="s">
        <v>46</v>
      </c>
      <c r="B78" s="24" t="s">
        <v>10</v>
      </c>
      <c r="C78" s="25">
        <v>725.44980234692707</v>
      </c>
      <c r="D78" s="25">
        <v>725.44980147828699</v>
      </c>
      <c r="E78" s="25">
        <v>725.44980082029701</v>
      </c>
      <c r="F78" s="25">
        <v>725.44980188365003</v>
      </c>
      <c r="G78" s="25">
        <v>725.44980074571004</v>
      </c>
      <c r="H78" s="25">
        <v>725.449801663475</v>
      </c>
      <c r="I78" s="25">
        <v>725.44980188365003</v>
      </c>
      <c r="J78" s="25">
        <v>725.44980271558006</v>
      </c>
    </row>
    <row r="79" spans="1:11">
      <c r="A79" s="84"/>
      <c r="B79" s="24" t="s">
        <v>11</v>
      </c>
      <c r="C79" s="25">
        <v>575.20135901366302</v>
      </c>
      <c r="D79" s="25">
        <v>493.32230321193299</v>
      </c>
      <c r="E79" s="25">
        <v>521.86630824591998</v>
      </c>
      <c r="F79" s="25">
        <v>0</v>
      </c>
      <c r="G79" s="25">
        <v>436.72304874913499</v>
      </c>
      <c r="H79" s="25">
        <v>480.305676203357</v>
      </c>
      <c r="I79" s="25">
        <v>0</v>
      </c>
      <c r="J79" s="25">
        <v>449.11975272955601</v>
      </c>
    </row>
    <row r="80" spans="1:11">
      <c r="A80" s="84"/>
      <c r="B80" s="24" t="s">
        <v>12</v>
      </c>
      <c r="C80" s="25">
        <v>150.24844333326399</v>
      </c>
      <c r="D80" s="25">
        <v>232.127498266354</v>
      </c>
      <c r="E80" s="25">
        <v>203.583492574377</v>
      </c>
      <c r="F80" s="25">
        <v>725.44980188365003</v>
      </c>
      <c r="G80" s="25">
        <v>288.72675199657499</v>
      </c>
      <c r="H80" s="25">
        <v>245.144125460118</v>
      </c>
      <c r="I80" s="25">
        <v>725.44980188365003</v>
      </c>
      <c r="J80" s="25">
        <v>276.33004998602399</v>
      </c>
    </row>
    <row r="81" spans="1:11">
      <c r="A81" s="85"/>
      <c r="B81" s="26" t="s">
        <v>13</v>
      </c>
      <c r="C81" s="27">
        <f>C79/C78</f>
        <v>0.7928892628446651</v>
      </c>
      <c r="D81" s="27">
        <f t="shared" ref="D81:J81" si="19">D79/D78</f>
        <v>0.68002265933034145</v>
      </c>
      <c r="E81" s="27">
        <f t="shared" si="19"/>
        <v>0.71936929013671724</v>
      </c>
      <c r="F81" s="73">
        <f t="shared" si="19"/>
        <v>0</v>
      </c>
      <c r="G81" s="27">
        <f t="shared" si="19"/>
        <v>0.60200312730145522</v>
      </c>
      <c r="H81" s="27">
        <f t="shared" si="19"/>
        <v>0.66207982289333289</v>
      </c>
      <c r="I81" s="73">
        <f t="shared" si="19"/>
        <v>0</v>
      </c>
      <c r="J81" s="27">
        <f t="shared" si="19"/>
        <v>0.61909142582762267</v>
      </c>
      <c r="K81" s="74" t="s">
        <v>47</v>
      </c>
    </row>
    <row r="82" spans="1:11">
      <c r="A82" s="83" t="s">
        <v>48</v>
      </c>
      <c r="B82" s="24" t="s">
        <v>10</v>
      </c>
      <c r="C82" s="25">
        <v>523.71097378432796</v>
      </c>
      <c r="D82" s="25">
        <v>523.71097402595535</v>
      </c>
      <c r="E82" s="25">
        <v>523.71097251289564</v>
      </c>
      <c r="F82" s="25">
        <v>523.71097394453898</v>
      </c>
      <c r="G82" s="25">
        <v>523.71097428301755</v>
      </c>
      <c r="H82" s="25">
        <v>523.71097373434145</v>
      </c>
      <c r="I82" s="25">
        <v>523.71097394453898</v>
      </c>
      <c r="J82" s="25">
        <v>523.71097423311255</v>
      </c>
    </row>
    <row r="83" spans="1:11">
      <c r="A83" s="84"/>
      <c r="B83" s="24" t="s">
        <v>11</v>
      </c>
      <c r="C83" s="25">
        <v>292.94145950742802</v>
      </c>
      <c r="D83" s="25">
        <v>76.060193697490405</v>
      </c>
      <c r="E83" s="25">
        <v>81.3365674986117</v>
      </c>
      <c r="F83" s="25">
        <v>0</v>
      </c>
      <c r="G83" s="25">
        <v>85.980357680459605</v>
      </c>
      <c r="H83" s="25">
        <v>68.502184387066507</v>
      </c>
      <c r="I83" s="25">
        <v>0</v>
      </c>
      <c r="J83" s="25">
        <v>85.978943398308601</v>
      </c>
    </row>
    <row r="84" spans="1:11">
      <c r="A84" s="84"/>
      <c r="B84" s="24" t="s">
        <v>12</v>
      </c>
      <c r="C84" s="25">
        <v>230.7695142769</v>
      </c>
      <c r="D84" s="25">
        <v>447.65078032846498</v>
      </c>
      <c r="E84" s="25">
        <v>442.37440501428398</v>
      </c>
      <c r="F84" s="25">
        <v>523.71097394453898</v>
      </c>
      <c r="G84" s="25">
        <v>437.73061660255797</v>
      </c>
      <c r="H84" s="25">
        <v>455.208789347275</v>
      </c>
      <c r="I84" s="25">
        <v>523.71097394453898</v>
      </c>
      <c r="J84" s="25">
        <v>437.73203083480399</v>
      </c>
    </row>
    <row r="85" spans="1:11">
      <c r="A85" s="85"/>
      <c r="B85" s="26" t="s">
        <v>13</v>
      </c>
      <c r="C85" s="27">
        <f>C83/C82</f>
        <v>0.55935711522452403</v>
      </c>
      <c r="D85" s="73">
        <f t="shared" ref="D85:J85" si="20">D83/D82</f>
        <v>0.14523314856816583</v>
      </c>
      <c r="E85" s="73">
        <f t="shared" si="20"/>
        <v>0.15530812178392711</v>
      </c>
      <c r="F85" s="73">
        <f t="shared" si="20"/>
        <v>0</v>
      </c>
      <c r="G85" s="73">
        <f t="shared" si="20"/>
        <v>0.16417520713246528</v>
      </c>
      <c r="H85" s="73">
        <f t="shared" si="20"/>
        <v>0.13080150659935388</v>
      </c>
      <c r="I85" s="73">
        <f t="shared" si="20"/>
        <v>0</v>
      </c>
      <c r="J85" s="73">
        <f t="shared" si="20"/>
        <v>0.16417250664683977</v>
      </c>
      <c r="K85" s="74" t="s">
        <v>16</v>
      </c>
    </row>
    <row r="86" spans="1:11">
      <c r="A86" s="83" t="s">
        <v>49</v>
      </c>
      <c r="B86" s="24" t="s">
        <v>10</v>
      </c>
      <c r="C86" s="25">
        <v>341.40883654291997</v>
      </c>
      <c r="D86" s="25">
        <v>341.40883720966804</v>
      </c>
      <c r="E86" s="25">
        <v>341.40883704813899</v>
      </c>
      <c r="F86" s="25">
        <v>341.408836946946</v>
      </c>
      <c r="G86" s="25">
        <v>341.40883667164599</v>
      </c>
      <c r="H86" s="25">
        <v>341.40883677639698</v>
      </c>
      <c r="I86" s="25">
        <v>341.408836946946</v>
      </c>
      <c r="J86" s="25">
        <v>341.40883641945197</v>
      </c>
    </row>
    <row r="87" spans="1:11">
      <c r="A87" s="84"/>
      <c r="B87" s="24" t="s">
        <v>11</v>
      </c>
      <c r="C87" s="25">
        <v>202.847440984732</v>
      </c>
      <c r="D87" s="25">
        <v>162.73128038325501</v>
      </c>
      <c r="E87" s="25">
        <v>174.126326619644</v>
      </c>
      <c r="F87" s="25">
        <v>0</v>
      </c>
      <c r="G87" s="25">
        <v>167.990050733169</v>
      </c>
      <c r="H87" s="25">
        <v>183.68546265498199</v>
      </c>
      <c r="I87" s="25">
        <v>0</v>
      </c>
      <c r="J87" s="25">
        <v>170.21993832749101</v>
      </c>
    </row>
    <row r="88" spans="1:11">
      <c r="A88" s="84"/>
      <c r="B88" s="24" t="s">
        <v>12</v>
      </c>
      <c r="C88" s="25">
        <v>138.561395558188</v>
      </c>
      <c r="D88" s="25">
        <v>178.677556826413</v>
      </c>
      <c r="E88" s="25">
        <v>167.28251042849499</v>
      </c>
      <c r="F88" s="25">
        <v>341.408836946946</v>
      </c>
      <c r="G88" s="25">
        <v>173.41878593847699</v>
      </c>
      <c r="H88" s="25">
        <v>157.72337412141499</v>
      </c>
      <c r="I88" s="25">
        <v>341.408836946946</v>
      </c>
      <c r="J88" s="25">
        <v>171.18889809196099</v>
      </c>
    </row>
    <row r="89" spans="1:11">
      <c r="A89" s="85"/>
      <c r="B89" s="26" t="s">
        <v>13</v>
      </c>
      <c r="C89" s="27">
        <f>C87/C86</f>
        <v>0.59414818620030407</v>
      </c>
      <c r="D89" s="27">
        <f t="shared" ref="D89:J89" si="21">D87/D86</f>
        <v>0.47664636250560061</v>
      </c>
      <c r="E89" s="27">
        <f t="shared" si="21"/>
        <v>0.51002290428437858</v>
      </c>
      <c r="F89" s="73">
        <f t="shared" si="21"/>
        <v>0</v>
      </c>
      <c r="G89" s="27">
        <f t="shared" si="21"/>
        <v>0.49204950982196</v>
      </c>
      <c r="H89" s="27">
        <f t="shared" si="21"/>
        <v>0.53802199260379813</v>
      </c>
      <c r="I89" s="73">
        <f t="shared" si="21"/>
        <v>0</v>
      </c>
      <c r="J89" s="27">
        <f t="shared" si="21"/>
        <v>0.49858093924188962</v>
      </c>
      <c r="K89" s="74" t="s">
        <v>47</v>
      </c>
    </row>
    <row r="90" spans="1:11">
      <c r="A90" s="83" t="s">
        <v>50</v>
      </c>
      <c r="B90" s="24" t="s">
        <v>10</v>
      </c>
      <c r="C90" s="25">
        <v>2129.3610985526502</v>
      </c>
      <c r="D90" s="25">
        <v>2129.3610985526502</v>
      </c>
      <c r="E90" s="25">
        <v>2129.3610985526502</v>
      </c>
      <c r="F90" s="25">
        <v>2129.3610985526502</v>
      </c>
      <c r="G90" s="25">
        <v>2129.3610985526502</v>
      </c>
      <c r="H90" s="25">
        <v>2129.3610985526502</v>
      </c>
      <c r="I90" s="25">
        <v>2129.3610985526502</v>
      </c>
      <c r="J90" s="25">
        <v>2129.3610985526502</v>
      </c>
    </row>
    <row r="91" spans="1:11">
      <c r="A91" s="84"/>
      <c r="B91" s="24" t="s">
        <v>11</v>
      </c>
      <c r="C91" s="25">
        <v>489.55208208924898</v>
      </c>
      <c r="D91" s="25">
        <v>136.89378206818699</v>
      </c>
      <c r="E91" s="25">
        <v>93.516487747362902</v>
      </c>
      <c r="F91" s="25">
        <v>0</v>
      </c>
      <c r="G91" s="25">
        <v>155.245051606206</v>
      </c>
      <c r="H91" s="25">
        <v>143.57396391965401</v>
      </c>
      <c r="I91" s="25">
        <v>0</v>
      </c>
      <c r="J91" s="25">
        <v>136.892103466989</v>
      </c>
    </row>
    <row r="92" spans="1:11">
      <c r="A92" s="84"/>
      <c r="B92" s="24" t="s">
        <v>12</v>
      </c>
      <c r="C92" s="25">
        <v>1639.8090164634</v>
      </c>
      <c r="D92" s="25">
        <v>1992.4673191761899</v>
      </c>
      <c r="E92" s="25">
        <v>2035.8446107263601</v>
      </c>
      <c r="F92" s="25">
        <v>2129.36110275994</v>
      </c>
      <c r="G92" s="25">
        <v>1974.11604889306</v>
      </c>
      <c r="H92" s="25">
        <v>1985.7871401899899</v>
      </c>
      <c r="I92" s="25">
        <v>2129.3610985526502</v>
      </c>
      <c r="J92" s="25">
        <v>1992.46899737629</v>
      </c>
    </row>
    <row r="93" spans="1:11">
      <c r="A93" s="85"/>
      <c r="B93" s="26" t="s">
        <v>13</v>
      </c>
      <c r="C93" s="73">
        <f>C91/C90</f>
        <v>0.22990561930618664</v>
      </c>
      <c r="D93" s="73">
        <f t="shared" ref="D93:J93" si="22">D91/D90</f>
        <v>6.4288664877570637E-2</v>
      </c>
      <c r="E93" s="73">
        <f t="shared" si="22"/>
        <v>4.3917627597746138E-2</v>
      </c>
      <c r="F93" s="73">
        <f t="shared" si="22"/>
        <v>0</v>
      </c>
      <c r="G93" s="73">
        <f t="shared" si="22"/>
        <v>7.2906869441602809E-2</v>
      </c>
      <c r="H93" s="73">
        <f t="shared" si="22"/>
        <v>6.7425841496420114E-2</v>
      </c>
      <c r="I93" s="73">
        <f t="shared" si="22"/>
        <v>0</v>
      </c>
      <c r="J93" s="73">
        <f t="shared" si="22"/>
        <v>6.4287876565433666E-2</v>
      </c>
      <c r="K93" s="74" t="s">
        <v>51</v>
      </c>
    </row>
    <row r="94" spans="1:11">
      <c r="A94" s="83" t="s">
        <v>52</v>
      </c>
      <c r="B94" s="24" t="s">
        <v>10</v>
      </c>
      <c r="C94" s="25">
        <v>382.71315382846188</v>
      </c>
      <c r="D94" s="25">
        <v>382.71315379443502</v>
      </c>
      <c r="E94" s="25">
        <v>382.71315408543308</v>
      </c>
      <c r="F94" s="25">
        <v>382.71315429379302</v>
      </c>
      <c r="G94" s="25">
        <v>382.71315580156204</v>
      </c>
      <c r="H94" s="25">
        <v>382.71315353683701</v>
      </c>
      <c r="I94" s="25">
        <v>382.71315429379302</v>
      </c>
      <c r="J94" s="25">
        <v>382.71315439659099</v>
      </c>
    </row>
    <row r="95" spans="1:11">
      <c r="A95" s="84"/>
      <c r="B95" s="24" t="s">
        <v>11</v>
      </c>
      <c r="C95" s="25">
        <v>315.88766381092898</v>
      </c>
      <c r="D95" s="25">
        <v>273.820845096705</v>
      </c>
      <c r="E95" s="25">
        <v>301.19545364662298</v>
      </c>
      <c r="F95" s="25">
        <v>0</v>
      </c>
      <c r="G95" s="25">
        <v>206.168666811847</v>
      </c>
      <c r="H95" s="25">
        <v>219.81691547557401</v>
      </c>
      <c r="I95" s="25">
        <v>0</v>
      </c>
      <c r="J95" s="25">
        <v>212.830990684558</v>
      </c>
    </row>
    <row r="96" spans="1:11">
      <c r="A96" s="84"/>
      <c r="B96" s="24" t="s">
        <v>12</v>
      </c>
      <c r="C96" s="25">
        <v>66.8254900175329</v>
      </c>
      <c r="D96" s="25">
        <v>108.89230869773</v>
      </c>
      <c r="E96" s="25">
        <v>81.517700438810095</v>
      </c>
      <c r="F96" s="25">
        <v>382.71315429379302</v>
      </c>
      <c r="G96" s="25">
        <v>176.54448898971501</v>
      </c>
      <c r="H96" s="25">
        <v>162.89623806126301</v>
      </c>
      <c r="I96" s="25">
        <v>382.71315429379302</v>
      </c>
      <c r="J96" s="25">
        <v>169.88216371203299</v>
      </c>
    </row>
    <row r="97" spans="1:11">
      <c r="A97" s="85"/>
      <c r="B97" s="26" t="s">
        <v>13</v>
      </c>
      <c r="C97" s="27">
        <f>C95/C94</f>
        <v>0.82539014050328374</v>
      </c>
      <c r="D97" s="27">
        <f t="shared" ref="D97:J97" si="23">D95/D94</f>
        <v>0.715472782636003</v>
      </c>
      <c r="E97" s="27">
        <f t="shared" si="23"/>
        <v>0.7870005261940568</v>
      </c>
      <c r="F97" s="73">
        <f t="shared" si="23"/>
        <v>0</v>
      </c>
      <c r="G97" s="27">
        <f t="shared" si="23"/>
        <v>0.53870284751524478</v>
      </c>
      <c r="H97" s="27">
        <f t="shared" si="23"/>
        <v>0.57436467350060949</v>
      </c>
      <c r="I97" s="73">
        <f t="shared" si="23"/>
        <v>0</v>
      </c>
      <c r="J97" s="27">
        <f t="shared" si="23"/>
        <v>0.55611098871195164</v>
      </c>
      <c r="K97" s="74" t="s">
        <v>47</v>
      </c>
    </row>
    <row r="98" spans="1:11">
      <c r="A98" s="83" t="s">
        <v>53</v>
      </c>
      <c r="B98" s="24" t="s">
        <v>10</v>
      </c>
      <c r="C98" s="25">
        <v>2970.4506024287471</v>
      </c>
      <c r="D98" s="25">
        <v>2970.4506017618978</v>
      </c>
      <c r="E98" s="25">
        <v>2970.4505992116451</v>
      </c>
      <c r="F98" s="25">
        <v>2970.4505998294198</v>
      </c>
      <c r="G98" s="25">
        <v>2970.4506003075389</v>
      </c>
      <c r="H98" s="25">
        <v>2970.4506008394378</v>
      </c>
      <c r="I98" s="25">
        <v>2970.4505998025902</v>
      </c>
      <c r="J98" s="25">
        <v>2970.4505970667688</v>
      </c>
    </row>
    <row r="99" spans="1:11">
      <c r="A99" s="84"/>
      <c r="B99" s="24" t="s">
        <v>11</v>
      </c>
      <c r="C99" s="25">
        <v>346.04944115685697</v>
      </c>
      <c r="D99" s="25">
        <v>93.7866496621876</v>
      </c>
      <c r="E99" s="25">
        <v>206.36912159959499</v>
      </c>
      <c r="F99" s="25">
        <v>0</v>
      </c>
      <c r="G99" s="25">
        <v>126.341526518189</v>
      </c>
      <c r="H99" s="25">
        <v>182.94339693901799</v>
      </c>
      <c r="I99" s="25">
        <v>0</v>
      </c>
      <c r="J99" s="25">
        <v>108.13190954471899</v>
      </c>
    </row>
    <row r="100" spans="1:11">
      <c r="A100" s="84"/>
      <c r="B100" s="24" t="s">
        <v>12</v>
      </c>
      <c r="C100" s="25">
        <v>2624.40116127189</v>
      </c>
      <c r="D100" s="25">
        <v>2876.6639520997101</v>
      </c>
      <c r="E100" s="25">
        <v>2764.0814776120501</v>
      </c>
      <c r="F100" s="25">
        <v>2970.4505998294198</v>
      </c>
      <c r="G100" s="25">
        <v>2844.1090737893501</v>
      </c>
      <c r="H100" s="25">
        <v>2787.5072039004199</v>
      </c>
      <c r="I100" s="25">
        <v>2970.4505998025902</v>
      </c>
      <c r="J100" s="25">
        <v>2862.3186875220499</v>
      </c>
    </row>
    <row r="101" spans="1:11">
      <c r="A101" s="85"/>
      <c r="B101" s="26" t="s">
        <v>13</v>
      </c>
      <c r="C101" s="73">
        <f>C99/C98</f>
        <v>0.11649728861806842</v>
      </c>
      <c r="D101" s="73">
        <f t="shared" ref="D101:J101" si="24">D99/D98</f>
        <v>3.157320630296253E-2</v>
      </c>
      <c r="E101" s="73">
        <f t="shared" si="24"/>
        <v>6.947401234491668E-2</v>
      </c>
      <c r="F101" s="73">
        <f t="shared" si="24"/>
        <v>0</v>
      </c>
      <c r="G101" s="73">
        <f t="shared" si="24"/>
        <v>4.2532781560180977E-2</v>
      </c>
      <c r="H101" s="73">
        <f t="shared" si="24"/>
        <v>6.1587759408393762E-2</v>
      </c>
      <c r="I101" s="73">
        <f t="shared" si="24"/>
        <v>0</v>
      </c>
      <c r="J101" s="73">
        <f t="shared" si="24"/>
        <v>3.6402527499193565E-2</v>
      </c>
      <c r="K101" s="74" t="s">
        <v>40</v>
      </c>
    </row>
    <row r="102" spans="1:11">
      <c r="A102" s="83" t="s">
        <v>54</v>
      </c>
      <c r="B102" s="24" t="s">
        <v>10</v>
      </c>
      <c r="C102" s="25">
        <v>4.3873855971000504</v>
      </c>
      <c r="D102" s="25">
        <v>4.3873855971000504</v>
      </c>
      <c r="E102" s="25">
        <v>4.3873855971000504</v>
      </c>
      <c r="F102" s="25">
        <v>4.3873855971000504</v>
      </c>
      <c r="G102" s="25">
        <v>4.3873855971000504</v>
      </c>
      <c r="H102" s="25">
        <v>4.3873855971000504</v>
      </c>
      <c r="I102" s="25">
        <v>4.3873855971000504</v>
      </c>
      <c r="J102" s="25">
        <v>4.3873855971000504</v>
      </c>
    </row>
    <row r="103" spans="1:11">
      <c r="A103" s="84"/>
      <c r="B103" s="24" t="s">
        <v>11</v>
      </c>
      <c r="C103" s="25">
        <v>0</v>
      </c>
      <c r="D103" s="25">
        <v>0</v>
      </c>
      <c r="E103" s="25">
        <v>0</v>
      </c>
      <c r="F103" s="25">
        <v>0</v>
      </c>
      <c r="G103" s="25">
        <v>0</v>
      </c>
      <c r="H103" s="25">
        <v>0</v>
      </c>
      <c r="I103" s="25">
        <v>0</v>
      </c>
      <c r="J103" s="25">
        <v>0</v>
      </c>
    </row>
    <row r="104" spans="1:11">
      <c r="A104" s="84"/>
      <c r="B104" s="24" t="s">
        <v>12</v>
      </c>
      <c r="C104" s="25">
        <v>4.3873855971000504</v>
      </c>
      <c r="D104" s="25">
        <v>4.3873855971000504</v>
      </c>
      <c r="E104" s="25">
        <v>4.3873855971000504</v>
      </c>
      <c r="F104" s="25">
        <v>4.3873855971000504</v>
      </c>
      <c r="G104" s="25">
        <v>4.3873855971000504</v>
      </c>
      <c r="H104" s="25">
        <v>4.3873855971000504</v>
      </c>
      <c r="I104" s="25">
        <v>4.3873855971000504</v>
      </c>
      <c r="J104" s="25">
        <v>4.3873855971000504</v>
      </c>
    </row>
    <row r="105" spans="1:11">
      <c r="A105" s="85"/>
      <c r="B105" s="26" t="s">
        <v>13</v>
      </c>
      <c r="C105" s="73">
        <f>C103/C102</f>
        <v>0</v>
      </c>
      <c r="D105" s="81">
        <f t="shared" ref="D105:J105" si="25">D103/D102</f>
        <v>0</v>
      </c>
      <c r="E105" s="81">
        <f t="shared" si="25"/>
        <v>0</v>
      </c>
      <c r="F105" s="73">
        <f t="shared" si="25"/>
        <v>0</v>
      </c>
      <c r="G105" s="73">
        <f t="shared" si="25"/>
        <v>0</v>
      </c>
      <c r="H105" s="27">
        <f t="shared" si="25"/>
        <v>0</v>
      </c>
      <c r="I105" s="73">
        <f t="shared" si="25"/>
        <v>0</v>
      </c>
      <c r="J105" s="73">
        <f t="shared" si="25"/>
        <v>0</v>
      </c>
      <c r="K105" s="74" t="s">
        <v>55</v>
      </c>
    </row>
    <row r="106" spans="1:11">
      <c r="A106" s="83" t="s">
        <v>56</v>
      </c>
      <c r="B106" s="24" t="s">
        <v>10</v>
      </c>
      <c r="C106" s="25">
        <v>293.59157946106461</v>
      </c>
      <c r="D106" s="25">
        <v>293.59157861769802</v>
      </c>
      <c r="E106" s="25">
        <v>293.59157927870598</v>
      </c>
      <c r="F106" s="25">
        <v>293.59158000507603</v>
      </c>
      <c r="G106" s="25">
        <v>293.5915785432656</v>
      </c>
      <c r="H106" s="25">
        <v>293.59157815965699</v>
      </c>
      <c r="I106" s="25">
        <v>293.59157972646102</v>
      </c>
      <c r="J106" s="25">
        <v>293.59157890203301</v>
      </c>
    </row>
    <row r="107" spans="1:11">
      <c r="A107" s="84"/>
      <c r="B107" s="24" t="s">
        <v>11</v>
      </c>
      <c r="C107" s="25">
        <v>248.60468002981</v>
      </c>
      <c r="D107" s="25">
        <v>157.128385555314</v>
      </c>
      <c r="E107" s="25">
        <v>186.21721338104999</v>
      </c>
      <c r="F107" s="25">
        <v>0</v>
      </c>
      <c r="G107" s="25">
        <v>55.212850767960603</v>
      </c>
      <c r="H107" s="25">
        <v>52.562809264088003</v>
      </c>
      <c r="I107" s="25">
        <v>0</v>
      </c>
      <c r="J107" s="25">
        <v>63.561267841156997</v>
      </c>
    </row>
    <row r="108" spans="1:11">
      <c r="A108" s="84"/>
      <c r="B108" s="24" t="s">
        <v>12</v>
      </c>
      <c r="C108" s="25">
        <v>44.986899431254599</v>
      </c>
      <c r="D108" s="25">
        <v>136.46319306238399</v>
      </c>
      <c r="E108" s="25">
        <v>107.37436589765601</v>
      </c>
      <c r="F108" s="25">
        <v>293.59158000507603</v>
      </c>
      <c r="G108" s="25">
        <v>238.37872777530501</v>
      </c>
      <c r="H108" s="25">
        <v>241.02876889556899</v>
      </c>
      <c r="I108" s="25">
        <v>293.59157972646102</v>
      </c>
      <c r="J108" s="25">
        <v>230.03031106087599</v>
      </c>
    </row>
    <row r="109" spans="1:11">
      <c r="A109" s="85"/>
      <c r="B109" s="26" t="s">
        <v>13</v>
      </c>
      <c r="C109" s="27">
        <f>C107/C106</f>
        <v>0.84677047102701164</v>
      </c>
      <c r="D109" s="27">
        <f t="shared" ref="D109:J109" si="26">D107/D106</f>
        <v>0.53519377597652296</v>
      </c>
      <c r="E109" s="27">
        <f t="shared" si="26"/>
        <v>0.6342730055083573</v>
      </c>
      <c r="F109" s="73">
        <f t="shared" si="26"/>
        <v>0</v>
      </c>
      <c r="G109" s="73">
        <f t="shared" si="26"/>
        <v>0.18806006303693779</v>
      </c>
      <c r="H109" s="75">
        <f t="shared" si="26"/>
        <v>0.17903377744542798</v>
      </c>
      <c r="I109" s="73">
        <f t="shared" si="26"/>
        <v>0</v>
      </c>
      <c r="J109" s="73">
        <f t="shared" si="26"/>
        <v>0.21649554145545302</v>
      </c>
      <c r="K109" s="74" t="s">
        <v>57</v>
      </c>
    </row>
    <row r="110" spans="1:11">
      <c r="A110" s="83" t="s">
        <v>58</v>
      </c>
      <c r="B110" s="24" t="s">
        <v>10</v>
      </c>
      <c r="C110" s="25">
        <v>496.92327066117701</v>
      </c>
      <c r="D110" s="25">
        <v>496.92327066117701</v>
      </c>
      <c r="E110" s="25">
        <v>496.92327066117701</v>
      </c>
      <c r="F110" s="25">
        <v>496.92327066117701</v>
      </c>
      <c r="G110" s="25">
        <v>496.92327066117701</v>
      </c>
      <c r="H110" s="25">
        <v>496.92327066117701</v>
      </c>
      <c r="I110" s="25">
        <v>496.92327066117701</v>
      </c>
      <c r="J110" s="25">
        <v>496.92327066117701</v>
      </c>
    </row>
    <row r="111" spans="1:11">
      <c r="A111" s="84"/>
      <c r="B111" s="24" t="s">
        <v>11</v>
      </c>
      <c r="C111" s="25">
        <v>196.15922076156201</v>
      </c>
      <c r="D111" s="25">
        <v>156.634615423517</v>
      </c>
      <c r="E111" s="25">
        <v>174.962155568957</v>
      </c>
      <c r="F111" s="25">
        <v>0</v>
      </c>
      <c r="G111" s="25">
        <v>175.32360399671899</v>
      </c>
      <c r="H111" s="25">
        <v>173.805176983899</v>
      </c>
      <c r="I111" s="25">
        <v>0</v>
      </c>
      <c r="J111" s="25">
        <v>173.83114226534201</v>
      </c>
    </row>
    <row r="112" spans="1:11">
      <c r="A112" s="84"/>
      <c r="B112" s="24" t="s">
        <v>12</v>
      </c>
      <c r="C112" s="25">
        <v>300.76404989961497</v>
      </c>
      <c r="D112" s="25">
        <v>340.28865601138</v>
      </c>
      <c r="E112" s="25">
        <v>321.96111517559302</v>
      </c>
      <c r="F112" s="25">
        <v>496.92326891922897</v>
      </c>
      <c r="G112" s="25">
        <v>321.59966500212698</v>
      </c>
      <c r="H112" s="25">
        <v>323.118090837149</v>
      </c>
      <c r="I112" s="25">
        <v>496.92327066117701</v>
      </c>
      <c r="J112" s="25">
        <v>323.09212545441301</v>
      </c>
    </row>
    <row r="113" spans="1:11">
      <c r="A113" s="85"/>
      <c r="B113" s="26" t="s">
        <v>13</v>
      </c>
      <c r="C113" s="27">
        <f>C111/C110</f>
        <v>0.39474750397695008</v>
      </c>
      <c r="D113" s="27">
        <f t="shared" ref="D113:J113" si="27">D111/D110</f>
        <v>0.31520885551426914</v>
      </c>
      <c r="E113" s="27">
        <f t="shared" si="27"/>
        <v>0.3520908878671804</v>
      </c>
      <c r="F113" s="73">
        <f t="shared" si="27"/>
        <v>0</v>
      </c>
      <c r="G113" s="27">
        <f t="shared" si="27"/>
        <v>0.35281826058063986</v>
      </c>
      <c r="H113" s="27">
        <f t="shared" si="27"/>
        <v>0.34976260369663109</v>
      </c>
      <c r="I113" s="73">
        <f t="shared" si="27"/>
        <v>0</v>
      </c>
      <c r="J113" s="27">
        <f t="shared" si="27"/>
        <v>0.34981485579061827</v>
      </c>
      <c r="K113" s="74" t="s">
        <v>47</v>
      </c>
    </row>
    <row r="114" spans="1:11">
      <c r="A114" s="83" t="s">
        <v>59</v>
      </c>
      <c r="B114" s="24" t="s">
        <v>10</v>
      </c>
      <c r="C114" s="25">
        <v>46.0949422841895</v>
      </c>
      <c r="D114" s="25">
        <v>46.094942347341899</v>
      </c>
      <c r="E114" s="25">
        <v>46.094942991173497</v>
      </c>
      <c r="F114" s="25">
        <v>46.094942593741202</v>
      </c>
      <c r="G114" s="25">
        <v>46.094942606649894</v>
      </c>
      <c r="H114" s="25">
        <v>46.094942444643905</v>
      </c>
      <c r="I114" s="25">
        <v>46.094942593741202</v>
      </c>
      <c r="J114" s="25">
        <v>46.0949422200407</v>
      </c>
    </row>
    <row r="115" spans="1:11">
      <c r="A115" s="84"/>
      <c r="B115" s="24" t="s">
        <v>11</v>
      </c>
      <c r="C115" s="25">
        <v>30.9554800987578</v>
      </c>
      <c r="D115" s="25">
        <v>24.691824883345401</v>
      </c>
      <c r="E115" s="25">
        <v>26.635643666458801</v>
      </c>
      <c r="F115" s="25">
        <v>0</v>
      </c>
      <c r="G115" s="25">
        <v>26.037363342172998</v>
      </c>
      <c r="H115" s="25">
        <v>26.905180257219701</v>
      </c>
      <c r="I115" s="25">
        <v>0</v>
      </c>
      <c r="J115" s="25">
        <v>26.224928940950399</v>
      </c>
    </row>
    <row r="116" spans="1:11">
      <c r="A116" s="84"/>
      <c r="B116" s="24" t="s">
        <v>12</v>
      </c>
      <c r="C116" s="25">
        <v>15.1394621854317</v>
      </c>
      <c r="D116" s="25">
        <v>21.403117463996502</v>
      </c>
      <c r="E116" s="25">
        <v>19.459299324714699</v>
      </c>
      <c r="F116" s="25">
        <v>46.094942593741202</v>
      </c>
      <c r="G116" s="25">
        <v>20.0575792644769</v>
      </c>
      <c r="H116" s="25">
        <v>19.189762187424201</v>
      </c>
      <c r="I116" s="25">
        <v>46.094942593741202</v>
      </c>
      <c r="J116" s="25">
        <v>19.870013279090301</v>
      </c>
    </row>
    <row r="117" spans="1:11">
      <c r="A117" s="85"/>
      <c r="B117" s="26" t="s">
        <v>13</v>
      </c>
      <c r="C117" s="27">
        <f>C115/C114</f>
        <v>0.67155914650912762</v>
      </c>
      <c r="D117" s="27">
        <f t="shared" ref="D117:J117" si="28">D115/D114</f>
        <v>0.53567319158973359</v>
      </c>
      <c r="E117" s="27">
        <f t="shared" si="28"/>
        <v>0.57784307644244481</v>
      </c>
      <c r="F117" s="73">
        <f t="shared" si="28"/>
        <v>0</v>
      </c>
      <c r="G117" s="27">
        <f t="shared" si="28"/>
        <v>0.56486377614920202</v>
      </c>
      <c r="H117" s="27">
        <f t="shared" si="28"/>
        <v>0.58369050551544843</v>
      </c>
      <c r="I117" s="73">
        <f t="shared" si="28"/>
        <v>0</v>
      </c>
      <c r="J117" s="27">
        <f t="shared" si="28"/>
        <v>0.5689328954088283</v>
      </c>
      <c r="K117" s="74" t="s">
        <v>47</v>
      </c>
    </row>
    <row r="118" spans="1:11">
      <c r="A118" s="83" t="s">
        <v>60</v>
      </c>
      <c r="B118" s="24" t="s">
        <v>10</v>
      </c>
      <c r="C118" s="25">
        <v>233.0334881349942</v>
      </c>
      <c r="D118" s="25">
        <v>233.03348883464648</v>
      </c>
      <c r="E118" s="25">
        <v>233.0334888218606</v>
      </c>
      <c r="F118" s="25">
        <v>233.03348861150801</v>
      </c>
      <c r="G118" s="25">
        <v>233.03348861150801</v>
      </c>
      <c r="H118" s="25">
        <v>233.0334884177008</v>
      </c>
      <c r="I118" s="25">
        <v>233.03348861150801</v>
      </c>
      <c r="J118" s="25">
        <v>233.03348861150801</v>
      </c>
    </row>
    <row r="119" spans="1:11">
      <c r="A119" s="84"/>
      <c r="B119" s="24" t="s">
        <v>11</v>
      </c>
      <c r="C119" s="25">
        <v>18.1618813215572</v>
      </c>
      <c r="D119" s="25">
        <v>17.110028057703499</v>
      </c>
      <c r="E119" s="25">
        <v>17.110216388299602</v>
      </c>
      <c r="F119" s="25">
        <v>0</v>
      </c>
      <c r="G119" s="25">
        <v>0</v>
      </c>
      <c r="H119" s="25">
        <v>16.803876135693798</v>
      </c>
      <c r="I119" s="25">
        <v>0</v>
      </c>
      <c r="J119" s="25">
        <v>0</v>
      </c>
    </row>
    <row r="120" spans="1:11">
      <c r="A120" s="84"/>
      <c r="B120" s="24" t="s">
        <v>12</v>
      </c>
      <c r="C120" s="25">
        <v>214.87160681343701</v>
      </c>
      <c r="D120" s="25">
        <v>215.92346077694299</v>
      </c>
      <c r="E120" s="25">
        <v>215.92327243356101</v>
      </c>
      <c r="F120" s="25">
        <v>233.03348861150801</v>
      </c>
      <c r="G120" s="25">
        <v>233.03348861150801</v>
      </c>
      <c r="H120" s="25">
        <v>216.229612282007</v>
      </c>
      <c r="I120" s="25">
        <v>233.03348861150801</v>
      </c>
      <c r="J120" s="25">
        <v>233.03348861150801</v>
      </c>
    </row>
    <row r="121" spans="1:11">
      <c r="A121" s="85"/>
      <c r="B121" s="26" t="s">
        <v>13</v>
      </c>
      <c r="C121" s="73">
        <f>C119/C118</f>
        <v>7.7936786969588612E-2</v>
      </c>
      <c r="D121" s="73">
        <f t="shared" ref="D121:J121" si="29">D119/D118</f>
        <v>7.3423043800559751E-2</v>
      </c>
      <c r="E121" s="73">
        <f t="shared" si="29"/>
        <v>7.342385197425115E-2</v>
      </c>
      <c r="F121" s="73">
        <f t="shared" si="29"/>
        <v>0</v>
      </c>
      <c r="G121" s="73">
        <f t="shared" si="29"/>
        <v>0</v>
      </c>
      <c r="H121" s="73">
        <f t="shared" si="29"/>
        <v>7.2109276009178977E-2</v>
      </c>
      <c r="I121" s="73">
        <f t="shared" si="29"/>
        <v>0</v>
      </c>
      <c r="J121" s="73">
        <f t="shared" si="29"/>
        <v>0</v>
      </c>
      <c r="K121" s="74" t="s">
        <v>40</v>
      </c>
    </row>
    <row r="122" spans="1:11">
      <c r="A122" s="83" t="s">
        <v>61</v>
      </c>
      <c r="B122" s="24" t="s">
        <v>10</v>
      </c>
      <c r="C122" s="25">
        <v>223.34008756836403</v>
      </c>
      <c r="D122" s="25">
        <v>223.34008758878599</v>
      </c>
      <c r="E122" s="25">
        <v>223.34008739342417</v>
      </c>
      <c r="F122" s="25">
        <v>223.34008758878599</v>
      </c>
      <c r="G122" s="25">
        <v>223.34008758878599</v>
      </c>
      <c r="H122" s="25">
        <v>223.34008752820475</v>
      </c>
      <c r="I122" s="25">
        <v>223.34008758878599</v>
      </c>
      <c r="J122" s="25">
        <v>223.34008758878599</v>
      </c>
    </row>
    <row r="123" spans="1:11">
      <c r="A123" s="84"/>
      <c r="B123" s="24" t="s">
        <v>11</v>
      </c>
      <c r="C123" s="25">
        <v>8.0419637354730202</v>
      </c>
      <c r="D123" s="25">
        <v>0</v>
      </c>
      <c r="E123" s="25">
        <v>7.2545847684561702</v>
      </c>
      <c r="F123" s="25">
        <v>0</v>
      </c>
      <c r="G123" s="25">
        <v>0</v>
      </c>
      <c r="H123" s="25">
        <v>9.3588399442827601</v>
      </c>
      <c r="I123" s="25">
        <v>0</v>
      </c>
      <c r="J123" s="25">
        <v>0</v>
      </c>
    </row>
    <row r="124" spans="1:11">
      <c r="A124" s="84"/>
      <c r="B124" s="24" t="s">
        <v>12</v>
      </c>
      <c r="C124" s="25">
        <v>215.29812383289101</v>
      </c>
      <c r="D124" s="25">
        <v>223.34008758878599</v>
      </c>
      <c r="E124" s="25">
        <v>216.085502624968</v>
      </c>
      <c r="F124" s="25">
        <v>223.34008758878599</v>
      </c>
      <c r="G124" s="25">
        <v>223.34008758878599</v>
      </c>
      <c r="H124" s="25">
        <v>213.981247583922</v>
      </c>
      <c r="I124" s="25">
        <v>223.34008758878599</v>
      </c>
      <c r="J124" s="25">
        <v>223.34008758878599</v>
      </c>
    </row>
    <row r="125" spans="1:11">
      <c r="A125" s="85"/>
      <c r="B125" s="26" t="s">
        <v>13</v>
      </c>
      <c r="C125" s="73">
        <f>C123/C122</f>
        <v>3.6007703870051491E-2</v>
      </c>
      <c r="D125" s="73">
        <f t="shared" ref="D125:J125" si="30">D123/D122</f>
        <v>0</v>
      </c>
      <c r="E125" s="73">
        <f t="shared" si="30"/>
        <v>3.2482233051502635E-2</v>
      </c>
      <c r="F125" s="73">
        <f t="shared" si="30"/>
        <v>0</v>
      </c>
      <c r="G125" s="73">
        <f t="shared" si="30"/>
        <v>0</v>
      </c>
      <c r="H125" s="73">
        <f t="shared" si="30"/>
        <v>4.1903986193705008E-2</v>
      </c>
      <c r="I125" s="73">
        <f t="shared" si="30"/>
        <v>0</v>
      </c>
      <c r="J125" s="73">
        <f t="shared" si="30"/>
        <v>0</v>
      </c>
      <c r="K125" s="74" t="s">
        <v>40</v>
      </c>
    </row>
    <row r="126" spans="1:11">
      <c r="A126" s="83" t="s">
        <v>62</v>
      </c>
      <c r="B126" s="24" t="s">
        <v>10</v>
      </c>
      <c r="C126" s="25">
        <v>187.30166725601501</v>
      </c>
      <c r="D126" s="25">
        <v>187.30166725601501</v>
      </c>
      <c r="E126" s="25">
        <v>187.30166725601501</v>
      </c>
      <c r="F126" s="25">
        <v>187.30166725601501</v>
      </c>
      <c r="G126" s="25">
        <v>187.30166725601501</v>
      </c>
      <c r="H126" s="25">
        <v>187.30166725601501</v>
      </c>
      <c r="I126" s="25">
        <v>187.30166725601501</v>
      </c>
      <c r="J126" s="25">
        <v>187.30166725601501</v>
      </c>
    </row>
    <row r="127" spans="1:11">
      <c r="A127" s="84"/>
      <c r="B127" s="24" t="s">
        <v>11</v>
      </c>
      <c r="C127" s="25">
        <v>166.29297297008699</v>
      </c>
      <c r="D127" s="25">
        <v>170.459369488455</v>
      </c>
      <c r="E127" s="25">
        <v>170.22788004499799</v>
      </c>
      <c r="F127" s="25">
        <v>0</v>
      </c>
      <c r="G127" s="25">
        <v>169.92823425369701</v>
      </c>
      <c r="H127" s="25">
        <v>162.117380855867</v>
      </c>
      <c r="I127" s="25">
        <v>0</v>
      </c>
      <c r="J127" s="25">
        <v>162.597916249294</v>
      </c>
    </row>
    <row r="128" spans="1:11">
      <c r="A128" s="84"/>
      <c r="B128" s="24" t="s">
        <v>12</v>
      </c>
      <c r="C128" s="25">
        <v>21.008694285928001</v>
      </c>
      <c r="D128" s="25">
        <v>16.842299650867002</v>
      </c>
      <c r="E128" s="25">
        <v>17.0737887212392</v>
      </c>
      <c r="F128" s="25">
        <v>187.30166907838401</v>
      </c>
      <c r="G128" s="25">
        <v>17.3734349193331</v>
      </c>
      <c r="H128" s="25">
        <v>25.184288651895901</v>
      </c>
      <c r="I128" s="25">
        <v>187.30166725601501</v>
      </c>
      <c r="J128" s="25">
        <v>24.703753461235799</v>
      </c>
    </row>
    <row r="129" spans="1:11">
      <c r="A129" s="85"/>
      <c r="B129" s="26" t="s">
        <v>13</v>
      </c>
      <c r="C129" s="27">
        <f>C127/C126</f>
        <v>0.88783498516747272</v>
      </c>
      <c r="D129" s="27">
        <f t="shared" ref="D129:J129" si="31">D127/D126</f>
        <v>0.91007929606660165</v>
      </c>
      <c r="E129" s="27">
        <f t="shared" si="31"/>
        <v>0.90884337837911733</v>
      </c>
      <c r="F129" s="73">
        <f t="shared" si="31"/>
        <v>0</v>
      </c>
      <c r="G129" s="27">
        <f t="shared" si="31"/>
        <v>0.90724357526102017</v>
      </c>
      <c r="H129" s="27">
        <f t="shared" si="31"/>
        <v>0.86554157915890495</v>
      </c>
      <c r="I129" s="73">
        <f t="shared" si="31"/>
        <v>0</v>
      </c>
      <c r="J129" s="27">
        <f t="shared" si="31"/>
        <v>0.86810714838456582</v>
      </c>
      <c r="K129" s="74" t="s">
        <v>47</v>
      </c>
    </row>
    <row r="130" spans="1:11">
      <c r="A130" s="83" t="s">
        <v>63</v>
      </c>
      <c r="B130" s="24" t="s">
        <v>10</v>
      </c>
      <c r="C130" s="25">
        <v>4979.6113477733197</v>
      </c>
      <c r="D130" s="25">
        <v>4979.6113488563979</v>
      </c>
      <c r="E130" s="25">
        <v>4979.6113473449086</v>
      </c>
      <c r="F130" s="25">
        <v>4979.6113475368984</v>
      </c>
      <c r="G130" s="25">
        <v>4979.6113491841488</v>
      </c>
      <c r="H130" s="25">
        <v>4979.6113454370579</v>
      </c>
      <c r="I130" s="25">
        <v>4979.6113480774939</v>
      </c>
      <c r="J130" s="25">
        <v>4979.6113472848247</v>
      </c>
    </row>
    <row r="131" spans="1:11">
      <c r="A131" s="84"/>
      <c r="B131" s="24" t="s">
        <v>11</v>
      </c>
      <c r="C131" s="25">
        <v>1349.2213816891999</v>
      </c>
      <c r="D131" s="25">
        <v>438.31361192371799</v>
      </c>
      <c r="E131" s="25">
        <v>626.51640819951899</v>
      </c>
      <c r="F131" s="25">
        <v>0.35375581594885702</v>
      </c>
      <c r="G131" s="25">
        <v>635.02731491236898</v>
      </c>
      <c r="H131" s="25">
        <v>493.363927760428</v>
      </c>
      <c r="I131" s="25">
        <v>4.9499050048638802</v>
      </c>
      <c r="J131" s="25">
        <v>518.28303255208402</v>
      </c>
    </row>
    <row r="132" spans="1:11">
      <c r="A132" s="84"/>
      <c r="B132" s="24" t="s">
        <v>12</v>
      </c>
      <c r="C132" s="25">
        <v>3630.3899660841198</v>
      </c>
      <c r="D132" s="25">
        <v>4541.29773693268</v>
      </c>
      <c r="E132" s="25">
        <v>4353.0949391453896</v>
      </c>
      <c r="F132" s="25">
        <v>4979.2575917209497</v>
      </c>
      <c r="G132" s="25">
        <v>4344.5840342717802</v>
      </c>
      <c r="H132" s="25">
        <v>4486.24741767663</v>
      </c>
      <c r="I132" s="25">
        <v>4974.6614430726304</v>
      </c>
      <c r="J132" s="25">
        <v>4461.3283147327402</v>
      </c>
    </row>
    <row r="133" spans="1:11">
      <c r="A133" s="85"/>
      <c r="B133" s="26" t="s">
        <v>13</v>
      </c>
      <c r="C133" s="27">
        <f>C131/C130</f>
        <v>0.27094913387015979</v>
      </c>
      <c r="D133" s="81">
        <f t="shared" ref="D133:J133" si="32">D131/D130</f>
        <v>8.8021650931528972E-2</v>
      </c>
      <c r="E133" s="81">
        <f t="shared" si="32"/>
        <v>0.12581632671665688</v>
      </c>
      <c r="F133" s="73">
        <f t="shared" si="32"/>
        <v>7.1040848624428864E-5</v>
      </c>
      <c r="G133" s="73">
        <f t="shared" si="32"/>
        <v>0.12752547746851986</v>
      </c>
      <c r="H133" s="27">
        <f t="shared" si="32"/>
        <v>9.9076794057935805E-2</v>
      </c>
      <c r="I133" s="73">
        <f t="shared" si="32"/>
        <v>9.9403440527038667E-4</v>
      </c>
      <c r="J133" s="73">
        <f t="shared" si="32"/>
        <v>0.10408102086816118</v>
      </c>
      <c r="K133" s="74" t="s">
        <v>64</v>
      </c>
    </row>
    <row r="134" spans="1:11">
      <c r="A134" s="83" t="s">
        <v>65</v>
      </c>
      <c r="B134" s="24" t="s">
        <v>10</v>
      </c>
      <c r="C134" s="25">
        <v>1537.3389645497191</v>
      </c>
      <c r="D134" s="25">
        <v>1537.3389655929091</v>
      </c>
      <c r="E134" s="25">
        <v>1537.3389648923248</v>
      </c>
      <c r="F134" s="25">
        <v>1537.33896343016</v>
      </c>
      <c r="G134" s="25">
        <v>1537.3389615407391</v>
      </c>
      <c r="H134" s="25">
        <v>1537.3389643134979</v>
      </c>
      <c r="I134" s="25">
        <v>1537.3389634894809</v>
      </c>
      <c r="J134" s="25">
        <v>1537.3389641749711</v>
      </c>
    </row>
    <row r="135" spans="1:11">
      <c r="A135" s="84"/>
      <c r="B135" s="24" t="s">
        <v>11</v>
      </c>
      <c r="C135" s="25">
        <v>657.85487717064098</v>
      </c>
      <c r="D135" s="25">
        <v>321.61574951429901</v>
      </c>
      <c r="E135" s="25">
        <v>338.08124338708501</v>
      </c>
      <c r="F135" s="25">
        <v>0</v>
      </c>
      <c r="G135" s="25">
        <v>345.03331343023899</v>
      </c>
      <c r="H135" s="25">
        <v>124.43038806283801</v>
      </c>
      <c r="I135" s="25">
        <v>5.4556477880876197E-2</v>
      </c>
      <c r="J135" s="25">
        <v>349.86019930644102</v>
      </c>
    </row>
    <row r="136" spans="1:11">
      <c r="A136" s="84"/>
      <c r="B136" s="24" t="s">
        <v>12</v>
      </c>
      <c r="C136" s="25">
        <v>879.48408737907801</v>
      </c>
      <c r="D136" s="25">
        <v>1215.72321607861</v>
      </c>
      <c r="E136" s="25">
        <v>1199.2577215052399</v>
      </c>
      <c r="F136" s="25">
        <v>1537.33896343016</v>
      </c>
      <c r="G136" s="25">
        <v>1192.3056481105</v>
      </c>
      <c r="H136" s="25">
        <v>1412.90857625066</v>
      </c>
      <c r="I136" s="25">
        <v>1537.2844070116</v>
      </c>
      <c r="J136" s="25">
        <v>1187.4787648685301</v>
      </c>
    </row>
    <row r="137" spans="1:11">
      <c r="A137" s="85"/>
      <c r="B137" s="26" t="s">
        <v>13</v>
      </c>
      <c r="C137" s="27">
        <f>C135/C134</f>
        <v>0.42791791032456156</v>
      </c>
      <c r="D137" s="73">
        <f t="shared" ref="D137:J137" si="33">D135/D134</f>
        <v>0.20920288674935181</v>
      </c>
      <c r="E137" s="73">
        <f t="shared" si="33"/>
        <v>0.21991327293962409</v>
      </c>
      <c r="F137" s="73">
        <f t="shared" si="33"/>
        <v>0</v>
      </c>
      <c r="G137" s="73">
        <f t="shared" si="33"/>
        <v>0.22443541864342173</v>
      </c>
      <c r="H137" s="27">
        <f t="shared" si="33"/>
        <v>8.0938811121854748E-2</v>
      </c>
      <c r="I137" s="73">
        <f t="shared" si="33"/>
        <v>3.5487604995740741E-5</v>
      </c>
      <c r="J137" s="73">
        <f t="shared" si="33"/>
        <v>0.22757518508235894</v>
      </c>
      <c r="K137" s="74" t="s">
        <v>66</v>
      </c>
    </row>
    <row r="138" spans="1:11">
      <c r="A138" s="83" t="s">
        <v>67</v>
      </c>
      <c r="B138" s="24" t="s">
        <v>10</v>
      </c>
      <c r="C138" s="25">
        <v>177.5436848380815</v>
      </c>
      <c r="D138" s="25">
        <v>177.54368500344202</v>
      </c>
      <c r="E138" s="25">
        <v>177.5436847933253</v>
      </c>
      <c r="F138" s="25">
        <v>177.54368509862499</v>
      </c>
      <c r="G138" s="25">
        <v>177.54368552942699</v>
      </c>
      <c r="H138" s="25">
        <v>177.54368643481919</v>
      </c>
      <c r="I138" s="25">
        <v>177.54368509862499</v>
      </c>
      <c r="J138" s="25">
        <v>177.54368508431082</v>
      </c>
    </row>
    <row r="139" spans="1:11">
      <c r="A139" s="84"/>
      <c r="B139" s="24" t="s">
        <v>11</v>
      </c>
      <c r="C139" s="25">
        <v>62.9629863038775</v>
      </c>
      <c r="D139" s="25">
        <v>34.149238091225001</v>
      </c>
      <c r="E139" s="25">
        <v>40.034528182496302</v>
      </c>
      <c r="F139" s="25">
        <v>0</v>
      </c>
      <c r="G139" s="25">
        <v>34.053549576065002</v>
      </c>
      <c r="H139" s="25">
        <v>51.750284745596197</v>
      </c>
      <c r="I139" s="25">
        <v>0</v>
      </c>
      <c r="J139" s="25">
        <v>34.115735294482803</v>
      </c>
    </row>
    <row r="140" spans="1:11">
      <c r="A140" s="84"/>
      <c r="B140" s="24" t="s">
        <v>12</v>
      </c>
      <c r="C140" s="25">
        <v>114.580698534204</v>
      </c>
      <c r="D140" s="25">
        <v>143.39444691221701</v>
      </c>
      <c r="E140" s="25">
        <v>137.509156610829</v>
      </c>
      <c r="F140" s="25">
        <v>177.54368509862499</v>
      </c>
      <c r="G140" s="25">
        <v>143.490135953362</v>
      </c>
      <c r="H140" s="25">
        <v>125.793401689223</v>
      </c>
      <c r="I140" s="25">
        <v>177.54368509862499</v>
      </c>
      <c r="J140" s="25">
        <v>143.42794978982801</v>
      </c>
    </row>
    <row r="141" spans="1:11">
      <c r="A141" s="85"/>
      <c r="B141" s="26" t="s">
        <v>13</v>
      </c>
      <c r="C141" s="27">
        <f>C139/C138</f>
        <v>0.3546337700566442</v>
      </c>
      <c r="D141" s="81">
        <f t="shared" ref="D141:J141" si="34">D139/D138</f>
        <v>0.1923427357642315</v>
      </c>
      <c r="E141" s="81">
        <f t="shared" si="34"/>
        <v>0.22549114168211398</v>
      </c>
      <c r="F141" s="73">
        <f t="shared" si="34"/>
        <v>0</v>
      </c>
      <c r="G141" s="73">
        <f t="shared" si="34"/>
        <v>0.19180377761404976</v>
      </c>
      <c r="H141" s="27">
        <f t="shared" si="34"/>
        <v>0.29147916090271697</v>
      </c>
      <c r="I141" s="73">
        <f t="shared" si="34"/>
        <v>0</v>
      </c>
      <c r="J141" s="73">
        <f t="shared" si="34"/>
        <v>0.19215403396793379</v>
      </c>
      <c r="K141" s="74" t="s">
        <v>66</v>
      </c>
    </row>
    <row r="142" spans="1:11">
      <c r="A142" s="83" t="s">
        <v>68</v>
      </c>
      <c r="B142" s="24" t="s">
        <v>10</v>
      </c>
      <c r="C142" s="25">
        <v>91.474821099858701</v>
      </c>
      <c r="D142" s="25">
        <v>91.474821981301503</v>
      </c>
      <c r="E142" s="25">
        <v>91.474820493917093</v>
      </c>
      <c r="F142" s="25">
        <v>91.474819974726799</v>
      </c>
      <c r="G142" s="25">
        <v>91.474818509096195</v>
      </c>
      <c r="H142" s="25">
        <v>91.474821409274597</v>
      </c>
      <c r="I142" s="25">
        <v>91.474819974726799</v>
      </c>
      <c r="J142" s="25">
        <v>91.474820897887298</v>
      </c>
    </row>
    <row r="143" spans="1:11">
      <c r="A143" s="84"/>
      <c r="B143" s="24" t="s">
        <v>11</v>
      </c>
      <c r="C143" s="25">
        <v>59.922363342056599</v>
      </c>
      <c r="D143" s="25">
        <v>33.938822227512702</v>
      </c>
      <c r="E143" s="25">
        <v>51.695427611067799</v>
      </c>
      <c r="F143" s="25">
        <v>0</v>
      </c>
      <c r="G143" s="25">
        <v>46.001758152671002</v>
      </c>
      <c r="H143" s="25">
        <v>46.779194593492903</v>
      </c>
      <c r="I143" s="25">
        <v>0</v>
      </c>
      <c r="J143" s="25">
        <v>52.212779391789901</v>
      </c>
    </row>
    <row r="144" spans="1:11">
      <c r="A144" s="84"/>
      <c r="B144" s="24" t="s">
        <v>12</v>
      </c>
      <c r="C144" s="25">
        <v>31.552457757802099</v>
      </c>
      <c r="D144" s="25">
        <v>57.535999753788801</v>
      </c>
      <c r="E144" s="25">
        <v>39.779392882849301</v>
      </c>
      <c r="F144" s="25">
        <v>91.474819974726799</v>
      </c>
      <c r="G144" s="25">
        <v>45.473060356425201</v>
      </c>
      <c r="H144" s="25">
        <v>44.695626815781701</v>
      </c>
      <c r="I144" s="25">
        <v>91.474819974726799</v>
      </c>
      <c r="J144" s="25">
        <v>39.262041506097397</v>
      </c>
    </row>
    <row r="145" spans="1:11">
      <c r="A145" s="85"/>
      <c r="B145" s="26" t="s">
        <v>13</v>
      </c>
      <c r="C145" s="27">
        <f>C143/C142</f>
        <v>0.65506947837200158</v>
      </c>
      <c r="D145" s="27">
        <f t="shared" ref="D145:J145" si="35">D143/D142</f>
        <v>0.37101818284434795</v>
      </c>
      <c r="E145" s="27">
        <f t="shared" si="35"/>
        <v>0.56513286751413139</v>
      </c>
      <c r="F145" s="73">
        <f t="shared" si="35"/>
        <v>0</v>
      </c>
      <c r="G145" s="27">
        <f t="shared" si="35"/>
        <v>0.50288985430560451</v>
      </c>
      <c r="H145" s="27">
        <f t="shared" si="35"/>
        <v>0.51138875018071339</v>
      </c>
      <c r="I145" s="73">
        <f t="shared" si="35"/>
        <v>0</v>
      </c>
      <c r="J145" s="27">
        <f t="shared" si="35"/>
        <v>0.57078853917707761</v>
      </c>
      <c r="K145" s="74" t="s">
        <v>47</v>
      </c>
    </row>
    <row r="146" spans="1:11">
      <c r="A146" s="83" t="s">
        <v>69</v>
      </c>
      <c r="B146" s="24" t="s">
        <v>10</v>
      </c>
      <c r="C146" s="25">
        <v>214.69754058818398</v>
      </c>
      <c r="D146" s="25">
        <v>214.69753991937569</v>
      </c>
      <c r="E146" s="25">
        <v>214.69754055357367</v>
      </c>
      <c r="F146" s="25">
        <v>214.69754005293601</v>
      </c>
      <c r="G146" s="25">
        <v>214.69754029115489</v>
      </c>
      <c r="H146" s="25">
        <v>214.69754005293601</v>
      </c>
      <c r="I146" s="25">
        <v>214.69754005293601</v>
      </c>
      <c r="J146" s="25">
        <v>214.69753997417621</v>
      </c>
    </row>
    <row r="147" spans="1:11">
      <c r="A147" s="84"/>
      <c r="B147" s="24" t="s">
        <v>11</v>
      </c>
      <c r="C147" s="25">
        <v>111.984183969653</v>
      </c>
      <c r="D147" s="25">
        <v>46.3298615385877</v>
      </c>
      <c r="E147" s="25">
        <v>63.612216602393701</v>
      </c>
      <c r="F147" s="25">
        <v>0</v>
      </c>
      <c r="G147" s="25">
        <v>48.564691139908902</v>
      </c>
      <c r="H147" s="25">
        <v>0</v>
      </c>
      <c r="I147" s="25">
        <v>0</v>
      </c>
      <c r="J147" s="25">
        <v>62.4590484155312</v>
      </c>
    </row>
    <row r="148" spans="1:11">
      <c r="A148" s="84"/>
      <c r="B148" s="24" t="s">
        <v>12</v>
      </c>
      <c r="C148" s="25">
        <v>102.71335661853099</v>
      </c>
      <c r="D148" s="25">
        <v>168.36767838078799</v>
      </c>
      <c r="E148" s="25">
        <v>151.08532395117999</v>
      </c>
      <c r="F148" s="25">
        <v>214.69754005293601</v>
      </c>
      <c r="G148" s="25">
        <v>166.13284915124601</v>
      </c>
      <c r="H148" s="25">
        <v>214.69754005293601</v>
      </c>
      <c r="I148" s="25">
        <v>214.69754005293601</v>
      </c>
      <c r="J148" s="25">
        <v>152.23849155864499</v>
      </c>
    </row>
    <row r="149" spans="1:11">
      <c r="A149" s="85"/>
      <c r="B149" s="26" t="s">
        <v>13</v>
      </c>
      <c r="C149" s="27">
        <f>C147/C146</f>
        <v>0.52159043677380679</v>
      </c>
      <c r="D149" s="73">
        <f t="shared" ref="D149:J149" si="36">D147/D146</f>
        <v>0.21579130136277166</v>
      </c>
      <c r="E149" s="27">
        <f t="shared" si="36"/>
        <v>0.29628758875568251</v>
      </c>
      <c r="F149" s="73">
        <f t="shared" si="36"/>
        <v>0</v>
      </c>
      <c r="G149" s="73">
        <f t="shared" si="36"/>
        <v>0.22620050082571752</v>
      </c>
      <c r="H149" s="27">
        <f t="shared" si="36"/>
        <v>0</v>
      </c>
      <c r="I149" s="73">
        <f t="shared" si="36"/>
        <v>0</v>
      </c>
      <c r="J149" s="27">
        <f t="shared" si="36"/>
        <v>0.29091646053813081</v>
      </c>
      <c r="K149" s="74" t="s">
        <v>70</v>
      </c>
    </row>
    <row r="150" spans="1:11">
      <c r="A150" s="83" t="s">
        <v>71</v>
      </c>
      <c r="B150" s="24" t="s">
        <v>10</v>
      </c>
      <c r="C150" s="25">
        <v>190.2945351293028</v>
      </c>
      <c r="D150" s="25">
        <v>190.29453474797421</v>
      </c>
      <c r="E150" s="25">
        <v>190.29453778320311</v>
      </c>
      <c r="F150" s="25">
        <v>190.29453569574699</v>
      </c>
      <c r="G150" s="25">
        <v>190.29453653093969</v>
      </c>
      <c r="H150" s="25">
        <v>190.2945355659696</v>
      </c>
      <c r="I150" s="25">
        <v>190.29453569574699</v>
      </c>
      <c r="J150" s="25">
        <v>190.29453622343851</v>
      </c>
    </row>
    <row r="151" spans="1:11">
      <c r="A151" s="84"/>
      <c r="B151" s="24" t="s">
        <v>11</v>
      </c>
      <c r="C151" s="25">
        <v>141.679557059806</v>
      </c>
      <c r="D151" s="25">
        <v>43.840406406970203</v>
      </c>
      <c r="E151" s="25">
        <v>73.2977658396441</v>
      </c>
      <c r="F151" s="25">
        <v>0</v>
      </c>
      <c r="G151" s="25">
        <v>22.813505241722702</v>
      </c>
      <c r="H151" s="25">
        <v>37.9121787248516</v>
      </c>
      <c r="I151" s="25">
        <v>0</v>
      </c>
      <c r="J151" s="25">
        <v>22.930327146229502</v>
      </c>
    </row>
    <row r="152" spans="1:11">
      <c r="A152" s="84"/>
      <c r="B152" s="24" t="s">
        <v>12</v>
      </c>
      <c r="C152" s="25">
        <v>48.6149780694968</v>
      </c>
      <c r="D152" s="25">
        <v>146.45412834100401</v>
      </c>
      <c r="E152" s="25">
        <v>116.996771943559</v>
      </c>
      <c r="F152" s="25">
        <v>190.29453569574699</v>
      </c>
      <c r="G152" s="25">
        <v>167.48103128921699</v>
      </c>
      <c r="H152" s="25">
        <v>152.382356841118</v>
      </c>
      <c r="I152" s="25">
        <v>190.29453569574699</v>
      </c>
      <c r="J152" s="25">
        <v>167.36420907720901</v>
      </c>
    </row>
    <row r="153" spans="1:11">
      <c r="A153" s="85"/>
      <c r="B153" s="26" t="s">
        <v>13</v>
      </c>
      <c r="C153" s="27">
        <f>C151/C150</f>
        <v>0.74452772363397868</v>
      </c>
      <c r="D153" s="73">
        <f t="shared" ref="D153:J153" si="37">D151/D150</f>
        <v>0.23038184709315151</v>
      </c>
      <c r="E153" s="27">
        <f t="shared" si="37"/>
        <v>0.38518060840584956</v>
      </c>
      <c r="F153" s="73">
        <f t="shared" si="37"/>
        <v>0</v>
      </c>
      <c r="G153" s="73">
        <f t="shared" si="37"/>
        <v>0.11988523505515088</v>
      </c>
      <c r="H153" s="75">
        <f t="shared" si="37"/>
        <v>0.1992289406109013</v>
      </c>
      <c r="I153" s="73">
        <f t="shared" si="37"/>
        <v>0</v>
      </c>
      <c r="J153" s="73">
        <f t="shared" si="37"/>
        <v>0.1204991357150967</v>
      </c>
      <c r="K153" s="74" t="s">
        <v>72</v>
      </c>
    </row>
    <row r="154" spans="1:11">
      <c r="A154" s="83" t="s">
        <v>73</v>
      </c>
      <c r="B154" s="24" t="s">
        <v>10</v>
      </c>
      <c r="C154" s="25">
        <v>5853.1956896208394</v>
      </c>
      <c r="D154" s="25">
        <v>5853.1956871489119</v>
      </c>
      <c r="E154" s="25">
        <v>5853.1956929068756</v>
      </c>
      <c r="F154" s="25">
        <v>5853.1956898777498</v>
      </c>
      <c r="G154" s="25">
        <v>5853.1956843673925</v>
      </c>
      <c r="H154" s="25">
        <v>5853.1956897867794</v>
      </c>
      <c r="I154" s="25">
        <v>5853.1956903149203</v>
      </c>
      <c r="J154" s="25">
        <v>5853.1956872410055</v>
      </c>
    </row>
    <row r="155" spans="1:11">
      <c r="A155" s="84"/>
      <c r="B155" s="24" t="s">
        <v>11</v>
      </c>
      <c r="C155" s="25">
        <v>1129.34391903446</v>
      </c>
      <c r="D155" s="25">
        <v>586.75848629996199</v>
      </c>
      <c r="E155" s="25">
        <v>657.92361178955503</v>
      </c>
      <c r="F155" s="25">
        <v>0</v>
      </c>
      <c r="G155" s="25">
        <v>643.84927035239298</v>
      </c>
      <c r="H155" s="25">
        <v>501.95279370682999</v>
      </c>
      <c r="I155" s="25">
        <v>0</v>
      </c>
      <c r="J155" s="25">
        <v>634.28409285555495</v>
      </c>
    </row>
    <row r="156" spans="1:11">
      <c r="A156" s="84"/>
      <c r="B156" s="24" t="s">
        <v>12</v>
      </c>
      <c r="C156" s="25">
        <v>4723.8517705863796</v>
      </c>
      <c r="D156" s="25">
        <v>5266.4372008489499</v>
      </c>
      <c r="E156" s="25">
        <v>5195.2720811173203</v>
      </c>
      <c r="F156" s="25">
        <v>5853.1956898777498</v>
      </c>
      <c r="G156" s="25">
        <v>5209.3464140149999</v>
      </c>
      <c r="H156" s="25">
        <v>5351.2428960799498</v>
      </c>
      <c r="I156" s="25">
        <v>5853.1956903149203</v>
      </c>
      <c r="J156" s="25">
        <v>5218.9115943854504</v>
      </c>
    </row>
    <row r="157" spans="1:11">
      <c r="A157" s="85"/>
      <c r="B157" s="26" t="s">
        <v>13</v>
      </c>
      <c r="C157" s="73">
        <f>C155/C154</f>
        <v>0.19294484225720754</v>
      </c>
      <c r="D157" s="81">
        <f t="shared" ref="D157:J157" si="38">D155/D154</f>
        <v>0.10024583452561309</v>
      </c>
      <c r="E157" s="81">
        <f t="shared" si="38"/>
        <v>0.11240417138057622</v>
      </c>
      <c r="F157" s="73">
        <f t="shared" si="38"/>
        <v>0</v>
      </c>
      <c r="G157" s="73">
        <f t="shared" si="38"/>
        <v>0.10999961475266815</v>
      </c>
      <c r="H157" s="27">
        <f t="shared" si="38"/>
        <v>8.5757049705801849E-2</v>
      </c>
      <c r="I157" s="73">
        <f t="shared" si="38"/>
        <v>0</v>
      </c>
      <c r="J157" s="73">
        <f t="shared" si="38"/>
        <v>0.10836543432815494</v>
      </c>
      <c r="K157" s="74" t="s">
        <v>74</v>
      </c>
    </row>
    <row r="158" spans="1:11">
      <c r="A158" s="83" t="s">
        <v>75</v>
      </c>
      <c r="B158" s="24" t="s">
        <v>10</v>
      </c>
      <c r="C158" s="25">
        <v>249.26880805407401</v>
      </c>
      <c r="D158" s="25">
        <v>249.26880863910438</v>
      </c>
      <c r="E158" s="25">
        <v>249.2688083797496</v>
      </c>
      <c r="F158" s="25">
        <v>249.26880849771601</v>
      </c>
      <c r="G158" s="25">
        <v>249.2688081792752</v>
      </c>
      <c r="H158" s="25">
        <v>249.26880874895659</v>
      </c>
      <c r="I158" s="25">
        <v>249.26880849771601</v>
      </c>
      <c r="J158" s="25">
        <v>249.26880826280978</v>
      </c>
    </row>
    <row r="159" spans="1:11">
      <c r="A159" s="84"/>
      <c r="B159" s="24" t="s">
        <v>11</v>
      </c>
      <c r="C159" s="25">
        <v>21.863713147144999</v>
      </c>
      <c r="D159" s="25">
        <v>8.0693155012393696</v>
      </c>
      <c r="E159" s="25">
        <v>34.987515967627601</v>
      </c>
      <c r="F159" s="25">
        <v>0</v>
      </c>
      <c r="G159" s="25">
        <v>26.4033368459292</v>
      </c>
      <c r="H159" s="25">
        <v>13.048769489905601</v>
      </c>
      <c r="I159" s="25">
        <v>0</v>
      </c>
      <c r="J159" s="25">
        <v>27.0265965398318</v>
      </c>
    </row>
    <row r="160" spans="1:11">
      <c r="A160" s="84"/>
      <c r="B160" s="24" t="s">
        <v>12</v>
      </c>
      <c r="C160" s="25">
        <v>227.40509490692901</v>
      </c>
      <c r="D160" s="25">
        <v>241.19949313786501</v>
      </c>
      <c r="E160" s="25">
        <v>214.28129241212201</v>
      </c>
      <c r="F160" s="25">
        <v>249.26880849771601</v>
      </c>
      <c r="G160" s="25">
        <v>222.86547133334599</v>
      </c>
      <c r="H160" s="25">
        <v>236.22003925905099</v>
      </c>
      <c r="I160" s="25">
        <v>249.26880849771601</v>
      </c>
      <c r="J160" s="25">
        <v>222.242211722978</v>
      </c>
    </row>
    <row r="161" spans="1:11">
      <c r="A161" s="85"/>
      <c r="B161" s="26" t="s">
        <v>13</v>
      </c>
      <c r="C161" s="75">
        <f>C159/C158</f>
        <v>8.7711388030555726E-2</v>
      </c>
      <c r="D161" s="81">
        <f t="shared" ref="D161:J161" si="39">D159/D158</f>
        <v>3.2371942343264702E-2</v>
      </c>
      <c r="E161" s="75">
        <f t="shared" si="39"/>
        <v>0.14036058580713284</v>
      </c>
      <c r="F161" s="73">
        <f t="shared" si="39"/>
        <v>0</v>
      </c>
      <c r="G161" s="73">
        <f t="shared" si="39"/>
        <v>0.10592314794131726</v>
      </c>
      <c r="H161" s="27">
        <f t="shared" si="39"/>
        <v>5.2348184096499883E-2</v>
      </c>
      <c r="I161" s="73">
        <f t="shared" si="39"/>
        <v>0</v>
      </c>
      <c r="J161" s="73">
        <f t="shared" si="39"/>
        <v>0.10842349962750672</v>
      </c>
      <c r="K161" s="74" t="s">
        <v>76</v>
      </c>
    </row>
    <row r="162" spans="1:11">
      <c r="A162" s="83" t="s">
        <v>77</v>
      </c>
      <c r="B162" s="24" t="s">
        <v>10</v>
      </c>
      <c r="C162" s="25">
        <v>107.98347835327669</v>
      </c>
      <c r="D162" s="25">
        <v>107.98347921861131</v>
      </c>
      <c r="E162" s="25">
        <v>107.9834778202858</v>
      </c>
      <c r="F162" s="25">
        <v>107.983478367066</v>
      </c>
      <c r="G162" s="25">
        <v>107.98347845239209</v>
      </c>
      <c r="H162" s="25">
        <v>107.98347923723389</v>
      </c>
      <c r="I162" s="25">
        <v>107.983478367066</v>
      </c>
      <c r="J162" s="25">
        <v>107.9834794453605</v>
      </c>
    </row>
    <row r="163" spans="1:11">
      <c r="A163" s="84"/>
      <c r="B163" s="24" t="s">
        <v>11</v>
      </c>
      <c r="C163" s="25">
        <v>52.785454689082997</v>
      </c>
      <c r="D163" s="25">
        <v>45.028894692526201</v>
      </c>
      <c r="E163" s="25">
        <v>49.030110768482302</v>
      </c>
      <c r="F163" s="25">
        <v>0</v>
      </c>
      <c r="G163" s="25">
        <v>39.885214923612097</v>
      </c>
      <c r="H163" s="25">
        <v>43.894929386013601</v>
      </c>
      <c r="I163" s="25">
        <v>0</v>
      </c>
      <c r="J163" s="25">
        <v>39.146664207118199</v>
      </c>
    </row>
    <row r="164" spans="1:11">
      <c r="A164" s="84"/>
      <c r="B164" s="24" t="s">
        <v>12</v>
      </c>
      <c r="C164" s="25">
        <v>55.198023664193698</v>
      </c>
      <c r="D164" s="25">
        <v>62.9545845260851</v>
      </c>
      <c r="E164" s="25">
        <v>58.953367051803497</v>
      </c>
      <c r="F164" s="25">
        <v>107.983478367066</v>
      </c>
      <c r="G164" s="25">
        <v>68.098263528779995</v>
      </c>
      <c r="H164" s="25">
        <v>64.088549851220293</v>
      </c>
      <c r="I164" s="25">
        <v>107.983478367066</v>
      </c>
      <c r="J164" s="25">
        <v>68.836815238242295</v>
      </c>
    </row>
    <row r="165" spans="1:11">
      <c r="A165" s="85"/>
      <c r="B165" s="26" t="s">
        <v>13</v>
      </c>
      <c r="C165" s="27">
        <f>C163/C162</f>
        <v>0.48882899026822518</v>
      </c>
      <c r="D165" s="27">
        <f t="shared" ref="D165:J165" si="40">D163/D162</f>
        <v>0.41699799838237961</v>
      </c>
      <c r="E165" s="27">
        <f t="shared" si="40"/>
        <v>0.45405196941407916</v>
      </c>
      <c r="F165" s="73">
        <f t="shared" si="40"/>
        <v>0</v>
      </c>
      <c r="G165" s="27">
        <f t="shared" si="40"/>
        <v>0.3693640499013629</v>
      </c>
      <c r="H165" s="27">
        <f t="shared" si="40"/>
        <v>0.40649671316460179</v>
      </c>
      <c r="I165" s="73">
        <f t="shared" si="40"/>
        <v>0</v>
      </c>
      <c r="J165" s="27">
        <f t="shared" si="40"/>
        <v>0.36252456772266134</v>
      </c>
      <c r="K165" s="74" t="s">
        <v>78</v>
      </c>
    </row>
    <row r="166" spans="1:11">
      <c r="A166" s="83" t="s">
        <v>79</v>
      </c>
      <c r="B166" s="24" t="s">
        <v>10</v>
      </c>
      <c r="C166" s="25">
        <v>30.3311609889853</v>
      </c>
      <c r="D166" s="25">
        <v>30.3311609889853</v>
      </c>
      <c r="E166" s="25">
        <v>30.3311609889853</v>
      </c>
      <c r="F166" s="25">
        <v>30.3311609889853</v>
      </c>
      <c r="G166" s="25">
        <v>30.3311609889853</v>
      </c>
      <c r="H166" s="25">
        <v>30.3311609889853</v>
      </c>
      <c r="I166" s="25">
        <v>30.3311609889853</v>
      </c>
      <c r="J166" s="25">
        <v>30.3311609889853</v>
      </c>
    </row>
    <row r="167" spans="1:11">
      <c r="A167" s="84"/>
      <c r="B167" s="24" t="s">
        <v>11</v>
      </c>
      <c r="C167" s="25">
        <v>0</v>
      </c>
      <c r="D167" s="25">
        <v>0</v>
      </c>
      <c r="E167" s="25">
        <v>0</v>
      </c>
      <c r="F167" s="25">
        <v>0</v>
      </c>
      <c r="G167" s="25">
        <v>0</v>
      </c>
      <c r="H167" s="25">
        <v>0</v>
      </c>
      <c r="I167" s="25">
        <v>0</v>
      </c>
      <c r="J167" s="25">
        <v>0</v>
      </c>
    </row>
    <row r="168" spans="1:11">
      <c r="A168" s="84"/>
      <c r="B168" s="24" t="s">
        <v>12</v>
      </c>
      <c r="C168" s="25">
        <v>30.3311609889853</v>
      </c>
      <c r="D168" s="25">
        <v>30.3311609889853</v>
      </c>
      <c r="E168" s="25">
        <v>30.3311609889853</v>
      </c>
      <c r="F168" s="25">
        <v>30.3311609889853</v>
      </c>
      <c r="G168" s="25">
        <v>30.3311609889853</v>
      </c>
      <c r="H168" s="25">
        <v>30.3311609889853</v>
      </c>
      <c r="I168" s="25">
        <v>30.3311609889853</v>
      </c>
      <c r="J168" s="25">
        <v>30.3311609889853</v>
      </c>
    </row>
    <row r="169" spans="1:11">
      <c r="A169" s="85"/>
      <c r="B169" s="26" t="s">
        <v>13</v>
      </c>
      <c r="C169" s="73">
        <f>C167/C166</f>
        <v>0</v>
      </c>
      <c r="D169" s="27">
        <f t="shared" ref="D169:J169" si="41">D167/D166</f>
        <v>0</v>
      </c>
      <c r="E169" s="73">
        <f t="shared" si="41"/>
        <v>0</v>
      </c>
      <c r="F169" s="27">
        <f t="shared" si="41"/>
        <v>0</v>
      </c>
      <c r="G169" s="27">
        <f t="shared" si="41"/>
        <v>0</v>
      </c>
      <c r="H169" s="81">
        <f t="shared" si="41"/>
        <v>0</v>
      </c>
      <c r="I169" s="27">
        <f t="shared" si="41"/>
        <v>0</v>
      </c>
      <c r="J169" s="27">
        <f t="shared" si="41"/>
        <v>0</v>
      </c>
      <c r="K169" s="72" t="s">
        <v>80</v>
      </c>
    </row>
    <row r="170" spans="1:11">
      <c r="A170" s="83" t="s">
        <v>81</v>
      </c>
      <c r="B170" s="24" t="s">
        <v>10</v>
      </c>
      <c r="C170" s="25">
        <v>106.185269915202</v>
      </c>
      <c r="D170" s="25">
        <v>106.185269915202</v>
      </c>
      <c r="E170" s="25">
        <v>106.185269915202</v>
      </c>
      <c r="F170" s="25">
        <v>106.185269915202</v>
      </c>
      <c r="G170" s="25">
        <v>106.185269915202</v>
      </c>
      <c r="H170" s="25">
        <v>106.185269915202</v>
      </c>
      <c r="I170" s="25">
        <v>106.185269915202</v>
      </c>
      <c r="J170" s="25">
        <v>106.185269915202</v>
      </c>
    </row>
    <row r="171" spans="1:11">
      <c r="A171" s="84"/>
      <c r="B171" s="24" t="s">
        <v>11</v>
      </c>
      <c r="C171" s="25">
        <v>0</v>
      </c>
      <c r="D171" s="25">
        <v>0</v>
      </c>
      <c r="E171" s="25">
        <v>0</v>
      </c>
      <c r="F171" s="25">
        <v>0</v>
      </c>
      <c r="G171" s="25">
        <v>0</v>
      </c>
      <c r="H171" s="25">
        <v>0</v>
      </c>
      <c r="I171" s="25">
        <v>0</v>
      </c>
      <c r="J171" s="25">
        <v>0</v>
      </c>
    </row>
    <row r="172" spans="1:11">
      <c r="A172" s="84"/>
      <c r="B172" s="24" t="s">
        <v>12</v>
      </c>
      <c r="C172" s="25">
        <v>106.185269915202</v>
      </c>
      <c r="D172" s="25">
        <v>106.185269915202</v>
      </c>
      <c r="E172" s="25">
        <v>106.185269915202</v>
      </c>
      <c r="F172" s="25">
        <v>106.185269915202</v>
      </c>
      <c r="G172" s="25">
        <v>106.185269915202</v>
      </c>
      <c r="H172" s="25">
        <v>106.185269915202</v>
      </c>
      <c r="I172" s="25">
        <v>106.185269915202</v>
      </c>
      <c r="J172" s="25">
        <v>106.185269915202</v>
      </c>
    </row>
    <row r="173" spans="1:11">
      <c r="A173" s="85"/>
      <c r="B173" s="26" t="s">
        <v>13</v>
      </c>
      <c r="C173" s="73">
        <f>C171/C170</f>
        <v>0</v>
      </c>
      <c r="D173" s="27">
        <f t="shared" ref="D173:J173" si="42">D171/D170</f>
        <v>0</v>
      </c>
      <c r="E173" s="73">
        <f t="shared" si="42"/>
        <v>0</v>
      </c>
      <c r="F173" s="27">
        <f t="shared" si="42"/>
        <v>0</v>
      </c>
      <c r="G173" s="27">
        <f t="shared" si="42"/>
        <v>0</v>
      </c>
      <c r="H173" s="27">
        <f t="shared" si="42"/>
        <v>0</v>
      </c>
      <c r="I173" s="27">
        <f t="shared" si="42"/>
        <v>0</v>
      </c>
      <c r="J173" s="27">
        <f t="shared" si="42"/>
        <v>0</v>
      </c>
      <c r="K173" s="72" t="s">
        <v>82</v>
      </c>
    </row>
    <row r="174" spans="1:11">
      <c r="A174" s="83" t="s">
        <v>83</v>
      </c>
      <c r="B174" s="24" t="s">
        <v>10</v>
      </c>
      <c r="C174" s="25">
        <v>492.98002808544049</v>
      </c>
      <c r="D174" s="25">
        <v>492.98002952306723</v>
      </c>
      <c r="E174" s="25">
        <v>492.98002968049076</v>
      </c>
      <c r="F174" s="25">
        <v>492.98002908484898</v>
      </c>
      <c r="G174" s="25">
        <v>492.98003567402202</v>
      </c>
      <c r="H174" s="25">
        <v>492.98003567402202</v>
      </c>
      <c r="I174" s="25">
        <v>492.98003567402202</v>
      </c>
      <c r="J174" s="25">
        <v>492.98003521420247</v>
      </c>
    </row>
    <row r="175" spans="1:11">
      <c r="A175" s="84"/>
      <c r="B175" s="24" t="s">
        <v>11</v>
      </c>
      <c r="C175" s="25">
        <v>22.577236895950499</v>
      </c>
      <c r="D175" s="25">
        <v>10.7277726085482</v>
      </c>
      <c r="E175" s="25">
        <v>11.035313534195801</v>
      </c>
      <c r="F175" s="25">
        <v>0</v>
      </c>
      <c r="G175" s="25">
        <v>0</v>
      </c>
      <c r="H175" s="25">
        <v>0</v>
      </c>
      <c r="I175" s="25">
        <v>0</v>
      </c>
      <c r="J175" s="25">
        <v>10.3529028334325</v>
      </c>
    </row>
    <row r="176" spans="1:11">
      <c r="A176" s="84"/>
      <c r="B176" s="24" t="s">
        <v>12</v>
      </c>
      <c r="C176" s="25">
        <v>470.40279118949002</v>
      </c>
      <c r="D176" s="25">
        <v>482.25225691451902</v>
      </c>
      <c r="E176" s="25">
        <v>481.94471614629498</v>
      </c>
      <c r="F176" s="25">
        <v>492.98002908484898</v>
      </c>
      <c r="G176" s="25">
        <v>492.98003567402202</v>
      </c>
      <c r="H176" s="25">
        <v>492.98003567402202</v>
      </c>
      <c r="I176" s="25">
        <v>492.98003567402202</v>
      </c>
      <c r="J176" s="25">
        <v>482.62713238076998</v>
      </c>
    </row>
    <row r="177" spans="1:11">
      <c r="A177" s="85"/>
      <c r="B177" s="26" t="s">
        <v>13</v>
      </c>
      <c r="C177" s="73">
        <f>C175/C174</f>
        <v>4.5797467665439663E-2</v>
      </c>
      <c r="D177" s="73">
        <f t="shared" ref="D177:J177" si="43">D175/D174</f>
        <v>2.1761069345804469E-2</v>
      </c>
      <c r="E177" s="73">
        <f t="shared" si="43"/>
        <v>2.2384909874235651E-2</v>
      </c>
      <c r="F177" s="73">
        <f t="shared" si="43"/>
        <v>0</v>
      </c>
      <c r="G177" s="27">
        <f t="shared" si="43"/>
        <v>0</v>
      </c>
      <c r="H177" s="73">
        <f t="shared" si="43"/>
        <v>0</v>
      </c>
      <c r="I177" s="73">
        <f t="shared" si="43"/>
        <v>0</v>
      </c>
      <c r="J177" s="73">
        <f t="shared" si="43"/>
        <v>2.1000653361011076E-2</v>
      </c>
      <c r="K177" s="74" t="s">
        <v>84</v>
      </c>
    </row>
    <row r="178" spans="1:11">
      <c r="A178" s="83" t="s">
        <v>85</v>
      </c>
      <c r="B178" s="24" t="s">
        <v>10</v>
      </c>
      <c r="C178" s="25">
        <v>37.450012928571667</v>
      </c>
      <c r="D178" s="25">
        <v>37.450014308564448</v>
      </c>
      <c r="E178" s="25">
        <v>37.450014201203906</v>
      </c>
      <c r="F178" s="25">
        <v>37.4500129151089</v>
      </c>
      <c r="G178" s="25">
        <v>37.450013445118472</v>
      </c>
      <c r="H178" s="25">
        <v>37.45001185061512</v>
      </c>
      <c r="I178" s="25">
        <v>37.4500129151089</v>
      </c>
      <c r="J178" s="25">
        <v>37.450013402143597</v>
      </c>
    </row>
    <row r="179" spans="1:11">
      <c r="A179" s="84"/>
      <c r="B179" s="24" t="s">
        <v>11</v>
      </c>
      <c r="C179" s="25">
        <v>33.331709273789698</v>
      </c>
      <c r="D179" s="25">
        <v>31.0183645106748</v>
      </c>
      <c r="E179" s="25">
        <v>29.434763935921598</v>
      </c>
      <c r="F179" s="25">
        <v>0</v>
      </c>
      <c r="G179" s="25">
        <v>31.796422694299299</v>
      </c>
      <c r="H179" s="25">
        <v>31.9648480072727</v>
      </c>
      <c r="I179" s="25">
        <v>0</v>
      </c>
      <c r="J179" s="25">
        <v>23.1481873108991</v>
      </c>
    </row>
    <row r="180" spans="1:11">
      <c r="A180" s="84"/>
      <c r="B180" s="24" t="s">
        <v>12</v>
      </c>
      <c r="C180" s="25">
        <v>4.11830365478197</v>
      </c>
      <c r="D180" s="25">
        <v>6.4316497978896496</v>
      </c>
      <c r="E180" s="25">
        <v>8.0152502652823099</v>
      </c>
      <c r="F180" s="25">
        <v>37.4500129151089</v>
      </c>
      <c r="G180" s="25">
        <v>5.6535907508191698</v>
      </c>
      <c r="H180" s="25">
        <v>5.4851638433424199</v>
      </c>
      <c r="I180" s="25">
        <v>37.4500129151089</v>
      </c>
      <c r="J180" s="25">
        <v>14.3018260912445</v>
      </c>
    </row>
    <row r="181" spans="1:11">
      <c r="A181" s="85"/>
      <c r="B181" s="26" t="s">
        <v>13</v>
      </c>
      <c r="C181" s="27">
        <f>C179/C178</f>
        <v>0.89003198309605924</v>
      </c>
      <c r="D181" s="27">
        <f t="shared" ref="D181:J181" si="44">D179/D178</f>
        <v>0.82826041814305018</v>
      </c>
      <c r="E181" s="27">
        <f t="shared" si="44"/>
        <v>0.78597470691947979</v>
      </c>
      <c r="F181" s="73">
        <f t="shared" si="44"/>
        <v>0</v>
      </c>
      <c r="G181" s="27">
        <f t="shared" si="44"/>
        <v>0.84903634923644844</v>
      </c>
      <c r="H181" s="27">
        <f t="shared" si="44"/>
        <v>0.85353372209273881</v>
      </c>
      <c r="I181" s="73">
        <f t="shared" si="44"/>
        <v>0</v>
      </c>
      <c r="J181" s="27">
        <f t="shared" si="44"/>
        <v>0.61810891927675848</v>
      </c>
      <c r="K181" s="74" t="s">
        <v>47</v>
      </c>
    </row>
    <row r="182" spans="1:11">
      <c r="A182" s="83" t="s">
        <v>86</v>
      </c>
      <c r="B182" s="24" t="s">
        <v>10</v>
      </c>
      <c r="C182" s="25">
        <v>1954.7898984802659</v>
      </c>
      <c r="D182" s="25">
        <v>1954.7898995489941</v>
      </c>
      <c r="E182" s="25">
        <v>1954.7898987634389</v>
      </c>
      <c r="F182" s="25">
        <v>1954.7899006811001</v>
      </c>
      <c r="G182" s="25">
        <v>1954.7899002474371</v>
      </c>
      <c r="H182" s="25">
        <v>1954.7898999905301</v>
      </c>
      <c r="I182" s="25">
        <v>1954.78989992426</v>
      </c>
      <c r="J182" s="25">
        <v>1954.7898989951909</v>
      </c>
    </row>
    <row r="183" spans="1:11">
      <c r="A183" s="84"/>
      <c r="B183" s="24" t="s">
        <v>11</v>
      </c>
      <c r="C183" s="25">
        <v>444.63037515922599</v>
      </c>
      <c r="D183" s="25">
        <v>128.28205045914399</v>
      </c>
      <c r="E183" s="25">
        <v>7.29609607329885</v>
      </c>
      <c r="F183" s="25">
        <v>0</v>
      </c>
      <c r="G183" s="25">
        <v>152.14037754637701</v>
      </c>
      <c r="H183" s="25">
        <v>2.0238353013600898</v>
      </c>
      <c r="I183" s="25">
        <v>0</v>
      </c>
      <c r="J183" s="25">
        <v>155.471572954371</v>
      </c>
    </row>
    <row r="184" spans="1:11">
      <c r="A184" s="84"/>
      <c r="B184" s="24" t="s">
        <v>12</v>
      </c>
      <c r="C184" s="25">
        <v>1510.1595233210401</v>
      </c>
      <c r="D184" s="25">
        <v>1826.50784908985</v>
      </c>
      <c r="E184" s="25">
        <v>1947.49380269014</v>
      </c>
      <c r="F184" s="25">
        <v>1954.7899006811001</v>
      </c>
      <c r="G184" s="25">
        <v>1802.6495227010601</v>
      </c>
      <c r="H184" s="25">
        <v>1952.76606468917</v>
      </c>
      <c r="I184" s="25">
        <v>1954.78989992426</v>
      </c>
      <c r="J184" s="25">
        <v>1799.31832604082</v>
      </c>
    </row>
    <row r="185" spans="1:11">
      <c r="A185" s="85"/>
      <c r="B185" s="26" t="s">
        <v>13</v>
      </c>
      <c r="C185" s="73">
        <f>C183/C182</f>
        <v>0.22745686147902644</v>
      </c>
      <c r="D185" s="73">
        <f t="shared" ref="D185:J185" si="45">D183/D182</f>
        <v>6.5624469662310517E-2</v>
      </c>
      <c r="E185" s="73">
        <f t="shared" si="45"/>
        <v>3.732419569956963E-3</v>
      </c>
      <c r="F185" s="73">
        <f t="shared" si="45"/>
        <v>0</v>
      </c>
      <c r="G185" s="73">
        <f t="shared" si="45"/>
        <v>7.7829529161737077E-2</v>
      </c>
      <c r="H185" s="73">
        <f t="shared" si="45"/>
        <v>1.0353211367471738E-3</v>
      </c>
      <c r="I185" s="73">
        <f t="shared" si="45"/>
        <v>0</v>
      </c>
      <c r="J185" s="27">
        <f t="shared" si="45"/>
        <v>7.9533648620901468E-2</v>
      </c>
      <c r="K185" s="74" t="s">
        <v>87</v>
      </c>
    </row>
    <row r="186" spans="1:11">
      <c r="A186" s="83" t="s">
        <v>88</v>
      </c>
      <c r="B186" s="24" t="s">
        <v>10</v>
      </c>
      <c r="C186" s="25">
        <v>270.94752624661999</v>
      </c>
      <c r="D186" s="25">
        <v>270.94752624661999</v>
      </c>
      <c r="E186" s="25">
        <v>270.94752624661999</v>
      </c>
      <c r="F186" s="25">
        <v>270.94752624661999</v>
      </c>
      <c r="G186" s="25">
        <v>270.94752624661999</v>
      </c>
      <c r="H186" s="25">
        <v>270.94752624661999</v>
      </c>
      <c r="I186" s="25">
        <v>270.94752624661999</v>
      </c>
      <c r="J186" s="25">
        <v>270.94752624661999</v>
      </c>
    </row>
    <row r="187" spans="1:11">
      <c r="A187" s="84"/>
      <c r="B187" s="24" t="s">
        <v>11</v>
      </c>
      <c r="C187" s="25">
        <v>0</v>
      </c>
      <c r="D187" s="25">
        <v>0</v>
      </c>
      <c r="E187" s="25">
        <v>0</v>
      </c>
      <c r="F187" s="25">
        <v>0</v>
      </c>
      <c r="G187" s="25">
        <v>0</v>
      </c>
      <c r="H187" s="25">
        <v>0</v>
      </c>
      <c r="I187" s="25">
        <v>0</v>
      </c>
      <c r="J187" s="25">
        <v>0</v>
      </c>
    </row>
    <row r="188" spans="1:11">
      <c r="A188" s="84"/>
      <c r="B188" s="24" t="s">
        <v>12</v>
      </c>
      <c r="C188" s="25">
        <v>270.94752624661999</v>
      </c>
      <c r="D188" s="25">
        <v>270.94752624661999</v>
      </c>
      <c r="E188" s="25">
        <v>270.94752624661999</v>
      </c>
      <c r="F188" s="25">
        <v>270.94752624661999</v>
      </c>
      <c r="G188" s="25">
        <v>270.94752624661999</v>
      </c>
      <c r="H188" s="25">
        <v>270.94752624661999</v>
      </c>
      <c r="I188" s="25">
        <v>270.94752624661999</v>
      </c>
      <c r="J188" s="25">
        <v>270.94752624661999</v>
      </c>
    </row>
    <row r="189" spans="1:11">
      <c r="A189" s="85"/>
      <c r="B189" s="26" t="s">
        <v>13</v>
      </c>
      <c r="C189" s="73">
        <f>C187/C186</f>
        <v>0</v>
      </c>
      <c r="D189" s="73">
        <f t="shared" ref="D189:J189" si="46">D187/D186</f>
        <v>0</v>
      </c>
      <c r="E189" s="73">
        <f t="shared" si="46"/>
        <v>0</v>
      </c>
      <c r="F189" s="73">
        <f t="shared" si="46"/>
        <v>0</v>
      </c>
      <c r="G189" s="73">
        <f t="shared" si="46"/>
        <v>0</v>
      </c>
      <c r="H189" s="73">
        <f t="shared" si="46"/>
        <v>0</v>
      </c>
      <c r="I189" s="73">
        <f t="shared" si="46"/>
        <v>0</v>
      </c>
      <c r="J189" s="27">
        <f t="shared" si="46"/>
        <v>0</v>
      </c>
      <c r="K189" s="74" t="s">
        <v>89</v>
      </c>
    </row>
    <row r="190" spans="1:11">
      <c r="A190" s="83" t="s">
        <v>90</v>
      </c>
      <c r="B190" s="24" t="s">
        <v>10</v>
      </c>
      <c r="C190" s="25">
        <v>880.25514957815403</v>
      </c>
      <c r="D190" s="25">
        <v>880.25514934840396</v>
      </c>
      <c r="E190" s="25">
        <v>880.25515191662907</v>
      </c>
      <c r="F190" s="25">
        <v>880.25514778459399</v>
      </c>
      <c r="G190" s="25">
        <v>880.25514578513594</v>
      </c>
      <c r="H190" s="25">
        <v>880.2551458831947</v>
      </c>
      <c r="I190" s="25">
        <v>880.25514695721097</v>
      </c>
      <c r="J190" s="25">
        <v>880.25514728685175</v>
      </c>
    </row>
    <row r="191" spans="1:11">
      <c r="A191" s="84"/>
      <c r="B191" s="24" t="s">
        <v>11</v>
      </c>
      <c r="C191" s="25">
        <v>147.095583657329</v>
      </c>
      <c r="D191" s="25">
        <v>70.488830156272002</v>
      </c>
      <c r="E191" s="25">
        <v>79.350745080598998</v>
      </c>
      <c r="F191" s="25">
        <v>0</v>
      </c>
      <c r="G191" s="25">
        <v>70.114291594982902</v>
      </c>
      <c r="H191" s="25">
        <v>87.711907145022707</v>
      </c>
      <c r="I191" s="25">
        <v>0</v>
      </c>
      <c r="J191" s="25">
        <v>69.551653066113801</v>
      </c>
    </row>
    <row r="192" spans="1:11">
      <c r="A192" s="84"/>
      <c r="B192" s="24" t="s">
        <v>12</v>
      </c>
      <c r="C192" s="25">
        <v>733.159565920825</v>
      </c>
      <c r="D192" s="25">
        <v>809.76631919213196</v>
      </c>
      <c r="E192" s="25">
        <v>800.90440683603003</v>
      </c>
      <c r="F192" s="25">
        <v>880.25514778459399</v>
      </c>
      <c r="G192" s="25">
        <v>810.14085419015305</v>
      </c>
      <c r="H192" s="25">
        <v>792.54323873817202</v>
      </c>
      <c r="I192" s="25">
        <v>880.25514695721097</v>
      </c>
      <c r="J192" s="25">
        <v>810.70349422073798</v>
      </c>
    </row>
    <row r="193" spans="1:11">
      <c r="A193" s="85"/>
      <c r="B193" s="26" t="s">
        <v>13</v>
      </c>
      <c r="C193" s="73">
        <f>C191/C190</f>
        <v>0.16710562128244502</v>
      </c>
      <c r="D193" s="73">
        <f t="shared" ref="D193:J193" si="47">D191/D190</f>
        <v>8.0077725428190139E-2</v>
      </c>
      <c r="E193" s="73">
        <f t="shared" si="47"/>
        <v>9.0145164055926458E-2</v>
      </c>
      <c r="F193" s="73">
        <f t="shared" si="47"/>
        <v>0</v>
      </c>
      <c r="G193" s="73">
        <f t="shared" si="47"/>
        <v>7.965223711637047E-2</v>
      </c>
      <c r="H193" s="73">
        <f t="shared" si="47"/>
        <v>9.9643731201386948E-2</v>
      </c>
      <c r="I193" s="73">
        <f t="shared" si="47"/>
        <v>0</v>
      </c>
      <c r="J193" s="27">
        <f t="shared" si="47"/>
        <v>7.9013060338798305E-2</v>
      </c>
      <c r="K193" s="74" t="s">
        <v>89</v>
      </c>
    </row>
    <row r="194" spans="1:11">
      <c r="A194" s="83" t="s">
        <v>91</v>
      </c>
      <c r="B194" s="24" t="s">
        <v>10</v>
      </c>
      <c r="C194" s="25">
        <v>74.129061708555355</v>
      </c>
      <c r="D194" s="25">
        <v>74.129061801983298</v>
      </c>
      <c r="E194" s="25">
        <v>74.129062011784086</v>
      </c>
      <c r="F194" s="25">
        <v>74.129061062946604</v>
      </c>
      <c r="G194" s="25">
        <v>74.129060299547703</v>
      </c>
      <c r="H194" s="25">
        <v>74.129060186937991</v>
      </c>
      <c r="I194" s="25">
        <v>74.129060299547703</v>
      </c>
      <c r="J194" s="25">
        <v>74.129060299547703</v>
      </c>
    </row>
    <row r="195" spans="1:11">
      <c r="A195" s="84"/>
      <c r="B195" s="24" t="s">
        <v>11</v>
      </c>
      <c r="C195" s="25">
        <v>0.42483959803105598</v>
      </c>
      <c r="D195" s="25">
        <v>0</v>
      </c>
      <c r="E195" s="25">
        <v>2.02360281404927E-2</v>
      </c>
      <c r="F195" s="25">
        <v>0</v>
      </c>
      <c r="G195" s="25">
        <v>0</v>
      </c>
      <c r="H195" s="25">
        <v>3.8841795267283603E-2</v>
      </c>
      <c r="I195" s="25">
        <v>0</v>
      </c>
      <c r="J195" s="25">
        <v>0</v>
      </c>
    </row>
    <row r="196" spans="1:11">
      <c r="A196" s="84"/>
      <c r="B196" s="24" t="s">
        <v>12</v>
      </c>
      <c r="C196" s="25">
        <v>73.704222110524299</v>
      </c>
      <c r="D196" s="25">
        <v>74.129061801983298</v>
      </c>
      <c r="E196" s="25">
        <v>74.108825983643598</v>
      </c>
      <c r="F196" s="25">
        <v>74.129061062946604</v>
      </c>
      <c r="G196" s="25">
        <v>74.129060299547703</v>
      </c>
      <c r="H196" s="25">
        <v>74.090218391670703</v>
      </c>
      <c r="I196" s="25">
        <v>74.129060299547703</v>
      </c>
      <c r="J196" s="25">
        <v>74.129060299547703</v>
      </c>
    </row>
    <row r="197" spans="1:11">
      <c r="A197" s="85"/>
      <c r="B197" s="26" t="s">
        <v>13</v>
      </c>
      <c r="C197" s="73">
        <f>C195/C194</f>
        <v>5.7310802030834896E-3</v>
      </c>
      <c r="D197" s="73">
        <f t="shared" ref="D197:J197" si="48">D195/D194</f>
        <v>0</v>
      </c>
      <c r="E197" s="73">
        <f t="shared" si="48"/>
        <v>2.7298373392713155E-4</v>
      </c>
      <c r="F197" s="73">
        <f t="shared" si="48"/>
        <v>0</v>
      </c>
      <c r="G197" s="73">
        <f t="shared" si="48"/>
        <v>0</v>
      </c>
      <c r="H197" s="73">
        <f t="shared" si="48"/>
        <v>5.2397528269389519E-4</v>
      </c>
      <c r="I197" s="73">
        <f t="shared" si="48"/>
        <v>0</v>
      </c>
      <c r="J197" s="27">
        <f t="shared" si="48"/>
        <v>0</v>
      </c>
      <c r="K197" s="74" t="s">
        <v>89</v>
      </c>
    </row>
    <row r="198" spans="1:11">
      <c r="A198" s="83" t="s">
        <v>92</v>
      </c>
      <c r="B198" s="24" t="s">
        <v>10</v>
      </c>
      <c r="C198" s="25">
        <v>28.795166317134679</v>
      </c>
      <c r="D198" s="25">
        <v>28.7951663976914</v>
      </c>
      <c r="E198" s="25">
        <v>28.795166177147948</v>
      </c>
      <c r="F198" s="25">
        <v>28.7951663976914</v>
      </c>
      <c r="G198" s="25">
        <v>28.7951663976914</v>
      </c>
      <c r="H198" s="25">
        <v>28.795166483585451</v>
      </c>
      <c r="I198" s="25">
        <v>28.7951663976914</v>
      </c>
      <c r="J198" s="25">
        <v>28.7951663976914</v>
      </c>
    </row>
    <row r="199" spans="1:11">
      <c r="A199" s="84"/>
      <c r="B199" s="24" t="s">
        <v>11</v>
      </c>
      <c r="C199" s="25">
        <v>9.82794284059948</v>
      </c>
      <c r="D199" s="25">
        <v>0</v>
      </c>
      <c r="E199" s="25">
        <v>5.2984864657386499</v>
      </c>
      <c r="F199" s="25">
        <v>0</v>
      </c>
      <c r="G199" s="25">
        <v>0</v>
      </c>
      <c r="H199" s="25">
        <v>7.7703404571678503</v>
      </c>
      <c r="I199" s="25">
        <v>0</v>
      </c>
      <c r="J199" s="25">
        <v>0</v>
      </c>
    </row>
    <row r="200" spans="1:11">
      <c r="A200" s="84"/>
      <c r="B200" s="24" t="s">
        <v>12</v>
      </c>
      <c r="C200" s="25">
        <v>18.967223476535199</v>
      </c>
      <c r="D200" s="25">
        <v>28.7951663976914</v>
      </c>
      <c r="E200" s="25">
        <v>23.4966797114093</v>
      </c>
      <c r="F200" s="25">
        <v>28.7951663976914</v>
      </c>
      <c r="G200" s="25">
        <v>28.7951663976914</v>
      </c>
      <c r="H200" s="25">
        <v>21.0248260264176</v>
      </c>
      <c r="I200" s="25">
        <v>28.7951663976914</v>
      </c>
      <c r="J200" s="25">
        <v>28.7951663976914</v>
      </c>
    </row>
    <row r="201" spans="1:11">
      <c r="A201" s="85"/>
      <c r="B201" s="26" t="s">
        <v>13</v>
      </c>
      <c r="C201" s="27">
        <f>C199/C198</f>
        <v>0.34130529868658277</v>
      </c>
      <c r="D201" s="73">
        <f t="shared" ref="D201:J201" si="49">D199/D198</f>
        <v>0</v>
      </c>
      <c r="E201" s="73">
        <f t="shared" si="49"/>
        <v>0.18400610828714603</v>
      </c>
      <c r="F201" s="73">
        <f t="shared" si="49"/>
        <v>0</v>
      </c>
      <c r="G201" s="73">
        <f t="shared" si="49"/>
        <v>0</v>
      </c>
      <c r="H201" s="27">
        <f t="shared" si="49"/>
        <v>0.26984877693265974</v>
      </c>
      <c r="I201" s="73">
        <f t="shared" si="49"/>
        <v>0</v>
      </c>
      <c r="J201" s="27">
        <f t="shared" si="49"/>
        <v>0</v>
      </c>
      <c r="K201" s="74" t="s">
        <v>93</v>
      </c>
    </row>
    <row r="202" spans="1:11">
      <c r="A202" s="83" t="s">
        <v>94</v>
      </c>
      <c r="B202" s="24" t="s">
        <v>10</v>
      </c>
      <c r="C202" s="25">
        <v>3.2358791267477098</v>
      </c>
      <c r="D202" s="25">
        <v>3.23587875005295</v>
      </c>
      <c r="E202" s="25">
        <v>3.2358788121350499</v>
      </c>
      <c r="F202" s="25">
        <v>3.2358790618366</v>
      </c>
      <c r="G202" s="25">
        <v>3.2358803933853397</v>
      </c>
      <c r="H202" s="25">
        <v>3.23588048949017</v>
      </c>
      <c r="I202" s="25">
        <v>3.23588048949017</v>
      </c>
      <c r="J202" s="25">
        <v>3.2358804345243382</v>
      </c>
    </row>
    <row r="203" spans="1:11">
      <c r="A203" s="84"/>
      <c r="B203" s="24" t="s">
        <v>11</v>
      </c>
      <c r="C203" s="25">
        <v>2.11843197496641</v>
      </c>
      <c r="D203" s="25">
        <v>1.21407315144299E-2</v>
      </c>
      <c r="E203" s="25">
        <v>1.5404431090783699</v>
      </c>
      <c r="F203" s="25">
        <v>0</v>
      </c>
      <c r="G203" s="25">
        <v>0.39412925270817001</v>
      </c>
      <c r="H203" s="25">
        <v>0</v>
      </c>
      <c r="I203" s="25">
        <v>0</v>
      </c>
      <c r="J203" s="25">
        <v>0.38400027286188798</v>
      </c>
    </row>
    <row r="204" spans="1:11">
      <c r="A204" s="84"/>
      <c r="B204" s="24" t="s">
        <v>12</v>
      </c>
      <c r="C204" s="25">
        <v>1.1174471517813001</v>
      </c>
      <c r="D204" s="25">
        <v>3.22373801853852</v>
      </c>
      <c r="E204" s="25">
        <v>1.69543570305668</v>
      </c>
      <c r="F204" s="25">
        <v>3.2358790618366</v>
      </c>
      <c r="G204" s="25">
        <v>2.8417511406771698</v>
      </c>
      <c r="H204" s="25">
        <v>3.23588048949017</v>
      </c>
      <c r="I204" s="25">
        <v>3.23588048949017</v>
      </c>
      <c r="J204" s="25">
        <v>2.8518801616624501</v>
      </c>
    </row>
    <row r="205" spans="1:11">
      <c r="A205" s="85"/>
      <c r="B205" s="26" t="s">
        <v>13</v>
      </c>
      <c r="C205" s="27">
        <f>C203/C202</f>
        <v>0.65466968696559003</v>
      </c>
      <c r="D205" s="73">
        <f t="shared" ref="D205:J205" si="50">D203/D202</f>
        <v>3.7519117532544247E-3</v>
      </c>
      <c r="E205" s="27">
        <f t="shared" si="50"/>
        <v>0.47605092727869419</v>
      </c>
      <c r="F205" s="73">
        <f t="shared" si="50"/>
        <v>0</v>
      </c>
      <c r="G205" s="73">
        <f t="shared" si="50"/>
        <v>0.12179969739111297</v>
      </c>
      <c r="H205" s="73">
        <f t="shared" si="50"/>
        <v>0</v>
      </c>
      <c r="I205" s="73">
        <f t="shared" si="50"/>
        <v>0</v>
      </c>
      <c r="J205" s="27">
        <f t="shared" si="50"/>
        <v>0.11866948752645569</v>
      </c>
      <c r="K205" s="74" t="s">
        <v>95</v>
      </c>
    </row>
    <row r="206" spans="1:11">
      <c r="A206" s="83" t="s">
        <v>96</v>
      </c>
      <c r="B206" s="24" t="s">
        <v>10</v>
      </c>
      <c r="C206" s="25">
        <v>2442.6863166098701</v>
      </c>
      <c r="D206" s="25">
        <v>2442.686313885974</v>
      </c>
      <c r="E206" s="25">
        <v>2442.6863148045991</v>
      </c>
      <c r="F206" s="25">
        <v>2442.6863157872499</v>
      </c>
      <c r="G206" s="25">
        <v>2442.6863125223172</v>
      </c>
      <c r="H206" s="25">
        <v>2442.6863174192972</v>
      </c>
      <c r="I206" s="25">
        <v>2442.6863164609508</v>
      </c>
      <c r="J206" s="25">
        <v>2442.6863151894972</v>
      </c>
    </row>
    <row r="207" spans="1:11">
      <c r="A207" s="84"/>
      <c r="B207" s="24" t="s">
        <v>11</v>
      </c>
      <c r="C207" s="25">
        <v>332.61460383649001</v>
      </c>
      <c r="D207" s="25">
        <v>179.803548113364</v>
      </c>
      <c r="E207" s="25">
        <v>145.61907942590901</v>
      </c>
      <c r="F207" s="25">
        <v>0</v>
      </c>
      <c r="G207" s="25">
        <v>131.74784110604699</v>
      </c>
      <c r="H207" s="25">
        <v>51.765813740107298</v>
      </c>
      <c r="I207" s="25">
        <v>0.49588640013086999</v>
      </c>
      <c r="J207" s="25">
        <v>156.61207255601701</v>
      </c>
    </row>
    <row r="208" spans="1:11">
      <c r="A208" s="84"/>
      <c r="B208" s="24" t="s">
        <v>12</v>
      </c>
      <c r="C208" s="25">
        <v>2110.0717127733801</v>
      </c>
      <c r="D208" s="25">
        <v>2262.8827657726101</v>
      </c>
      <c r="E208" s="25">
        <v>2297.0672353786899</v>
      </c>
      <c r="F208" s="25">
        <v>2442.6863157872499</v>
      </c>
      <c r="G208" s="25">
        <v>2310.9384714162702</v>
      </c>
      <c r="H208" s="25">
        <v>2390.92050367919</v>
      </c>
      <c r="I208" s="25">
        <v>2442.1904300608198</v>
      </c>
      <c r="J208" s="25">
        <v>2286.07424263348</v>
      </c>
    </row>
    <row r="209" spans="1:11">
      <c r="A209" s="85"/>
      <c r="B209" s="26" t="s">
        <v>13</v>
      </c>
      <c r="C209" s="75">
        <f>C207/C206</f>
        <v>0.13616754700542788</v>
      </c>
      <c r="D209" s="75">
        <f t="shared" ref="D209:J209" si="51">D207/D206</f>
        <v>7.3608939097596027E-2</v>
      </c>
      <c r="E209" s="75">
        <f t="shared" si="51"/>
        <v>5.9614318278750293E-2</v>
      </c>
      <c r="F209" s="73">
        <f t="shared" si="51"/>
        <v>0</v>
      </c>
      <c r="G209" s="73">
        <f t="shared" si="51"/>
        <v>5.3935636528787113E-2</v>
      </c>
      <c r="H209" s="27">
        <f t="shared" si="51"/>
        <v>2.1192165924439278E-2</v>
      </c>
      <c r="I209" s="73">
        <f t="shared" si="51"/>
        <v>2.0300862897915093E-4</v>
      </c>
      <c r="J209" s="73">
        <f t="shared" si="51"/>
        <v>6.4114688645098283E-2</v>
      </c>
      <c r="K209" s="74" t="s">
        <v>97</v>
      </c>
    </row>
    <row r="210" spans="1:11">
      <c r="A210" s="83" t="s">
        <v>98</v>
      </c>
      <c r="B210" s="24" t="s">
        <v>10</v>
      </c>
      <c r="C210" s="25">
        <v>435.35582250020241</v>
      </c>
      <c r="D210" s="25">
        <v>435.3558203622394</v>
      </c>
      <c r="E210" s="25">
        <v>435.35582126027714</v>
      </c>
      <c r="F210" s="25">
        <v>435.355822858181</v>
      </c>
      <c r="G210" s="25">
        <v>435.35582135429831</v>
      </c>
      <c r="H210" s="25">
        <v>435.35582221688696</v>
      </c>
      <c r="I210" s="25">
        <v>435.35582341295401</v>
      </c>
      <c r="J210" s="25">
        <v>435.3558242031919</v>
      </c>
    </row>
    <row r="211" spans="1:11">
      <c r="A211" s="84"/>
      <c r="B211" s="24" t="s">
        <v>11</v>
      </c>
      <c r="C211" s="25">
        <v>405.117810217883</v>
      </c>
      <c r="D211" s="25">
        <v>377.713302647756</v>
      </c>
      <c r="E211" s="25">
        <v>390.68406318898002</v>
      </c>
      <c r="F211" s="25">
        <v>0</v>
      </c>
      <c r="G211" s="25">
        <v>370.78956977438901</v>
      </c>
      <c r="H211" s="25">
        <v>218.86104689470901</v>
      </c>
      <c r="I211" s="25">
        <v>0.19276719701798201</v>
      </c>
      <c r="J211" s="25">
        <v>378.101825024346</v>
      </c>
    </row>
    <row r="212" spans="1:11">
      <c r="A212" s="84"/>
      <c r="B212" s="24" t="s">
        <v>12</v>
      </c>
      <c r="C212" s="25">
        <v>30.238012282319399</v>
      </c>
      <c r="D212" s="25">
        <v>57.642517714483397</v>
      </c>
      <c r="E212" s="25">
        <v>44.671758071297099</v>
      </c>
      <c r="F212" s="25">
        <v>435.355822858181</v>
      </c>
      <c r="G212" s="25">
        <v>64.566251579909306</v>
      </c>
      <c r="H212" s="25">
        <v>216.49477532217799</v>
      </c>
      <c r="I212" s="25">
        <v>435.16305621593602</v>
      </c>
      <c r="J212" s="25">
        <v>57.253999178845902</v>
      </c>
    </row>
    <row r="213" spans="1:11">
      <c r="A213" s="85"/>
      <c r="B213" s="26" t="s">
        <v>13</v>
      </c>
      <c r="C213" s="27">
        <f>C211/C210</f>
        <v>0.93054414178116263</v>
      </c>
      <c r="D213" s="27">
        <f t="shared" ref="D213:J213" si="52">D211/D210</f>
        <v>0.8675967679345099</v>
      </c>
      <c r="E213" s="27">
        <f t="shared" si="52"/>
        <v>0.89739023600975321</v>
      </c>
      <c r="F213" s="73">
        <f t="shared" si="52"/>
        <v>0</v>
      </c>
      <c r="G213" s="27">
        <f t="shared" si="52"/>
        <v>0.8516931475061994</v>
      </c>
      <c r="H213" s="27">
        <f t="shared" si="52"/>
        <v>0.50271762940998665</v>
      </c>
      <c r="I213" s="73">
        <f t="shared" si="52"/>
        <v>4.4278079366618213E-4</v>
      </c>
      <c r="J213" s="27">
        <f t="shared" si="52"/>
        <v>0.86848918517712548</v>
      </c>
      <c r="K213" s="74" t="s">
        <v>99</v>
      </c>
    </row>
    <row r="214" spans="1:11">
      <c r="A214" s="83" t="s">
        <v>100</v>
      </c>
      <c r="B214" s="24" t="s">
        <v>10</v>
      </c>
      <c r="C214" s="25">
        <v>182.95786111380991</v>
      </c>
      <c r="D214" s="25">
        <v>182.9578616716181</v>
      </c>
      <c r="E214" s="25">
        <v>182.9578603282246</v>
      </c>
      <c r="F214" s="25">
        <v>182.95786099025301</v>
      </c>
      <c r="G214" s="25">
        <v>182.95786445033872</v>
      </c>
      <c r="H214" s="25">
        <v>182.95786099025301</v>
      </c>
      <c r="I214" s="25">
        <v>182.95786099025301</v>
      </c>
      <c r="J214" s="25">
        <v>182.95786243120341</v>
      </c>
    </row>
    <row r="215" spans="1:11">
      <c r="A215" s="84"/>
      <c r="B215" s="24" t="s">
        <v>11</v>
      </c>
      <c r="C215" s="25">
        <v>123.214464180025</v>
      </c>
      <c r="D215" s="25">
        <v>77.869459550835103</v>
      </c>
      <c r="E215" s="25">
        <v>38.984721619540601</v>
      </c>
      <c r="F215" s="25">
        <v>0</v>
      </c>
      <c r="G215" s="25">
        <v>65.972195320654706</v>
      </c>
      <c r="H215" s="25">
        <v>0</v>
      </c>
      <c r="I215" s="25">
        <v>0</v>
      </c>
      <c r="J215" s="25">
        <v>62.920512878335401</v>
      </c>
    </row>
    <row r="216" spans="1:11">
      <c r="A216" s="84"/>
      <c r="B216" s="24" t="s">
        <v>12</v>
      </c>
      <c r="C216" s="25">
        <v>59.743396933784901</v>
      </c>
      <c r="D216" s="25">
        <v>105.088402120783</v>
      </c>
      <c r="E216" s="25">
        <v>143.97313870868399</v>
      </c>
      <c r="F216" s="25">
        <v>182.95786099025301</v>
      </c>
      <c r="G216" s="25">
        <v>116.985669129684</v>
      </c>
      <c r="H216" s="25">
        <v>182.95786099025301</v>
      </c>
      <c r="I216" s="25">
        <v>182.95786099025301</v>
      </c>
      <c r="J216" s="25">
        <v>120.03734955286799</v>
      </c>
    </row>
    <row r="217" spans="1:11">
      <c r="A217" s="85"/>
      <c r="B217" s="26" t="s">
        <v>13</v>
      </c>
      <c r="C217" s="27">
        <f>C215/C214</f>
        <v>0.67345815823338029</v>
      </c>
      <c r="D217" s="27">
        <f t="shared" ref="D217:J217" si="53">D215/D214</f>
        <v>0.42561417606967389</v>
      </c>
      <c r="E217" s="73">
        <f t="shared" si="53"/>
        <v>0.21308033199340218</v>
      </c>
      <c r="F217" s="73">
        <f t="shared" si="53"/>
        <v>0</v>
      </c>
      <c r="G217" s="27">
        <f t="shared" si="53"/>
        <v>0.36058682428796007</v>
      </c>
      <c r="H217" s="27">
        <f t="shared" si="53"/>
        <v>0</v>
      </c>
      <c r="I217" s="73">
        <f t="shared" si="53"/>
        <v>0</v>
      </c>
      <c r="J217" s="27">
        <f t="shared" si="53"/>
        <v>0.3439071272599451</v>
      </c>
      <c r="K217" s="74" t="s">
        <v>101</v>
      </c>
    </row>
    <row r="218" spans="1:11">
      <c r="A218" s="83" t="s">
        <v>102</v>
      </c>
      <c r="B218" s="24" t="s">
        <v>10</v>
      </c>
      <c r="C218" s="25">
        <v>444.93851950306498</v>
      </c>
      <c r="D218" s="25">
        <v>444.93851887907999</v>
      </c>
      <c r="E218" s="25">
        <v>444.93851935469689</v>
      </c>
      <c r="F218" s="25">
        <v>444.93851908255999</v>
      </c>
      <c r="G218" s="25">
        <v>444.9385189813309</v>
      </c>
      <c r="H218" s="25">
        <v>444.93851844747229</v>
      </c>
      <c r="I218" s="25">
        <v>444.93851908255999</v>
      </c>
      <c r="J218" s="25">
        <v>444.93851888773571</v>
      </c>
    </row>
    <row r="219" spans="1:11">
      <c r="A219" s="84"/>
      <c r="B219" s="24" t="s">
        <v>11</v>
      </c>
      <c r="C219" s="25">
        <v>187.489666168479</v>
      </c>
      <c r="D219" s="25">
        <v>40.617624054926999</v>
      </c>
      <c r="E219" s="25">
        <v>47.502057311937897</v>
      </c>
      <c r="F219" s="25">
        <v>0</v>
      </c>
      <c r="G219" s="25">
        <v>41.658551772848902</v>
      </c>
      <c r="H219" s="25">
        <v>67.531932019240301</v>
      </c>
      <c r="I219" s="25">
        <v>0</v>
      </c>
      <c r="J219" s="25">
        <v>82.8206923305667</v>
      </c>
    </row>
    <row r="220" spans="1:11">
      <c r="A220" s="84"/>
      <c r="B220" s="24" t="s">
        <v>12</v>
      </c>
      <c r="C220" s="25">
        <v>257.44885333458598</v>
      </c>
      <c r="D220" s="25">
        <v>404.32089482415302</v>
      </c>
      <c r="E220" s="25">
        <v>397.43646204275899</v>
      </c>
      <c r="F220" s="25">
        <v>444.93851908255999</v>
      </c>
      <c r="G220" s="25">
        <v>403.27996720848199</v>
      </c>
      <c r="H220" s="25">
        <v>377.406586428232</v>
      </c>
      <c r="I220" s="25">
        <v>444.93851908255999</v>
      </c>
      <c r="J220" s="25">
        <v>362.117826557169</v>
      </c>
    </row>
    <row r="221" spans="1:11">
      <c r="A221" s="85"/>
      <c r="B221" s="26" t="s">
        <v>13</v>
      </c>
      <c r="C221" s="27">
        <f>C219/C218</f>
        <v>0.42138331016581598</v>
      </c>
      <c r="D221" s="81">
        <f t="shared" ref="D221:J221" si="54">D219/D218</f>
        <v>9.1288172031618514E-2</v>
      </c>
      <c r="E221" s="73">
        <f t="shared" si="54"/>
        <v>0.10676094616584572</v>
      </c>
      <c r="F221" s="73">
        <f t="shared" si="54"/>
        <v>0</v>
      </c>
      <c r="G221" s="73">
        <f t="shared" si="54"/>
        <v>9.362765864422011E-2</v>
      </c>
      <c r="H221" s="27">
        <f t="shared" si="54"/>
        <v>0.15177812039038571</v>
      </c>
      <c r="I221" s="73">
        <f t="shared" si="54"/>
        <v>0</v>
      </c>
      <c r="J221" s="27">
        <f t="shared" si="54"/>
        <v>0.18613963236449649</v>
      </c>
      <c r="K221" s="74" t="s">
        <v>103</v>
      </c>
    </row>
    <row r="222" spans="1:11">
      <c r="A222" s="83" t="s">
        <v>104</v>
      </c>
      <c r="B222" s="24" t="s">
        <v>10</v>
      </c>
      <c r="C222" s="25">
        <v>973.80118418269069</v>
      </c>
      <c r="D222" s="25">
        <v>973.80118459001415</v>
      </c>
      <c r="E222" s="25">
        <v>973.8011845900138</v>
      </c>
      <c r="F222" s="25">
        <v>973.80118459001403</v>
      </c>
      <c r="G222" s="25">
        <v>973.80118459001449</v>
      </c>
      <c r="H222" s="25">
        <v>973.80118452595445</v>
      </c>
      <c r="I222" s="25">
        <v>973.80118459001403</v>
      </c>
      <c r="J222" s="25">
        <v>973.80118459001403</v>
      </c>
    </row>
    <row r="223" spans="1:11">
      <c r="A223" s="84"/>
      <c r="B223" s="24" t="s">
        <v>11</v>
      </c>
      <c r="C223" s="25">
        <v>52.9294476236877</v>
      </c>
      <c r="D223" s="25">
        <v>31.843990332007099</v>
      </c>
      <c r="E223" s="25">
        <v>29.465801918765798</v>
      </c>
      <c r="F223" s="25">
        <v>0</v>
      </c>
      <c r="G223" s="25">
        <v>24.956970679048499</v>
      </c>
      <c r="H223" s="25">
        <v>32.011602575085497</v>
      </c>
      <c r="I223" s="25">
        <v>0</v>
      </c>
      <c r="J223" s="25">
        <v>37.075430737715003</v>
      </c>
    </row>
    <row r="224" spans="1:11">
      <c r="A224" s="84"/>
      <c r="B224" s="24" t="s">
        <v>12</v>
      </c>
      <c r="C224" s="25">
        <v>920.87173655900301</v>
      </c>
      <c r="D224" s="25">
        <v>941.95719425800701</v>
      </c>
      <c r="E224" s="25">
        <v>944.335382671248</v>
      </c>
      <c r="F224" s="25">
        <v>973.80118459001403</v>
      </c>
      <c r="G224" s="25">
        <v>948.844213910966</v>
      </c>
      <c r="H224" s="25">
        <v>941.78958195086898</v>
      </c>
      <c r="I224" s="25">
        <v>973.80118459001403</v>
      </c>
      <c r="J224" s="25">
        <v>936.72575385229902</v>
      </c>
    </row>
    <row r="225" spans="1:11">
      <c r="A225" s="85"/>
      <c r="B225" s="26" t="s">
        <v>13</v>
      </c>
      <c r="C225" s="75">
        <f>C223/C222</f>
        <v>5.4353443478415232E-2</v>
      </c>
      <c r="D225" s="81">
        <f t="shared" ref="D225:J225" si="55">D223/D222</f>
        <v>3.2700710202374549E-2</v>
      </c>
      <c r="E225" s="75">
        <f t="shared" si="55"/>
        <v>3.0258539818034193E-2</v>
      </c>
      <c r="F225" s="73">
        <f t="shared" si="55"/>
        <v>0</v>
      </c>
      <c r="G225" s="73">
        <f t="shared" si="55"/>
        <v>2.5628404518275232E-2</v>
      </c>
      <c r="H225" s="27">
        <f t="shared" si="55"/>
        <v>3.2872831830317313E-2</v>
      </c>
      <c r="I225" s="73">
        <f t="shared" si="55"/>
        <v>0</v>
      </c>
      <c r="J225" s="27">
        <f t="shared" si="55"/>
        <v>3.8072895499017448E-2</v>
      </c>
      <c r="K225" s="74" t="s">
        <v>105</v>
      </c>
    </row>
    <row r="226" spans="1:11">
      <c r="A226" s="83" t="s">
        <v>106</v>
      </c>
      <c r="B226" s="24" t="s">
        <v>10</v>
      </c>
      <c r="C226" s="25">
        <v>100.22946281083327</v>
      </c>
      <c r="D226" s="25">
        <v>100.22946238291071</v>
      </c>
      <c r="E226" s="25">
        <v>100.22946216475883</v>
      </c>
      <c r="F226" s="25">
        <v>100.22946195432399</v>
      </c>
      <c r="G226" s="25">
        <v>100.22946219744266</v>
      </c>
      <c r="H226" s="25">
        <v>100.22946195432399</v>
      </c>
      <c r="I226" s="25">
        <v>100.22946195432399</v>
      </c>
      <c r="J226" s="25">
        <v>100.22946220083971</v>
      </c>
    </row>
    <row r="227" spans="1:11">
      <c r="A227" s="84"/>
      <c r="B227" s="24" t="s">
        <v>11</v>
      </c>
      <c r="C227" s="25">
        <v>6.9639571893564698</v>
      </c>
      <c r="D227" s="25">
        <v>2.29168612581562</v>
      </c>
      <c r="E227" s="25">
        <v>3.5694160016376402</v>
      </c>
      <c r="F227" s="25">
        <v>0</v>
      </c>
      <c r="G227" s="25">
        <v>3.4976277570956502</v>
      </c>
      <c r="H227" s="25">
        <v>0</v>
      </c>
      <c r="I227" s="25">
        <v>0</v>
      </c>
      <c r="J227" s="25">
        <v>3.5397482620074099</v>
      </c>
    </row>
    <row r="228" spans="1:11">
      <c r="A228" s="84"/>
      <c r="B228" s="24" t="s">
        <v>12</v>
      </c>
      <c r="C228" s="25">
        <v>93.265505621476805</v>
      </c>
      <c r="D228" s="25">
        <v>97.937776257095095</v>
      </c>
      <c r="E228" s="25">
        <v>96.660046163121194</v>
      </c>
      <c r="F228" s="25">
        <v>100.22946195432399</v>
      </c>
      <c r="G228" s="25">
        <v>96.731834440347001</v>
      </c>
      <c r="H228" s="25">
        <v>100.22946195432399</v>
      </c>
      <c r="I228" s="25">
        <v>100.22946195432399</v>
      </c>
      <c r="J228" s="25">
        <v>96.689713938832298</v>
      </c>
    </row>
    <row r="229" spans="1:11">
      <c r="A229" s="85"/>
      <c r="B229" s="26" t="s">
        <v>13</v>
      </c>
      <c r="C229" s="81">
        <f>C227/C226</f>
        <v>6.948014080949233E-2</v>
      </c>
      <c r="D229" s="81">
        <f t="shared" ref="D229:J229" si="56">D227/D226</f>
        <v>2.2864396070095615E-2</v>
      </c>
      <c r="E229" s="81">
        <f t="shared" si="56"/>
        <v>3.561244293389678E-2</v>
      </c>
      <c r="F229" s="73">
        <f t="shared" si="56"/>
        <v>0</v>
      </c>
      <c r="G229" s="73">
        <f t="shared" si="56"/>
        <v>3.4896203974492557E-2</v>
      </c>
      <c r="H229" s="81">
        <f t="shared" si="56"/>
        <v>0</v>
      </c>
      <c r="I229" s="73">
        <f t="shared" si="56"/>
        <v>0</v>
      </c>
      <c r="J229" s="73">
        <f t="shared" si="56"/>
        <v>3.5316444728741188E-2</v>
      </c>
      <c r="K229" s="74" t="s">
        <v>107</v>
      </c>
    </row>
    <row r="230" spans="1:11">
      <c r="A230" s="83" t="s">
        <v>108</v>
      </c>
      <c r="B230" s="24" t="s">
        <v>10</v>
      </c>
      <c r="C230" s="25">
        <v>328.16480316809532</v>
      </c>
      <c r="D230" s="25">
        <v>328.16480650360018</v>
      </c>
      <c r="E230" s="25">
        <v>328.16480289152025</v>
      </c>
      <c r="F230" s="25">
        <v>328.16480342290299</v>
      </c>
      <c r="G230" s="25">
        <v>328.16480658533987</v>
      </c>
      <c r="H230" s="25">
        <v>328.16480368907969</v>
      </c>
      <c r="I230" s="25">
        <v>328.16480342290299</v>
      </c>
      <c r="J230" s="25">
        <v>328.1648062621494</v>
      </c>
    </row>
    <row r="231" spans="1:11">
      <c r="A231" s="84"/>
      <c r="B231" s="24" t="s">
        <v>11</v>
      </c>
      <c r="C231" s="25">
        <v>13.0947933069753</v>
      </c>
      <c r="D231" s="25">
        <v>6.8757307486461396</v>
      </c>
      <c r="E231" s="25">
        <v>3.07061614107627</v>
      </c>
      <c r="F231" s="25">
        <v>0</v>
      </c>
      <c r="G231" s="25">
        <v>7.0634977692589302</v>
      </c>
      <c r="H231" s="25">
        <v>2.8677052885266701</v>
      </c>
      <c r="I231" s="25">
        <v>0</v>
      </c>
      <c r="J231" s="25">
        <v>7.03256349162438</v>
      </c>
    </row>
    <row r="232" spans="1:11">
      <c r="A232" s="84"/>
      <c r="B232" s="24" t="s">
        <v>12</v>
      </c>
      <c r="C232" s="25">
        <v>315.07000986112001</v>
      </c>
      <c r="D232" s="25">
        <v>321.28907575495401</v>
      </c>
      <c r="E232" s="25">
        <v>325.09418675044401</v>
      </c>
      <c r="F232" s="25">
        <v>328.16480342290299</v>
      </c>
      <c r="G232" s="25">
        <v>321.10130881608097</v>
      </c>
      <c r="H232" s="25">
        <v>325.29709840055301</v>
      </c>
      <c r="I232" s="25">
        <v>328.16480342290299</v>
      </c>
      <c r="J232" s="25">
        <v>321.13224277052501</v>
      </c>
    </row>
    <row r="233" spans="1:11">
      <c r="A233" s="85"/>
      <c r="B233" s="26" t="s">
        <v>13</v>
      </c>
      <c r="C233" s="75">
        <f>C231/C230</f>
        <v>3.9903101065557521E-2</v>
      </c>
      <c r="D233" s="81">
        <f t="shared" ref="D233:J233" si="57">D231/D230</f>
        <v>2.0952066194735931E-2</v>
      </c>
      <c r="E233" s="75">
        <f t="shared" si="57"/>
        <v>9.35693320557387E-3</v>
      </c>
      <c r="F233" s="73">
        <f t="shared" si="57"/>
        <v>0</v>
      </c>
      <c r="G233" s="73">
        <f t="shared" si="57"/>
        <v>2.1524239124715693E-2</v>
      </c>
      <c r="H233" s="27">
        <f t="shared" si="57"/>
        <v>8.7386132098544074E-3</v>
      </c>
      <c r="I233" s="73">
        <f t="shared" si="57"/>
        <v>0</v>
      </c>
      <c r="J233" s="27">
        <f t="shared" si="57"/>
        <v>2.1429974687799169E-2</v>
      </c>
      <c r="K233" s="74" t="s">
        <v>105</v>
      </c>
    </row>
    <row r="234" spans="1:11">
      <c r="A234" s="83" t="s">
        <v>109</v>
      </c>
      <c r="B234" s="24" t="s">
        <v>10</v>
      </c>
      <c r="C234" s="25">
        <v>64.633978012539004</v>
      </c>
      <c r="D234" s="25">
        <v>64.633978012539004</v>
      </c>
      <c r="E234" s="25">
        <v>64.633978012539004</v>
      </c>
      <c r="F234" s="25">
        <v>64.633976864313496</v>
      </c>
      <c r="G234" s="25">
        <v>64.633978012539103</v>
      </c>
      <c r="H234" s="25">
        <v>64.633978012539103</v>
      </c>
      <c r="I234" s="25">
        <v>64.633978012539103</v>
      </c>
      <c r="J234" s="25">
        <v>64.633978012539103</v>
      </c>
    </row>
    <row r="235" spans="1:11">
      <c r="A235" s="84"/>
      <c r="B235" s="24" t="s">
        <v>11</v>
      </c>
      <c r="C235" s="25">
        <v>0</v>
      </c>
      <c r="D235" s="25">
        <v>0</v>
      </c>
      <c r="E235" s="25">
        <v>0</v>
      </c>
      <c r="F235" s="25">
        <v>0</v>
      </c>
      <c r="G235" s="25">
        <v>0</v>
      </c>
      <c r="H235" s="25">
        <v>0</v>
      </c>
      <c r="I235" s="25">
        <v>0</v>
      </c>
      <c r="J235" s="25">
        <v>0</v>
      </c>
    </row>
    <row r="236" spans="1:11">
      <c r="A236" s="84"/>
      <c r="B236" s="24" t="s">
        <v>12</v>
      </c>
      <c r="C236" s="25">
        <v>64.633978012539004</v>
      </c>
      <c r="D236" s="25">
        <v>64.633978012539004</v>
      </c>
      <c r="E236" s="25">
        <v>64.633978012539004</v>
      </c>
      <c r="F236" s="25">
        <v>64.633976864313496</v>
      </c>
      <c r="G236" s="25">
        <v>64.633978012539103</v>
      </c>
      <c r="H236" s="25">
        <v>64.633978012539103</v>
      </c>
      <c r="I236" s="25">
        <v>64.633978012539103</v>
      </c>
      <c r="J236" s="25">
        <v>64.633978012539103</v>
      </c>
    </row>
    <row r="237" spans="1:11">
      <c r="A237" s="85"/>
      <c r="B237" s="26" t="s">
        <v>13</v>
      </c>
      <c r="C237" s="27">
        <f>C235/C234</f>
        <v>0</v>
      </c>
      <c r="D237" s="27">
        <f t="shared" ref="D237:J237" si="58">D235/D234</f>
        <v>0</v>
      </c>
      <c r="E237" s="75">
        <f t="shared" si="58"/>
        <v>0</v>
      </c>
      <c r="F237" s="27">
        <f t="shared" si="58"/>
        <v>0</v>
      </c>
      <c r="G237" s="27">
        <f t="shared" si="58"/>
        <v>0</v>
      </c>
      <c r="H237" s="27">
        <f t="shared" si="58"/>
        <v>0</v>
      </c>
      <c r="I237" s="27">
        <f t="shared" si="58"/>
        <v>0</v>
      </c>
      <c r="J237" s="27">
        <f t="shared" si="58"/>
        <v>0</v>
      </c>
      <c r="K237" s="78"/>
    </row>
    <row r="238" spans="1:11">
      <c r="A238" s="83" t="s">
        <v>110</v>
      </c>
      <c r="B238" s="24" t="s">
        <v>10</v>
      </c>
      <c r="C238" s="25">
        <v>8.2759610421896799</v>
      </c>
      <c r="D238" s="25">
        <v>8.2759610421896799</v>
      </c>
      <c r="E238" s="25">
        <v>8.2759610421896799</v>
      </c>
      <c r="F238" s="25">
        <v>8.2759706886089699</v>
      </c>
      <c r="G238" s="25">
        <v>8.2759652253400695</v>
      </c>
      <c r="H238" s="25">
        <v>8.2759652253400695</v>
      </c>
      <c r="I238" s="25">
        <v>8.2759652253400695</v>
      </c>
      <c r="J238" s="25">
        <v>8.2759652253400695</v>
      </c>
    </row>
    <row r="239" spans="1:11">
      <c r="A239" s="84"/>
      <c r="B239" s="24" t="s">
        <v>11</v>
      </c>
      <c r="C239" s="25">
        <v>0</v>
      </c>
      <c r="D239" s="25">
        <v>0</v>
      </c>
      <c r="E239" s="25">
        <v>0</v>
      </c>
      <c r="F239" s="25">
        <v>0</v>
      </c>
      <c r="G239" s="25">
        <v>0</v>
      </c>
      <c r="H239" s="25">
        <v>0</v>
      </c>
      <c r="I239" s="25">
        <v>0</v>
      </c>
      <c r="J239" s="25">
        <v>0</v>
      </c>
    </row>
    <row r="240" spans="1:11">
      <c r="A240" s="84"/>
      <c r="B240" s="24" t="s">
        <v>12</v>
      </c>
      <c r="C240" s="25">
        <v>8.2759610421896799</v>
      </c>
      <c r="D240" s="25">
        <v>8.2759610421896799</v>
      </c>
      <c r="E240" s="25">
        <v>8.2759610421896799</v>
      </c>
      <c r="F240" s="25">
        <v>8.2759706886089699</v>
      </c>
      <c r="G240" s="25">
        <v>8.2759652253400695</v>
      </c>
      <c r="H240" s="25">
        <v>8.2759652253400695</v>
      </c>
      <c r="I240" s="25">
        <v>8.2759652253400695</v>
      </c>
      <c r="J240" s="25">
        <v>8.2759652253400695</v>
      </c>
    </row>
    <row r="241" spans="1:11">
      <c r="A241" s="85"/>
      <c r="B241" s="26" t="s">
        <v>13</v>
      </c>
      <c r="C241" s="27">
        <f>C239/C238</f>
        <v>0</v>
      </c>
      <c r="D241" s="27">
        <f t="shared" ref="D241:J241" si="59">D239/D238</f>
        <v>0</v>
      </c>
      <c r="E241" s="75">
        <f t="shared" si="59"/>
        <v>0</v>
      </c>
      <c r="F241" s="27">
        <f t="shared" si="59"/>
        <v>0</v>
      </c>
      <c r="G241" s="27">
        <f t="shared" si="59"/>
        <v>0</v>
      </c>
      <c r="H241" s="27">
        <f t="shared" si="59"/>
        <v>0</v>
      </c>
      <c r="I241" s="27">
        <f t="shared" si="59"/>
        <v>0</v>
      </c>
      <c r="J241" s="27">
        <f t="shared" si="59"/>
        <v>0</v>
      </c>
      <c r="K241" s="78"/>
    </row>
    <row r="242" spans="1:11">
      <c r="A242" s="83" t="s">
        <v>111</v>
      </c>
      <c r="B242" s="24" t="s">
        <v>10</v>
      </c>
      <c r="C242" s="25">
        <v>20.148397725318201</v>
      </c>
      <c r="D242" s="25">
        <v>20.148397623633901</v>
      </c>
      <c r="E242" s="25">
        <v>20.148397355234302</v>
      </c>
      <c r="F242" s="25">
        <v>20.148400122258</v>
      </c>
      <c r="G242" s="25">
        <v>20.148403009402902</v>
      </c>
      <c r="H242" s="25">
        <v>20.148403515927601</v>
      </c>
      <c r="I242" s="25">
        <v>20.148403009402902</v>
      </c>
      <c r="J242" s="25">
        <v>20.148403009402902</v>
      </c>
    </row>
    <row r="243" spans="1:11">
      <c r="A243" s="84"/>
      <c r="B243" s="24" t="s">
        <v>11</v>
      </c>
      <c r="C243" s="25">
        <v>0</v>
      </c>
      <c r="D243" s="25">
        <v>0</v>
      </c>
      <c r="E243" s="25">
        <v>0</v>
      </c>
      <c r="F243" s="25">
        <v>0</v>
      </c>
      <c r="G243" s="25">
        <v>0</v>
      </c>
      <c r="H243" s="25">
        <v>0</v>
      </c>
      <c r="I243" s="25">
        <v>0</v>
      </c>
      <c r="J243" s="25">
        <v>0</v>
      </c>
    </row>
    <row r="244" spans="1:11">
      <c r="A244" s="84"/>
      <c r="B244" s="24" t="s">
        <v>12</v>
      </c>
      <c r="C244" s="25">
        <v>20.148397725318201</v>
      </c>
      <c r="D244" s="25">
        <v>20.148397623633901</v>
      </c>
      <c r="E244" s="25">
        <v>20.148397355234302</v>
      </c>
      <c r="F244" s="25">
        <v>20.148400122258</v>
      </c>
      <c r="G244" s="25">
        <v>20.148403009402902</v>
      </c>
      <c r="H244" s="25">
        <v>20.148403515927601</v>
      </c>
      <c r="I244" s="25">
        <v>20.148403009402902</v>
      </c>
      <c r="J244" s="25">
        <v>20.148403009402902</v>
      </c>
    </row>
    <row r="245" spans="1:11">
      <c r="A245" s="85"/>
      <c r="B245" s="26" t="s">
        <v>13</v>
      </c>
      <c r="C245" s="73">
        <f>C243/C242</f>
        <v>0</v>
      </c>
      <c r="D245" s="73">
        <f t="shared" ref="D245:J245" si="60">D243/D242</f>
        <v>0</v>
      </c>
      <c r="E245" s="73">
        <f t="shared" si="60"/>
        <v>0</v>
      </c>
      <c r="F245" s="27">
        <f t="shared" si="60"/>
        <v>0</v>
      </c>
      <c r="G245" s="27">
        <f t="shared" si="60"/>
        <v>0</v>
      </c>
      <c r="H245" s="27">
        <f t="shared" si="60"/>
        <v>0</v>
      </c>
      <c r="I245" s="27">
        <f t="shared" si="60"/>
        <v>0</v>
      </c>
      <c r="J245" s="27">
        <f t="shared" si="60"/>
        <v>0</v>
      </c>
      <c r="K245" s="74" t="s">
        <v>112</v>
      </c>
    </row>
    <row r="246" spans="1:11">
      <c r="A246" s="83" t="s">
        <v>113</v>
      </c>
      <c r="B246" s="24" t="s">
        <v>10</v>
      </c>
      <c r="C246" s="25">
        <v>8.5376085013667691</v>
      </c>
      <c r="D246" s="25">
        <v>8.5376084424828793</v>
      </c>
      <c r="E246" s="25">
        <v>8.5376084424828793</v>
      </c>
      <c r="F246" s="25">
        <v>8.5376033095680199</v>
      </c>
      <c r="G246" s="25">
        <v>8.5376075223599805</v>
      </c>
      <c r="H246" s="25">
        <v>8.5376075223599805</v>
      </c>
      <c r="I246" s="25">
        <v>8.5376075223599805</v>
      </c>
      <c r="J246" s="25">
        <v>8.5376075223599805</v>
      </c>
    </row>
    <row r="247" spans="1:11">
      <c r="A247" s="84"/>
      <c r="B247" s="24" t="s">
        <v>11</v>
      </c>
      <c r="C247" s="25">
        <v>1.3708480048698899</v>
      </c>
      <c r="D247" s="25">
        <v>0</v>
      </c>
      <c r="E247" s="25">
        <v>0</v>
      </c>
      <c r="F247" s="25">
        <v>0</v>
      </c>
      <c r="G247" s="25">
        <v>0</v>
      </c>
      <c r="H247" s="25">
        <v>0</v>
      </c>
      <c r="I247" s="25">
        <v>0</v>
      </c>
      <c r="J247" s="25">
        <v>0</v>
      </c>
    </row>
    <row r="248" spans="1:11">
      <c r="A248" s="84"/>
      <c r="B248" s="24" t="s">
        <v>12</v>
      </c>
      <c r="C248" s="25">
        <v>7.1667604964968801</v>
      </c>
      <c r="D248" s="25">
        <v>8.5376084424828793</v>
      </c>
      <c r="E248" s="25">
        <v>8.5376084424828793</v>
      </c>
      <c r="F248" s="25">
        <v>8.5376033095680199</v>
      </c>
      <c r="G248" s="25">
        <v>8.5376075223599805</v>
      </c>
      <c r="H248" s="25">
        <v>8.5376075223599805</v>
      </c>
      <c r="I248" s="25">
        <v>8.5376075223599805</v>
      </c>
      <c r="J248" s="25">
        <v>8.5376075223599805</v>
      </c>
    </row>
    <row r="249" spans="1:11">
      <c r="A249" s="85"/>
      <c r="B249" s="26" t="s">
        <v>13</v>
      </c>
      <c r="C249" s="73">
        <f>C247/C246</f>
        <v>0.1605658077025239</v>
      </c>
      <c r="D249" s="27">
        <f t="shared" ref="D249:J249" si="61">D247/D246</f>
        <v>0</v>
      </c>
      <c r="E249" s="27">
        <f t="shared" si="61"/>
        <v>0</v>
      </c>
      <c r="F249" s="27">
        <f t="shared" si="61"/>
        <v>0</v>
      </c>
      <c r="G249" s="27">
        <f t="shared" si="61"/>
        <v>0</v>
      </c>
      <c r="H249" s="27">
        <f t="shared" si="61"/>
        <v>0</v>
      </c>
      <c r="I249" s="27">
        <f t="shared" si="61"/>
        <v>0</v>
      </c>
      <c r="J249" s="27">
        <f t="shared" si="61"/>
        <v>0</v>
      </c>
    </row>
    <row r="250" spans="1:11">
      <c r="A250" s="83" t="s">
        <v>114</v>
      </c>
      <c r="B250" s="24" t="s">
        <v>10</v>
      </c>
      <c r="C250" s="25">
        <v>3.0207225875760599</v>
      </c>
      <c r="D250" s="25">
        <v>3.0207225875760599</v>
      </c>
      <c r="E250" s="25">
        <v>3.0207225875760599</v>
      </c>
      <c r="F250" s="25">
        <v>3.0207227609713798</v>
      </c>
      <c r="G250" s="25">
        <v>3.02072430786964</v>
      </c>
      <c r="H250" s="25">
        <v>3.02072430786964</v>
      </c>
      <c r="I250" s="25">
        <v>3.02072430786964</v>
      </c>
      <c r="J250" s="25">
        <v>3.02072430786964</v>
      </c>
    </row>
    <row r="251" spans="1:11">
      <c r="A251" s="84"/>
      <c r="B251" s="24" t="s">
        <v>11</v>
      </c>
      <c r="C251" s="25">
        <v>0</v>
      </c>
      <c r="D251" s="25">
        <v>0</v>
      </c>
      <c r="E251" s="25">
        <v>0</v>
      </c>
      <c r="F251" s="25">
        <v>0</v>
      </c>
      <c r="G251" s="25">
        <v>0</v>
      </c>
      <c r="H251" s="25">
        <v>0</v>
      </c>
      <c r="I251" s="25">
        <v>0</v>
      </c>
      <c r="J251" s="25">
        <v>0</v>
      </c>
    </row>
    <row r="252" spans="1:11">
      <c r="A252" s="84"/>
      <c r="B252" s="24" t="s">
        <v>12</v>
      </c>
      <c r="C252" s="25">
        <v>3.0207225875760599</v>
      </c>
      <c r="D252" s="25">
        <v>3.0207225875760599</v>
      </c>
      <c r="E252" s="25">
        <v>3.0207225875760599</v>
      </c>
      <c r="F252" s="25">
        <v>3.0207227609713798</v>
      </c>
      <c r="G252" s="25">
        <v>3.02072430786964</v>
      </c>
      <c r="H252" s="25">
        <v>3.02072430786964</v>
      </c>
      <c r="I252" s="25">
        <v>3.02072430786964</v>
      </c>
      <c r="J252" s="25">
        <v>3.02072430786964</v>
      </c>
    </row>
    <row r="253" spans="1:11">
      <c r="A253" s="85"/>
      <c r="B253" s="26" t="s">
        <v>13</v>
      </c>
      <c r="C253" s="27">
        <f>C251/C250</f>
        <v>0</v>
      </c>
      <c r="D253" s="27">
        <f t="shared" ref="D253:J253" si="62">D251/D250</f>
        <v>0</v>
      </c>
      <c r="E253" s="27">
        <f t="shared" si="62"/>
        <v>0</v>
      </c>
      <c r="F253" s="27">
        <f t="shared" si="62"/>
        <v>0</v>
      </c>
      <c r="G253" s="27">
        <f t="shared" si="62"/>
        <v>0</v>
      </c>
      <c r="H253" s="27">
        <f t="shared" si="62"/>
        <v>0</v>
      </c>
      <c r="I253" s="27">
        <f t="shared" si="62"/>
        <v>0</v>
      </c>
      <c r="J253" s="27">
        <f t="shared" si="62"/>
        <v>0</v>
      </c>
    </row>
    <row r="254" spans="1:11">
      <c r="A254" s="83" t="s">
        <v>115</v>
      </c>
      <c r="B254" s="24" t="s">
        <v>10</v>
      </c>
      <c r="C254" s="25">
        <v>1697.829898421548</v>
      </c>
      <c r="D254" s="25">
        <v>1697.8298947607889</v>
      </c>
      <c r="E254" s="25">
        <v>1697.8298937261889</v>
      </c>
      <c r="F254" s="25">
        <v>1697.82989412389</v>
      </c>
      <c r="G254" s="25">
        <v>1697.829894705877</v>
      </c>
      <c r="H254" s="25">
        <v>1697.8298950539879</v>
      </c>
      <c r="I254" s="25">
        <v>1697.82989333761</v>
      </c>
      <c r="J254" s="25">
        <v>1697.8298909882899</v>
      </c>
    </row>
    <row r="255" spans="1:11">
      <c r="A255" s="84"/>
      <c r="B255" s="24" t="s">
        <v>11</v>
      </c>
      <c r="C255" s="25">
        <v>310.73959249605798</v>
      </c>
      <c r="D255" s="25">
        <v>256.177880655499</v>
      </c>
      <c r="E255" s="25">
        <v>231.40823055863899</v>
      </c>
      <c r="F255" s="25">
        <v>0</v>
      </c>
      <c r="G255" s="25">
        <v>146.84894352574699</v>
      </c>
      <c r="H255" s="25">
        <v>29.412464565518</v>
      </c>
      <c r="I255" s="25">
        <v>0</v>
      </c>
      <c r="J255" s="25">
        <v>180.61435744804999</v>
      </c>
    </row>
    <row r="256" spans="1:11">
      <c r="A256" s="84"/>
      <c r="B256" s="24" t="s">
        <v>12</v>
      </c>
      <c r="C256" s="25">
        <v>1387.0903059254899</v>
      </c>
      <c r="D256" s="25">
        <v>1441.6520141052899</v>
      </c>
      <c r="E256" s="25">
        <v>1466.4216631675499</v>
      </c>
      <c r="F256" s="25">
        <v>1697.82989412389</v>
      </c>
      <c r="G256" s="25">
        <v>1550.98095118013</v>
      </c>
      <c r="H256" s="25">
        <v>1668.41743048847</v>
      </c>
      <c r="I256" s="25">
        <v>1697.82989333761</v>
      </c>
      <c r="J256" s="25">
        <v>1517.2155335402399</v>
      </c>
    </row>
    <row r="257" spans="1:11">
      <c r="A257" s="85"/>
      <c r="B257" s="26" t="s">
        <v>13</v>
      </c>
      <c r="C257" s="73">
        <f>C255/C254</f>
        <v>0.18302162824729901</v>
      </c>
      <c r="D257" s="73">
        <f t="shared" ref="D257:J257" si="63">D255/D254</f>
        <v>0.15088548119338685</v>
      </c>
      <c r="E257" s="73">
        <f t="shared" si="63"/>
        <v>0.13629647552663393</v>
      </c>
      <c r="F257" s="73">
        <f t="shared" si="63"/>
        <v>0</v>
      </c>
      <c r="G257" s="73">
        <f t="shared" si="63"/>
        <v>8.6492141517620247E-2</v>
      </c>
      <c r="H257" s="73">
        <f t="shared" si="63"/>
        <v>1.7323563833573998E-2</v>
      </c>
      <c r="I257" s="73">
        <f t="shared" si="63"/>
        <v>0</v>
      </c>
      <c r="J257" s="27">
        <f t="shared" si="63"/>
        <v>0.10637953684683697</v>
      </c>
      <c r="K257" s="74" t="s">
        <v>116</v>
      </c>
    </row>
    <row r="258" spans="1:11">
      <c r="A258" s="83" t="s">
        <v>117</v>
      </c>
      <c r="B258" s="24" t="s">
        <v>10</v>
      </c>
      <c r="C258" s="25">
        <v>88.021233759677102</v>
      </c>
      <c r="D258" s="25">
        <v>88.021234382071697</v>
      </c>
      <c r="E258" s="25">
        <v>88.021234120883207</v>
      </c>
      <c r="F258" s="25">
        <v>88.0212334759442</v>
      </c>
      <c r="G258" s="25">
        <v>88.021233154023207</v>
      </c>
      <c r="H258" s="25">
        <v>88.0212334759442</v>
      </c>
      <c r="I258" s="25">
        <v>88.0212334759442</v>
      </c>
      <c r="J258" s="25">
        <v>88.0212330266436</v>
      </c>
    </row>
    <row r="259" spans="1:11">
      <c r="A259" s="84"/>
      <c r="B259" s="24" t="s">
        <v>11</v>
      </c>
      <c r="C259" s="25">
        <v>52.370250784458797</v>
      </c>
      <c r="D259" s="25">
        <v>41.267177719340999</v>
      </c>
      <c r="E259" s="25">
        <v>41.489894025234797</v>
      </c>
      <c r="F259" s="25">
        <v>0</v>
      </c>
      <c r="G259" s="25">
        <v>1.01932624970346E-3</v>
      </c>
      <c r="H259" s="25">
        <v>0</v>
      </c>
      <c r="I259" s="25">
        <v>0</v>
      </c>
      <c r="J259" s="25">
        <v>39.500432775229498</v>
      </c>
    </row>
    <row r="260" spans="1:11">
      <c r="A260" s="84"/>
      <c r="B260" s="24" t="s">
        <v>12</v>
      </c>
      <c r="C260" s="25">
        <v>35.650982975218298</v>
      </c>
      <c r="D260" s="25">
        <v>46.754056662730697</v>
      </c>
      <c r="E260" s="25">
        <v>46.531340095648403</v>
      </c>
      <c r="F260" s="25">
        <v>88.0212334759442</v>
      </c>
      <c r="G260" s="25">
        <v>88.020213827773503</v>
      </c>
      <c r="H260" s="25">
        <v>88.0212334759442</v>
      </c>
      <c r="I260" s="25">
        <v>88.0212334759442</v>
      </c>
      <c r="J260" s="25">
        <v>48.520800251414101</v>
      </c>
    </row>
    <row r="261" spans="1:11">
      <c r="A261" s="85"/>
      <c r="B261" s="26" t="s">
        <v>13</v>
      </c>
      <c r="C261" s="27">
        <f>C259/C258</f>
        <v>0.59497292354983811</v>
      </c>
      <c r="D261" s="27">
        <f t="shared" ref="D261:J261" si="64">D259/D258</f>
        <v>0.46883207227262386</v>
      </c>
      <c r="E261" s="27">
        <f t="shared" si="64"/>
        <v>0.47136233023335034</v>
      </c>
      <c r="F261" s="73">
        <f t="shared" si="64"/>
        <v>0</v>
      </c>
      <c r="G261" s="73">
        <f t="shared" si="64"/>
        <v>1.1580458636835962E-5</v>
      </c>
      <c r="H261" s="73">
        <f t="shared" si="64"/>
        <v>0</v>
      </c>
      <c r="I261" s="73">
        <f t="shared" si="64"/>
        <v>0</v>
      </c>
      <c r="J261" s="27">
        <f t="shared" si="64"/>
        <v>0.44876027541301211</v>
      </c>
      <c r="K261" s="74" t="s">
        <v>118</v>
      </c>
    </row>
    <row r="262" spans="1:11">
      <c r="A262" s="83" t="s">
        <v>119</v>
      </c>
      <c r="B262" s="24" t="s">
        <v>10</v>
      </c>
      <c r="C262" s="25">
        <v>154.0138729381309</v>
      </c>
      <c r="D262" s="25">
        <v>154.01387401084651</v>
      </c>
      <c r="E262" s="25">
        <v>154.01387439241631</v>
      </c>
      <c r="F262" s="25">
        <v>154.01387415627801</v>
      </c>
      <c r="G262" s="25">
        <v>154.01387333057431</v>
      </c>
      <c r="H262" s="25">
        <v>154.01387415627801</v>
      </c>
      <c r="I262" s="25">
        <v>154.01387415627801</v>
      </c>
      <c r="J262" s="25">
        <v>154.01387449903859</v>
      </c>
    </row>
    <row r="263" spans="1:11">
      <c r="A263" s="84"/>
      <c r="B263" s="24" t="s">
        <v>11</v>
      </c>
      <c r="C263" s="25">
        <v>106.719623661067</v>
      </c>
      <c r="D263" s="25">
        <v>75.269154699728205</v>
      </c>
      <c r="E263" s="25">
        <v>47.614694391231303</v>
      </c>
      <c r="F263" s="25">
        <v>0</v>
      </c>
      <c r="G263" s="25">
        <v>20.0402155681053</v>
      </c>
      <c r="H263" s="25">
        <v>0</v>
      </c>
      <c r="I263" s="25">
        <v>0</v>
      </c>
      <c r="J263" s="25">
        <v>78.819245460826806</v>
      </c>
    </row>
    <row r="264" spans="1:11">
      <c r="A264" s="84"/>
      <c r="B264" s="24" t="s">
        <v>12</v>
      </c>
      <c r="C264" s="25">
        <v>47.294249277063898</v>
      </c>
      <c r="D264" s="25">
        <v>78.744719311118303</v>
      </c>
      <c r="E264" s="25">
        <v>106.399180001185</v>
      </c>
      <c r="F264" s="25">
        <v>154.01387415627801</v>
      </c>
      <c r="G264" s="25">
        <v>133.973657762469</v>
      </c>
      <c r="H264" s="25">
        <v>154.01387415627801</v>
      </c>
      <c r="I264" s="25">
        <v>154.01387415627801</v>
      </c>
      <c r="J264" s="25">
        <v>75.194629038211801</v>
      </c>
    </row>
    <row r="265" spans="1:11">
      <c r="A265" s="85"/>
      <c r="B265" s="26" t="s">
        <v>13</v>
      </c>
      <c r="C265" s="27">
        <f>C263/C262</f>
        <v>0.69292214801933771</v>
      </c>
      <c r="D265" s="27">
        <f t="shared" ref="D265:J265" si="65">D263/D262</f>
        <v>0.48871671583579113</v>
      </c>
      <c r="E265" s="27">
        <f t="shared" si="65"/>
        <v>0.30915847406002184</v>
      </c>
      <c r="F265" s="73">
        <f t="shared" si="65"/>
        <v>0</v>
      </c>
      <c r="G265" s="73">
        <f t="shared" si="65"/>
        <v>0.13011954790002014</v>
      </c>
      <c r="H265" s="27">
        <f t="shared" si="65"/>
        <v>0</v>
      </c>
      <c r="I265" s="73">
        <f t="shared" si="65"/>
        <v>0</v>
      </c>
      <c r="J265" s="27">
        <f t="shared" si="65"/>
        <v>0.51176717498473701</v>
      </c>
      <c r="K265" s="74" t="s">
        <v>120</v>
      </c>
    </row>
    <row r="266" spans="1:11">
      <c r="A266" s="83" t="s">
        <v>121</v>
      </c>
      <c r="B266" s="24" t="s">
        <v>10</v>
      </c>
      <c r="C266" s="25">
        <v>2039.0249105409412</v>
      </c>
      <c r="D266" s="25">
        <v>2039.0249118174941</v>
      </c>
      <c r="E266" s="25">
        <v>2039.0249127076399</v>
      </c>
      <c r="F266" s="25">
        <v>2039.02491311072</v>
      </c>
      <c r="G266" s="25">
        <v>2039.024911877975</v>
      </c>
      <c r="H266" s="25">
        <v>2039.0249125557311</v>
      </c>
      <c r="I266" s="25">
        <v>2039.0249131261319</v>
      </c>
      <c r="J266" s="25">
        <v>2039.0249158687052</v>
      </c>
    </row>
    <row r="267" spans="1:11">
      <c r="A267" s="84"/>
      <c r="B267" s="24" t="s">
        <v>11</v>
      </c>
      <c r="C267" s="25">
        <v>519.99333339642101</v>
      </c>
      <c r="D267" s="25">
        <v>303.49680627492398</v>
      </c>
      <c r="E267" s="25">
        <v>276.11902071976999</v>
      </c>
      <c r="F267" s="25">
        <v>0</v>
      </c>
      <c r="G267" s="25">
        <v>122.395740480995</v>
      </c>
      <c r="H267" s="25">
        <v>168.05609297911101</v>
      </c>
      <c r="I267" s="25">
        <v>8.1045216991914401E-2</v>
      </c>
      <c r="J267" s="25">
        <v>261.86118366172502</v>
      </c>
    </row>
    <row r="268" spans="1:11">
      <c r="A268" s="84"/>
      <c r="B268" s="24" t="s">
        <v>12</v>
      </c>
      <c r="C268" s="25">
        <v>1519.03157714452</v>
      </c>
      <c r="D268" s="25">
        <v>1735.5281055425701</v>
      </c>
      <c r="E268" s="25">
        <v>1762.9058919878701</v>
      </c>
      <c r="F268" s="25">
        <v>2039.02491311072</v>
      </c>
      <c r="G268" s="25">
        <v>1916.6291713969799</v>
      </c>
      <c r="H268" s="25">
        <v>1870.96881957662</v>
      </c>
      <c r="I268" s="25">
        <v>2038.94386790914</v>
      </c>
      <c r="J268" s="25">
        <v>1777.1637322069801</v>
      </c>
    </row>
    <row r="269" spans="1:11">
      <c r="A269" s="85"/>
      <c r="B269" s="26" t="s">
        <v>13</v>
      </c>
      <c r="C269" s="27">
        <f>C267/C266</f>
        <v>0.25502058886493439</v>
      </c>
      <c r="D269" s="81">
        <f t="shared" ref="D269:J269" si="66">D267/D266</f>
        <v>0.14884408940565652</v>
      </c>
      <c r="E269" s="75">
        <f t="shared" si="66"/>
        <v>0.13541718838202374</v>
      </c>
      <c r="F269" s="73">
        <f t="shared" si="66"/>
        <v>0</v>
      </c>
      <c r="G269" s="73">
        <f t="shared" si="66"/>
        <v>6.0026603779090928E-2</v>
      </c>
      <c r="H269" s="27">
        <f t="shared" si="66"/>
        <v>8.2419833099767317E-2</v>
      </c>
      <c r="I269" s="73">
        <f t="shared" si="66"/>
        <v>3.9747045987613705E-5</v>
      </c>
      <c r="J269" s="27">
        <f t="shared" si="66"/>
        <v>0.1284247100777392</v>
      </c>
      <c r="K269" s="74" t="s">
        <v>93</v>
      </c>
    </row>
    <row r="270" spans="1:11">
      <c r="A270" s="83" t="s">
        <v>122</v>
      </c>
      <c r="B270" s="24" t="s">
        <v>10</v>
      </c>
      <c r="C270" s="25">
        <v>2370.6107236270682</v>
      </c>
      <c r="D270" s="25">
        <v>2370.6107186174281</v>
      </c>
      <c r="E270" s="25">
        <v>2370.6107199849571</v>
      </c>
      <c r="F270" s="25">
        <v>2370.6107206112802</v>
      </c>
      <c r="G270" s="25">
        <v>2370.610723528679</v>
      </c>
      <c r="H270" s="25">
        <v>2370.610720581441</v>
      </c>
      <c r="I270" s="25">
        <v>2370.610721612521</v>
      </c>
      <c r="J270" s="25">
        <v>2370.6107195214131</v>
      </c>
    </row>
    <row r="271" spans="1:11">
      <c r="A271" s="84"/>
      <c r="B271" s="24" t="s">
        <v>11</v>
      </c>
      <c r="C271" s="25">
        <v>765.50425227450796</v>
      </c>
      <c r="D271" s="25">
        <v>368.05330091534802</v>
      </c>
      <c r="E271" s="25">
        <v>306.30707940071699</v>
      </c>
      <c r="F271" s="25">
        <v>0</v>
      </c>
      <c r="G271" s="25">
        <v>233.284166778909</v>
      </c>
      <c r="H271" s="25">
        <v>1.2027277223111399</v>
      </c>
      <c r="I271" s="25">
        <v>6.8045398977310603</v>
      </c>
      <c r="J271" s="25">
        <v>369.46549548221299</v>
      </c>
    </row>
    <row r="272" spans="1:11">
      <c r="A272" s="84"/>
      <c r="B272" s="24" t="s">
        <v>12</v>
      </c>
      <c r="C272" s="25">
        <v>1605.10647135256</v>
      </c>
      <c r="D272" s="25">
        <v>2002.5574177020801</v>
      </c>
      <c r="E272" s="25">
        <v>2064.3036405842399</v>
      </c>
      <c r="F272" s="25">
        <v>2370.6107206112802</v>
      </c>
      <c r="G272" s="25">
        <v>2137.3265567497701</v>
      </c>
      <c r="H272" s="25">
        <v>2369.40799285913</v>
      </c>
      <c r="I272" s="25">
        <v>2363.80618171479</v>
      </c>
      <c r="J272" s="25">
        <v>2001.1452240392</v>
      </c>
    </row>
    <row r="273" spans="1:11">
      <c r="A273" s="85"/>
      <c r="B273" s="26" t="s">
        <v>13</v>
      </c>
      <c r="C273" s="27">
        <f>C271/C270</f>
        <v>0.32291436322504924</v>
      </c>
      <c r="D273" s="73">
        <f t="shared" ref="D273:J273" si="67">D271/D270</f>
        <v>0.15525674376854318</v>
      </c>
      <c r="E273" s="73">
        <f t="shared" si="67"/>
        <v>0.12921019753199323</v>
      </c>
      <c r="F273" s="73">
        <f t="shared" si="67"/>
        <v>0</v>
      </c>
      <c r="G273" s="73">
        <f t="shared" si="67"/>
        <v>9.8406779511932288E-2</v>
      </c>
      <c r="H273" s="27">
        <f t="shared" si="67"/>
        <v>5.0734931377351827E-4</v>
      </c>
      <c r="I273" s="73">
        <f t="shared" si="67"/>
        <v>2.8703742186327926E-3</v>
      </c>
      <c r="J273" s="81">
        <f t="shared" si="67"/>
        <v>0.15585245288893401</v>
      </c>
      <c r="K273" s="74" t="s">
        <v>123</v>
      </c>
    </row>
    <row r="274" spans="1:11">
      <c r="A274" s="83" t="s">
        <v>124</v>
      </c>
      <c r="B274" s="24" t="s">
        <v>10</v>
      </c>
      <c r="C274" s="25">
        <v>5082.8100497395899</v>
      </c>
      <c r="D274" s="25">
        <v>5082.8100476319896</v>
      </c>
      <c r="E274" s="25">
        <v>5082.81004158829</v>
      </c>
      <c r="F274" s="25">
        <v>5082.810046285711</v>
      </c>
      <c r="G274" s="25">
        <v>5082.81004846005</v>
      </c>
      <c r="H274" s="25">
        <v>5082.810045433529</v>
      </c>
      <c r="I274" s="25">
        <v>5082.810045739704</v>
      </c>
      <c r="J274" s="25">
        <v>5082.8100451642558</v>
      </c>
    </row>
    <row r="275" spans="1:11">
      <c r="A275" s="84"/>
      <c r="B275" s="24" t="s">
        <v>11</v>
      </c>
      <c r="C275" s="25">
        <v>1925.3391317084699</v>
      </c>
      <c r="D275" s="25">
        <v>1054.1341133301701</v>
      </c>
      <c r="E275" s="25">
        <v>1118.0963770158301</v>
      </c>
      <c r="F275" s="25">
        <v>1.3641955347007999</v>
      </c>
      <c r="G275" s="25">
        <v>781.65674772275997</v>
      </c>
      <c r="H275" s="25">
        <v>493.50083730013898</v>
      </c>
      <c r="I275" s="25">
        <v>0.25298539389396701</v>
      </c>
      <c r="J275" s="25">
        <v>931.42156957062605</v>
      </c>
    </row>
    <row r="276" spans="1:11">
      <c r="A276" s="84"/>
      <c r="B276" s="24" t="s">
        <v>12</v>
      </c>
      <c r="C276" s="25">
        <v>3157.4709180311202</v>
      </c>
      <c r="D276" s="25">
        <v>4028.6759343018198</v>
      </c>
      <c r="E276" s="25">
        <v>3964.7136645724599</v>
      </c>
      <c r="F276" s="25">
        <v>5081.4458507510099</v>
      </c>
      <c r="G276" s="25">
        <v>4301.15330073729</v>
      </c>
      <c r="H276" s="25">
        <v>4589.3092081333898</v>
      </c>
      <c r="I276" s="25">
        <v>5082.55706034581</v>
      </c>
      <c r="J276" s="25">
        <v>4151.3884755936297</v>
      </c>
    </row>
    <row r="277" spans="1:11">
      <c r="A277" s="85"/>
      <c r="B277" s="26" t="s">
        <v>13</v>
      </c>
      <c r="C277" s="27">
        <f>C275/C274</f>
        <v>0.37879423249489952</v>
      </c>
      <c r="D277" s="73">
        <f t="shared" ref="D277:J277" si="68">D275/D274</f>
        <v>0.20739199447779413</v>
      </c>
      <c r="E277" s="73">
        <f t="shared" si="68"/>
        <v>0.21997603055542173</v>
      </c>
      <c r="F277" s="73">
        <f t="shared" si="68"/>
        <v>2.6839396362995948E-4</v>
      </c>
      <c r="G277" s="73">
        <f t="shared" si="68"/>
        <v>0.15378437129665709</v>
      </c>
      <c r="H277" s="27">
        <f t="shared" si="68"/>
        <v>9.7092126774146789E-2</v>
      </c>
      <c r="I277" s="73">
        <f t="shared" si="68"/>
        <v>4.9772742167693957E-5</v>
      </c>
      <c r="J277" s="73">
        <f t="shared" si="68"/>
        <v>0.18324933674371185</v>
      </c>
      <c r="K277" s="74" t="s">
        <v>125</v>
      </c>
    </row>
    <row r="278" spans="1:11">
      <c r="A278" s="83" t="s">
        <v>126</v>
      </c>
      <c r="B278" s="24" t="s">
        <v>10</v>
      </c>
      <c r="C278" s="25">
        <v>699.59636372909699</v>
      </c>
      <c r="D278" s="25">
        <v>699.59636367555004</v>
      </c>
      <c r="E278" s="25">
        <v>699.596363579583</v>
      </c>
      <c r="F278" s="25">
        <v>699.596365202985</v>
      </c>
      <c r="G278" s="25">
        <v>699.596363586091</v>
      </c>
      <c r="H278" s="25">
        <v>699.596363586091</v>
      </c>
      <c r="I278" s="25">
        <v>699.596363586091</v>
      </c>
      <c r="J278" s="25">
        <v>699.596363586091</v>
      </c>
    </row>
    <row r="279" spans="1:11">
      <c r="A279" s="84"/>
      <c r="B279" s="24" t="s">
        <v>11</v>
      </c>
      <c r="C279" s="25">
        <v>0</v>
      </c>
      <c r="D279" s="25">
        <v>0</v>
      </c>
      <c r="E279" s="25">
        <v>0</v>
      </c>
      <c r="F279" s="25">
        <v>0</v>
      </c>
      <c r="G279" s="25">
        <v>0</v>
      </c>
      <c r="H279" s="25">
        <v>0</v>
      </c>
      <c r="I279" s="25">
        <v>0</v>
      </c>
      <c r="J279" s="25">
        <v>0</v>
      </c>
    </row>
    <row r="280" spans="1:11">
      <c r="A280" s="84"/>
      <c r="B280" s="24" t="s">
        <v>12</v>
      </c>
      <c r="C280" s="25">
        <v>699.59636372909699</v>
      </c>
      <c r="D280" s="25">
        <v>699.59636367555004</v>
      </c>
      <c r="E280" s="25">
        <v>699.596363579583</v>
      </c>
      <c r="F280" s="25">
        <v>699.596365202985</v>
      </c>
      <c r="G280" s="25">
        <v>699.596363586091</v>
      </c>
      <c r="H280" s="25">
        <v>699.596363586091</v>
      </c>
      <c r="I280" s="25">
        <v>699.596363586091</v>
      </c>
      <c r="J280" s="25">
        <v>699.596363586091</v>
      </c>
    </row>
    <row r="281" spans="1:11">
      <c r="A281" s="85"/>
      <c r="B281" s="26" t="s">
        <v>13</v>
      </c>
      <c r="C281" s="73">
        <f>C279/C278</f>
        <v>0</v>
      </c>
      <c r="D281" s="75">
        <f t="shared" ref="D281:J281" si="69">D279/D278</f>
        <v>0</v>
      </c>
      <c r="E281" s="73">
        <f t="shared" si="69"/>
        <v>0</v>
      </c>
      <c r="F281" s="27">
        <f t="shared" si="69"/>
        <v>0</v>
      </c>
      <c r="G281" s="27">
        <f t="shared" si="69"/>
        <v>0</v>
      </c>
      <c r="H281" s="27">
        <f t="shared" si="69"/>
        <v>0</v>
      </c>
      <c r="I281" s="27">
        <f t="shared" si="69"/>
        <v>0</v>
      </c>
      <c r="J281" s="27">
        <f t="shared" si="69"/>
        <v>0</v>
      </c>
      <c r="K281" s="74" t="s">
        <v>127</v>
      </c>
    </row>
    <row r="282" spans="1:11">
      <c r="A282" s="83" t="s">
        <v>128</v>
      </c>
      <c r="B282" s="24" t="s">
        <v>10</v>
      </c>
      <c r="C282" s="25">
        <v>1261.54527414885</v>
      </c>
      <c r="D282" s="25">
        <v>1261.54527408385</v>
      </c>
      <c r="E282" s="25">
        <v>1261.54527455934</v>
      </c>
      <c r="F282" s="25">
        <v>1261.5452709807901</v>
      </c>
      <c r="G282" s="25">
        <v>1261.54526809704</v>
      </c>
      <c r="H282" s="25">
        <v>1261.5452676525199</v>
      </c>
      <c r="I282" s="25">
        <v>1261.54526809704</v>
      </c>
      <c r="J282" s="25">
        <v>1261.54526809704</v>
      </c>
    </row>
    <row r="283" spans="1:11">
      <c r="A283" s="84"/>
      <c r="B283" s="24" t="s">
        <v>11</v>
      </c>
      <c r="C283" s="25">
        <v>0</v>
      </c>
      <c r="D283" s="25">
        <v>0</v>
      </c>
      <c r="E283" s="25">
        <v>0</v>
      </c>
      <c r="F283" s="25">
        <v>0</v>
      </c>
      <c r="G283" s="25">
        <v>0</v>
      </c>
      <c r="H283" s="25">
        <v>0</v>
      </c>
      <c r="I283" s="25">
        <v>0</v>
      </c>
      <c r="J283" s="25">
        <v>0</v>
      </c>
    </row>
    <row r="284" spans="1:11">
      <c r="A284" s="84"/>
      <c r="B284" s="24" t="s">
        <v>12</v>
      </c>
      <c r="C284" s="25">
        <v>1261.54527414885</v>
      </c>
      <c r="D284" s="25">
        <v>1261.54527408385</v>
      </c>
      <c r="E284" s="25">
        <v>1261.54527455934</v>
      </c>
      <c r="F284" s="25">
        <v>1261.5452709807901</v>
      </c>
      <c r="G284" s="25">
        <v>1261.54526809704</v>
      </c>
      <c r="H284" s="25">
        <v>1261.5452676525199</v>
      </c>
      <c r="I284" s="25">
        <v>1261.54526809704</v>
      </c>
      <c r="J284" s="25">
        <v>1261.54526809704</v>
      </c>
    </row>
    <row r="285" spans="1:11">
      <c r="A285" s="85"/>
      <c r="B285" s="26" t="s">
        <v>13</v>
      </c>
      <c r="C285" s="73">
        <f>C283/C282</f>
        <v>0</v>
      </c>
      <c r="D285" s="75">
        <f t="shared" ref="D285:J285" si="70">D283/D282</f>
        <v>0</v>
      </c>
      <c r="E285" s="73">
        <f t="shared" si="70"/>
        <v>0</v>
      </c>
      <c r="F285" s="27">
        <f t="shared" si="70"/>
        <v>0</v>
      </c>
      <c r="G285" s="27">
        <f t="shared" si="70"/>
        <v>0</v>
      </c>
      <c r="H285" s="27">
        <f t="shared" si="70"/>
        <v>0</v>
      </c>
      <c r="I285" s="27">
        <f t="shared" si="70"/>
        <v>0</v>
      </c>
      <c r="J285" s="27">
        <f t="shared" si="70"/>
        <v>0</v>
      </c>
      <c r="K285" s="74" t="s">
        <v>127</v>
      </c>
    </row>
    <row r="286" spans="1:11">
      <c r="A286" s="83" t="s">
        <v>129</v>
      </c>
      <c r="B286" s="24" t="s">
        <v>10</v>
      </c>
      <c r="C286" s="25">
        <v>642.32309159962699</v>
      </c>
      <c r="D286" s="25">
        <v>642.32309520558601</v>
      </c>
      <c r="E286" s="25">
        <v>642.32309644911231</v>
      </c>
      <c r="F286" s="25">
        <v>642.32309520558601</v>
      </c>
      <c r="G286" s="25">
        <v>642.32309513494442</v>
      </c>
      <c r="H286" s="25">
        <v>642.32309553694336</v>
      </c>
      <c r="I286" s="25">
        <v>642.32309520558601</v>
      </c>
      <c r="J286" s="25">
        <v>642.32309594342053</v>
      </c>
    </row>
    <row r="287" spans="1:11">
      <c r="A287" s="84"/>
      <c r="B287" s="24" t="s">
        <v>11</v>
      </c>
      <c r="C287" s="25">
        <v>141.25814308773101</v>
      </c>
      <c r="D287" s="25">
        <v>0</v>
      </c>
      <c r="E287" s="25">
        <v>61.878769333868298</v>
      </c>
      <c r="F287" s="25">
        <v>0</v>
      </c>
      <c r="G287" s="25">
        <v>1.2273818425623799</v>
      </c>
      <c r="H287" s="25">
        <v>86.160484851153399</v>
      </c>
      <c r="I287" s="25">
        <v>0</v>
      </c>
      <c r="J287" s="25">
        <v>38.025499003813501</v>
      </c>
    </row>
    <row r="288" spans="1:11">
      <c r="A288" s="84"/>
      <c r="B288" s="24" t="s">
        <v>12</v>
      </c>
      <c r="C288" s="25">
        <v>501.06494851189598</v>
      </c>
      <c r="D288" s="25">
        <v>642.32309520558601</v>
      </c>
      <c r="E288" s="25">
        <v>580.44432711524405</v>
      </c>
      <c r="F288" s="25">
        <v>642.32309520558601</v>
      </c>
      <c r="G288" s="25">
        <v>641.09571329238202</v>
      </c>
      <c r="H288" s="25">
        <v>556.16261068579001</v>
      </c>
      <c r="I288" s="25">
        <v>642.32309520558601</v>
      </c>
      <c r="J288" s="25">
        <v>604.29759693960705</v>
      </c>
    </row>
    <row r="289" spans="1:11">
      <c r="A289" s="85"/>
      <c r="B289" s="26" t="s">
        <v>13</v>
      </c>
      <c r="C289" s="73">
        <f>C287/C286</f>
        <v>0.2199175849897361</v>
      </c>
      <c r="D289" s="27">
        <f t="shared" ref="D289:J289" si="71">D287/D286</f>
        <v>0</v>
      </c>
      <c r="E289" s="73">
        <f t="shared" si="71"/>
        <v>9.6335893378186516E-2</v>
      </c>
      <c r="F289" s="27">
        <f t="shared" si="71"/>
        <v>0</v>
      </c>
      <c r="G289" s="27">
        <f t="shared" si="71"/>
        <v>1.9108480636283545E-3</v>
      </c>
      <c r="H289" s="27">
        <f t="shared" si="71"/>
        <v>0.13413885542933565</v>
      </c>
      <c r="I289" s="73">
        <f t="shared" si="71"/>
        <v>0</v>
      </c>
      <c r="J289" s="27">
        <f t="shared" si="71"/>
        <v>5.9199955978483147E-2</v>
      </c>
      <c r="K289" s="74" t="s">
        <v>130</v>
      </c>
    </row>
    <row r="290" spans="1:11">
      <c r="A290" s="83" t="s">
        <v>131</v>
      </c>
      <c r="B290" s="24" t="s">
        <v>10</v>
      </c>
      <c r="C290" s="25">
        <v>169.6491858197013</v>
      </c>
      <c r="D290" s="25">
        <v>169.64918408099899</v>
      </c>
      <c r="E290" s="25">
        <v>169.64918362982408</v>
      </c>
      <c r="F290" s="25">
        <v>169.649182020155</v>
      </c>
      <c r="G290" s="25">
        <v>169.64918355033799</v>
      </c>
      <c r="H290" s="25">
        <v>169.64918282006579</v>
      </c>
      <c r="I290" s="25">
        <v>169.64918350640099</v>
      </c>
      <c r="J290" s="25">
        <v>169.64918355033799</v>
      </c>
    </row>
    <row r="291" spans="1:11">
      <c r="A291" s="84"/>
      <c r="B291" s="24" t="s">
        <v>11</v>
      </c>
      <c r="C291" s="25">
        <v>92.163892831443505</v>
      </c>
      <c r="D291" s="25">
        <v>0</v>
      </c>
      <c r="E291" s="25">
        <v>35.835239770582099</v>
      </c>
      <c r="F291" s="25">
        <v>0</v>
      </c>
      <c r="G291" s="25">
        <v>0</v>
      </c>
      <c r="H291" s="25">
        <v>8.5724829992748095</v>
      </c>
      <c r="I291" s="25">
        <v>0</v>
      </c>
      <c r="J291" s="25">
        <v>0</v>
      </c>
    </row>
    <row r="292" spans="1:11">
      <c r="A292" s="84"/>
      <c r="B292" s="24" t="s">
        <v>12</v>
      </c>
      <c r="C292" s="25">
        <v>77.485292988257797</v>
      </c>
      <c r="D292" s="25">
        <v>169.64918408099899</v>
      </c>
      <c r="E292" s="25">
        <v>133.81394385924199</v>
      </c>
      <c r="F292" s="25">
        <v>169.649182020155</v>
      </c>
      <c r="G292" s="25">
        <v>169.64918355033799</v>
      </c>
      <c r="H292" s="25">
        <v>161.07669982079099</v>
      </c>
      <c r="I292" s="25">
        <v>169.64918350640099</v>
      </c>
      <c r="J292" s="25">
        <v>169.64918355033799</v>
      </c>
    </row>
    <row r="293" spans="1:11">
      <c r="A293" s="85"/>
      <c r="B293" s="26" t="s">
        <v>13</v>
      </c>
      <c r="C293" s="27">
        <f>C291/C290</f>
        <v>0.54326162772978392</v>
      </c>
      <c r="D293" s="73">
        <f t="shared" ref="D293:J293" si="72">D291/D290</f>
        <v>0</v>
      </c>
      <c r="E293" s="73">
        <f t="shared" si="72"/>
        <v>0.2112314306726927</v>
      </c>
      <c r="F293" s="73">
        <f t="shared" si="72"/>
        <v>0</v>
      </c>
      <c r="G293" s="73">
        <f t="shared" si="72"/>
        <v>0</v>
      </c>
      <c r="H293" s="73">
        <f t="shared" si="72"/>
        <v>5.0530647167142569E-2</v>
      </c>
      <c r="I293" s="73">
        <f t="shared" si="72"/>
        <v>0</v>
      </c>
      <c r="J293" s="27">
        <f t="shared" si="72"/>
        <v>0</v>
      </c>
      <c r="K293" s="74" t="s">
        <v>132</v>
      </c>
    </row>
    <row r="294" spans="1:11">
      <c r="A294" s="83" t="s">
        <v>133</v>
      </c>
      <c r="B294" s="24" t="s">
        <v>10</v>
      </c>
      <c r="C294" s="25">
        <v>496.961724003413</v>
      </c>
      <c r="D294" s="25">
        <v>496.96172455625702</v>
      </c>
      <c r="E294" s="25">
        <v>496.96172347711155</v>
      </c>
      <c r="F294" s="25">
        <v>496.96172455625702</v>
      </c>
      <c r="G294" s="25">
        <v>496.96172455625702</v>
      </c>
      <c r="H294" s="25">
        <v>496.96172413767232</v>
      </c>
      <c r="I294" s="25">
        <v>496.96172455625702</v>
      </c>
      <c r="J294" s="25">
        <v>496.96172455625702</v>
      </c>
    </row>
    <row r="295" spans="1:11">
      <c r="A295" s="84"/>
      <c r="B295" s="24" t="s">
        <v>11</v>
      </c>
      <c r="C295" s="25">
        <v>127.26280078908</v>
      </c>
      <c r="D295" s="25">
        <v>0</v>
      </c>
      <c r="E295" s="25">
        <v>20.3426912254786</v>
      </c>
      <c r="F295" s="25">
        <v>0</v>
      </c>
      <c r="G295" s="25">
        <v>0</v>
      </c>
      <c r="H295" s="25">
        <v>14.2977738486133</v>
      </c>
      <c r="I295" s="25">
        <v>0</v>
      </c>
      <c r="J295" s="25">
        <v>0</v>
      </c>
    </row>
    <row r="296" spans="1:11">
      <c r="A296" s="84"/>
      <c r="B296" s="24" t="s">
        <v>12</v>
      </c>
      <c r="C296" s="25">
        <v>369.69892321433298</v>
      </c>
      <c r="D296" s="25">
        <v>496.96172455625702</v>
      </c>
      <c r="E296" s="25">
        <v>476.61903225163297</v>
      </c>
      <c r="F296" s="25">
        <v>496.96172455625702</v>
      </c>
      <c r="G296" s="25">
        <v>496.96172455625702</v>
      </c>
      <c r="H296" s="25">
        <v>482.66395028905902</v>
      </c>
      <c r="I296" s="25">
        <v>496.96172455625702</v>
      </c>
      <c r="J296" s="25">
        <v>496.96172455625702</v>
      </c>
    </row>
    <row r="297" spans="1:11">
      <c r="A297" s="85"/>
      <c r="B297" s="26" t="s">
        <v>13</v>
      </c>
      <c r="C297" s="27">
        <f>C295/C294</f>
        <v>0.25608169531423713</v>
      </c>
      <c r="D297" s="27">
        <f t="shared" ref="D297:J297" si="73">D295/D294</f>
        <v>0</v>
      </c>
      <c r="E297" s="73">
        <f t="shared" si="73"/>
        <v>4.0934120807425763E-2</v>
      </c>
      <c r="F297" s="27">
        <f t="shared" si="73"/>
        <v>0</v>
      </c>
      <c r="G297" s="27">
        <f t="shared" si="73"/>
        <v>0</v>
      </c>
      <c r="H297" s="27">
        <f t="shared" si="73"/>
        <v>2.8770372352966998E-2</v>
      </c>
      <c r="I297" s="27">
        <f t="shared" si="73"/>
        <v>0</v>
      </c>
      <c r="J297" s="27">
        <f t="shared" si="73"/>
        <v>0</v>
      </c>
      <c r="K297" s="72" t="s">
        <v>134</v>
      </c>
    </row>
    <row r="298" spans="1:11">
      <c r="A298" s="83" t="s">
        <v>135</v>
      </c>
      <c r="B298" s="24" t="s">
        <v>10</v>
      </c>
      <c r="C298" s="25">
        <v>193.43390826439799</v>
      </c>
      <c r="D298" s="25">
        <v>193.433906505669</v>
      </c>
      <c r="E298" s="25">
        <v>193.43390692420121</v>
      </c>
      <c r="F298" s="25">
        <v>193.43390543429601</v>
      </c>
      <c r="G298" s="25">
        <v>193.43390649726399</v>
      </c>
      <c r="H298" s="25">
        <v>193.43390720145251</v>
      </c>
      <c r="I298" s="25">
        <v>193.43390645022501</v>
      </c>
      <c r="J298" s="25">
        <v>193.43390649726399</v>
      </c>
    </row>
    <row r="299" spans="1:11">
      <c r="A299" s="84"/>
      <c r="B299" s="24" t="s">
        <v>11</v>
      </c>
      <c r="C299" s="25">
        <v>106.800082179044</v>
      </c>
      <c r="D299" s="25">
        <v>0</v>
      </c>
      <c r="E299" s="25">
        <v>21.8171355197432</v>
      </c>
      <c r="F299" s="25">
        <v>0</v>
      </c>
      <c r="G299" s="25">
        <v>0</v>
      </c>
      <c r="H299" s="25">
        <v>21.212525156251498</v>
      </c>
      <c r="I299" s="25">
        <v>0</v>
      </c>
      <c r="J299" s="25">
        <v>0</v>
      </c>
    </row>
    <row r="300" spans="1:11">
      <c r="A300" s="84"/>
      <c r="B300" s="24" t="s">
        <v>12</v>
      </c>
      <c r="C300" s="25">
        <v>86.633826085354002</v>
      </c>
      <c r="D300" s="25">
        <v>193.433906505669</v>
      </c>
      <c r="E300" s="25">
        <v>171.61677140445801</v>
      </c>
      <c r="F300" s="25">
        <v>193.43390543429601</v>
      </c>
      <c r="G300" s="25">
        <v>193.43390649726399</v>
      </c>
      <c r="H300" s="25">
        <v>172.22138204520101</v>
      </c>
      <c r="I300" s="25">
        <v>193.43390645022501</v>
      </c>
      <c r="J300" s="25">
        <v>193.43390649726399</v>
      </c>
    </row>
    <row r="301" spans="1:11">
      <c r="A301" s="85"/>
      <c r="B301" s="26" t="s">
        <v>13</v>
      </c>
      <c r="C301" s="27">
        <f>C299/C298</f>
        <v>0.55212699333491588</v>
      </c>
      <c r="D301" s="27">
        <f t="shared" ref="D301:J301" si="74">D299/D298</f>
        <v>0</v>
      </c>
      <c r="E301" s="73">
        <f t="shared" si="74"/>
        <v>0.11278857914136242</v>
      </c>
      <c r="F301" s="27">
        <f t="shared" si="74"/>
        <v>0</v>
      </c>
      <c r="G301" s="27">
        <f t="shared" si="74"/>
        <v>0</v>
      </c>
      <c r="H301" s="27">
        <f t="shared" si="74"/>
        <v>0.10966290999932927</v>
      </c>
      <c r="I301" s="27">
        <f t="shared" si="74"/>
        <v>0</v>
      </c>
      <c r="J301" s="73">
        <f t="shared" si="74"/>
        <v>0</v>
      </c>
      <c r="K301" s="74" t="s">
        <v>136</v>
      </c>
    </row>
    <row r="302" spans="1:11">
      <c r="A302" s="83" t="s">
        <v>137</v>
      </c>
      <c r="B302" s="24" t="s">
        <v>10</v>
      </c>
      <c r="C302" s="25">
        <v>2380.650280059926</v>
      </c>
      <c r="D302" s="25">
        <v>2380.6502783984274</v>
      </c>
      <c r="E302" s="25">
        <v>2380.6502753344603</v>
      </c>
      <c r="F302" s="25">
        <v>2380.6502775199801</v>
      </c>
      <c r="G302" s="25">
        <v>2380.6502770362254</v>
      </c>
      <c r="H302" s="25">
        <v>2380.6502762936707</v>
      </c>
      <c r="I302" s="25">
        <v>2380.6502778984</v>
      </c>
      <c r="J302" s="25">
        <v>2380.650277608248</v>
      </c>
    </row>
    <row r="303" spans="1:11">
      <c r="A303" s="84"/>
      <c r="B303" s="24" t="s">
        <v>11</v>
      </c>
      <c r="C303" s="25">
        <v>748.74126839393602</v>
      </c>
      <c r="D303" s="25">
        <v>4.4876274655176003</v>
      </c>
      <c r="E303" s="25">
        <v>362.94706701976003</v>
      </c>
      <c r="F303" s="25">
        <v>0</v>
      </c>
      <c r="G303" s="25">
        <v>5.3368220859650499</v>
      </c>
      <c r="H303" s="25">
        <v>328.44940458140098</v>
      </c>
      <c r="I303" s="25">
        <v>2.67340974000872E-3</v>
      </c>
      <c r="J303" s="25">
        <v>50.5245924588882</v>
      </c>
    </row>
    <row r="304" spans="1:11">
      <c r="A304" s="84"/>
      <c r="B304" s="24" t="s">
        <v>12</v>
      </c>
      <c r="C304" s="25">
        <v>1631.90901166599</v>
      </c>
      <c r="D304" s="25">
        <v>2376.1626509329099</v>
      </c>
      <c r="E304" s="25">
        <v>2017.7032083147001</v>
      </c>
      <c r="F304" s="25">
        <v>2380.6502775199801</v>
      </c>
      <c r="G304" s="25">
        <v>2375.3134549502602</v>
      </c>
      <c r="H304" s="25">
        <v>2052.2008717122699</v>
      </c>
      <c r="I304" s="25">
        <v>2380.6476044886599</v>
      </c>
      <c r="J304" s="25">
        <v>2330.1256851493599</v>
      </c>
    </row>
    <row r="305" spans="1:11">
      <c r="A305" s="85"/>
      <c r="B305" s="26" t="s">
        <v>13</v>
      </c>
      <c r="C305" s="27">
        <f>C303/C302</f>
        <v>0.31451123865832514</v>
      </c>
      <c r="D305" s="27">
        <f t="shared" ref="D305:J305" si="75">D303/D302</f>
        <v>1.8850427155292348E-3</v>
      </c>
      <c r="E305" s="73">
        <f t="shared" si="75"/>
        <v>0.15245711257138311</v>
      </c>
      <c r="F305" s="27">
        <f t="shared" si="75"/>
        <v>0</v>
      </c>
      <c r="G305" s="27">
        <f t="shared" si="75"/>
        <v>2.2417497174801715E-3</v>
      </c>
      <c r="H305" s="81">
        <f t="shared" si="75"/>
        <v>0.13796625562858791</v>
      </c>
      <c r="I305" s="27">
        <f t="shared" si="75"/>
        <v>1.1229745775044133E-6</v>
      </c>
      <c r="J305" s="73">
        <f t="shared" si="75"/>
        <v>2.1223021681978593E-2</v>
      </c>
      <c r="K305" s="78" t="s">
        <v>138</v>
      </c>
    </row>
    <row r="306" spans="1:11">
      <c r="A306" s="83" t="s">
        <v>139</v>
      </c>
      <c r="B306" s="24" t="s">
        <v>10</v>
      </c>
      <c r="C306" s="25">
        <v>1022.958069391102</v>
      </c>
      <c r="D306" s="25">
        <v>1022.958072936825</v>
      </c>
      <c r="E306" s="25">
        <v>1022.958073424933</v>
      </c>
      <c r="F306" s="25">
        <v>1022.95807561002</v>
      </c>
      <c r="G306" s="25">
        <v>1022.9580734474707</v>
      </c>
      <c r="H306" s="25">
        <v>1022.9580759695039</v>
      </c>
      <c r="I306" s="25">
        <v>1022.95807510964</v>
      </c>
      <c r="J306" s="25">
        <v>1022.9580744908578</v>
      </c>
    </row>
    <row r="307" spans="1:11">
      <c r="A307" s="84"/>
      <c r="B307" s="24" t="s">
        <v>11</v>
      </c>
      <c r="C307" s="25">
        <v>613.59079551245395</v>
      </c>
      <c r="D307" s="25">
        <v>6.6273890590850897</v>
      </c>
      <c r="E307" s="25">
        <v>307.80780296416401</v>
      </c>
      <c r="F307" s="25">
        <v>0</v>
      </c>
      <c r="G307" s="25">
        <v>0.35725586431063899</v>
      </c>
      <c r="H307" s="25">
        <v>80.322953034793898</v>
      </c>
      <c r="I307" s="25">
        <v>0</v>
      </c>
      <c r="J307" s="25">
        <v>0.48281719900790998</v>
      </c>
    </row>
    <row r="308" spans="1:11">
      <c r="A308" s="84"/>
      <c r="B308" s="24" t="s">
        <v>12</v>
      </c>
      <c r="C308" s="25">
        <v>409.36727387864801</v>
      </c>
      <c r="D308" s="25">
        <v>1016.3306838777399</v>
      </c>
      <c r="E308" s="25">
        <v>715.15027046076898</v>
      </c>
      <c r="F308" s="25">
        <v>1022.95807561002</v>
      </c>
      <c r="G308" s="25">
        <v>1022.6008175831601</v>
      </c>
      <c r="H308" s="25">
        <v>942.63512293471001</v>
      </c>
      <c r="I308" s="25">
        <v>1022.95807510964</v>
      </c>
      <c r="J308" s="25">
        <v>1022.47525729185</v>
      </c>
    </row>
    <row r="309" spans="1:11">
      <c r="A309" s="85"/>
      <c r="B309" s="26" t="s">
        <v>13</v>
      </c>
      <c r="C309" s="27">
        <f>C307/C306</f>
        <v>0.59982008439278767</v>
      </c>
      <c r="D309" s="75">
        <f t="shared" ref="D309:J309" si="76">D307/D306</f>
        <v>6.4786517008057071E-3</v>
      </c>
      <c r="E309" s="27">
        <f t="shared" si="76"/>
        <v>0.30089972498442935</v>
      </c>
      <c r="F309" s="73">
        <f t="shared" si="76"/>
        <v>0</v>
      </c>
      <c r="G309" s="73">
        <f t="shared" si="76"/>
        <v>3.4923803192309837E-4</v>
      </c>
      <c r="H309" s="27">
        <f t="shared" si="76"/>
        <v>7.8520278515488706E-2</v>
      </c>
      <c r="I309" s="73">
        <f t="shared" si="76"/>
        <v>0</v>
      </c>
      <c r="J309" s="27">
        <f t="shared" si="76"/>
        <v>4.7198141453472139E-4</v>
      </c>
      <c r="K309" s="74" t="s">
        <v>140</v>
      </c>
    </row>
    <row r="310" spans="1:11">
      <c r="A310" s="83" t="s">
        <v>141</v>
      </c>
      <c r="B310" s="24" t="s">
        <v>10</v>
      </c>
      <c r="C310" s="25">
        <v>258.8610328100246</v>
      </c>
      <c r="D310" s="25">
        <v>258.86103123967575</v>
      </c>
      <c r="E310" s="25">
        <v>258.86103384150499</v>
      </c>
      <c r="F310" s="25">
        <v>258.86103273981098</v>
      </c>
      <c r="G310" s="25">
        <v>258.86103465117804</v>
      </c>
      <c r="H310" s="25">
        <v>258.86103281796102</v>
      </c>
      <c r="I310" s="25">
        <v>258.86103276699498</v>
      </c>
      <c r="J310" s="25">
        <v>258.86103506087454</v>
      </c>
    </row>
    <row r="311" spans="1:11">
      <c r="A311" s="84"/>
      <c r="B311" s="24" t="s">
        <v>11</v>
      </c>
      <c r="C311" s="25">
        <v>68.497948417753605</v>
      </c>
      <c r="D311" s="25">
        <v>0.37570716323479098</v>
      </c>
      <c r="E311" s="25">
        <v>101.21089038478399</v>
      </c>
      <c r="F311" s="25">
        <v>0</v>
      </c>
      <c r="G311" s="25">
        <v>0.27164009370902298</v>
      </c>
      <c r="H311" s="25">
        <v>103.71911994029701</v>
      </c>
      <c r="I311" s="25">
        <v>0</v>
      </c>
      <c r="J311" s="25">
        <v>0.313953775045553</v>
      </c>
    </row>
    <row r="312" spans="1:11">
      <c r="A312" s="84"/>
      <c r="B312" s="24" t="s">
        <v>12</v>
      </c>
      <c r="C312" s="25">
        <v>190.36308439227099</v>
      </c>
      <c r="D312" s="25">
        <v>258.48532407644097</v>
      </c>
      <c r="E312" s="25">
        <v>157.650143456721</v>
      </c>
      <c r="F312" s="25">
        <v>258.86103273981098</v>
      </c>
      <c r="G312" s="25">
        <v>258.58939455746901</v>
      </c>
      <c r="H312" s="25">
        <v>155.141912877664</v>
      </c>
      <c r="I312" s="25">
        <v>258.86103276699498</v>
      </c>
      <c r="J312" s="25">
        <v>258.54708128582899</v>
      </c>
    </row>
    <row r="313" spans="1:11">
      <c r="A313" s="85"/>
      <c r="B313" s="26" t="s">
        <v>13</v>
      </c>
      <c r="C313" s="27">
        <f>C311/C310</f>
        <v>0.26461282207748715</v>
      </c>
      <c r="D313" s="27">
        <f t="shared" ref="D313:J313" si="77">D311/D310</f>
        <v>1.451385561726087E-3</v>
      </c>
      <c r="E313" s="27">
        <f t="shared" si="77"/>
        <v>0.39098542133905417</v>
      </c>
      <c r="F313" s="27">
        <f t="shared" si="77"/>
        <v>0</v>
      </c>
      <c r="G313" s="81">
        <f t="shared" si="77"/>
        <v>1.0493664837392968E-3</v>
      </c>
      <c r="H313" s="27">
        <f t="shared" si="77"/>
        <v>0.40067490580258736</v>
      </c>
      <c r="I313" s="73">
        <f t="shared" si="77"/>
        <v>0</v>
      </c>
      <c r="J313" s="81">
        <f t="shared" si="77"/>
        <v>1.2128274731333076E-3</v>
      </c>
      <c r="K313" s="74" t="s">
        <v>142</v>
      </c>
    </row>
    <row r="314" spans="1:11">
      <c r="A314" s="83" t="s">
        <v>143</v>
      </c>
      <c r="B314" s="24" t="s">
        <v>10</v>
      </c>
      <c r="C314" s="25">
        <v>157.4188344925</v>
      </c>
      <c r="D314" s="25">
        <v>157.4188344925</v>
      </c>
      <c r="E314" s="25">
        <v>157.4188344925</v>
      </c>
      <c r="F314" s="25">
        <v>157.41882439742199</v>
      </c>
      <c r="G314" s="25">
        <v>157.41883105401601</v>
      </c>
      <c r="H314" s="25">
        <v>157.41883105401601</v>
      </c>
      <c r="I314" s="25">
        <v>157.41883105401601</v>
      </c>
      <c r="J314" s="25">
        <v>157.41883105401601</v>
      </c>
    </row>
    <row r="315" spans="1:11">
      <c r="A315" s="84"/>
      <c r="B315" s="24" t="s">
        <v>11</v>
      </c>
      <c r="C315" s="25">
        <v>0</v>
      </c>
      <c r="D315" s="25">
        <v>0</v>
      </c>
      <c r="E315" s="25">
        <v>0</v>
      </c>
      <c r="F315" s="25">
        <v>0</v>
      </c>
      <c r="G315" s="25">
        <v>0</v>
      </c>
      <c r="H315" s="25">
        <v>0</v>
      </c>
      <c r="I315" s="25">
        <v>0</v>
      </c>
      <c r="J315" s="25">
        <v>0</v>
      </c>
    </row>
    <row r="316" spans="1:11">
      <c r="A316" s="84"/>
      <c r="B316" s="24" t="s">
        <v>12</v>
      </c>
      <c r="C316" s="25">
        <v>157.4188344925</v>
      </c>
      <c r="D316" s="25">
        <v>157.4188344925</v>
      </c>
      <c r="E316" s="25">
        <v>157.4188344925</v>
      </c>
      <c r="F316" s="25">
        <v>157.41882439742199</v>
      </c>
      <c r="G316" s="25">
        <v>157.41883105401601</v>
      </c>
      <c r="H316" s="25">
        <v>157.41883105401601</v>
      </c>
      <c r="I316" s="25">
        <v>157.41883105401601</v>
      </c>
      <c r="J316" s="25">
        <v>157.41883105401601</v>
      </c>
    </row>
    <row r="317" spans="1:11">
      <c r="A317" s="85"/>
      <c r="B317" s="26" t="s">
        <v>13</v>
      </c>
      <c r="C317" s="27">
        <f>C315/C314</f>
        <v>0</v>
      </c>
      <c r="D317" s="27">
        <f t="shared" ref="D317:J317" si="78">D315/D314</f>
        <v>0</v>
      </c>
      <c r="E317" s="73">
        <f t="shared" si="78"/>
        <v>0</v>
      </c>
      <c r="F317" s="27">
        <f t="shared" si="78"/>
        <v>0</v>
      </c>
      <c r="G317" s="27">
        <f t="shared" si="78"/>
        <v>0</v>
      </c>
      <c r="H317" s="27">
        <f t="shared" si="78"/>
        <v>0</v>
      </c>
      <c r="I317" s="27">
        <f t="shared" si="78"/>
        <v>0</v>
      </c>
      <c r="J317" s="27">
        <f t="shared" si="78"/>
        <v>0</v>
      </c>
      <c r="K317" s="72" t="s">
        <v>134</v>
      </c>
    </row>
    <row r="318" spans="1:11">
      <c r="A318" s="83" t="s">
        <v>144</v>
      </c>
      <c r="B318" s="24" t="s">
        <v>10</v>
      </c>
      <c r="C318" s="25">
        <v>479.084292252659</v>
      </c>
      <c r="D318" s="25">
        <v>479.08429211560701</v>
      </c>
      <c r="E318" s="25">
        <v>479.0842921158</v>
      </c>
      <c r="F318" s="25">
        <v>479.08429362320197</v>
      </c>
      <c r="G318" s="25">
        <v>479.08429199827299</v>
      </c>
      <c r="H318" s="25">
        <v>479.08429199827299</v>
      </c>
      <c r="I318" s="25">
        <v>479.08429199827299</v>
      </c>
      <c r="J318" s="25">
        <v>479.08429199827299</v>
      </c>
    </row>
    <row r="319" spans="1:11">
      <c r="A319" s="84"/>
      <c r="B319" s="24" t="s">
        <v>11</v>
      </c>
      <c r="C319" s="25">
        <v>0</v>
      </c>
      <c r="D319" s="25">
        <v>0</v>
      </c>
      <c r="E319" s="25">
        <v>0</v>
      </c>
      <c r="F319" s="25">
        <v>0</v>
      </c>
      <c r="G319" s="25">
        <v>0</v>
      </c>
      <c r="H319" s="25">
        <v>0</v>
      </c>
      <c r="I319" s="25">
        <v>0</v>
      </c>
      <c r="J319" s="25">
        <v>0</v>
      </c>
    </row>
    <row r="320" spans="1:11">
      <c r="A320" s="84"/>
      <c r="B320" s="24" t="s">
        <v>12</v>
      </c>
      <c r="C320" s="25">
        <v>479.084292252659</v>
      </c>
      <c r="D320" s="25">
        <v>479.08429211560701</v>
      </c>
      <c r="E320" s="25">
        <v>479.0842921158</v>
      </c>
      <c r="F320" s="25">
        <v>479.08429362320197</v>
      </c>
      <c r="G320" s="25">
        <v>479.08429199827299</v>
      </c>
      <c r="H320" s="25">
        <v>479.08429199827299</v>
      </c>
      <c r="I320" s="25">
        <v>479.08429199827299</v>
      </c>
      <c r="J320" s="25">
        <v>479.08429199827299</v>
      </c>
    </row>
    <row r="321" spans="1:11">
      <c r="A321" s="85"/>
      <c r="B321" s="26" t="s">
        <v>13</v>
      </c>
      <c r="C321" s="73">
        <f>C319/C318</f>
        <v>0</v>
      </c>
      <c r="D321" s="27">
        <f t="shared" ref="D321:J321" si="79">D319/D318</f>
        <v>0</v>
      </c>
      <c r="E321" s="73">
        <f t="shared" si="79"/>
        <v>0</v>
      </c>
      <c r="F321" s="27">
        <f t="shared" si="79"/>
        <v>0</v>
      </c>
      <c r="G321" s="27">
        <f t="shared" si="79"/>
        <v>0</v>
      </c>
      <c r="H321" s="27">
        <f t="shared" si="79"/>
        <v>0</v>
      </c>
      <c r="I321" s="27">
        <f t="shared" si="79"/>
        <v>0</v>
      </c>
      <c r="J321" s="27">
        <f t="shared" si="79"/>
        <v>0</v>
      </c>
      <c r="K321" s="74" t="s">
        <v>127</v>
      </c>
    </row>
    <row r="322" spans="1:11">
      <c r="A322" s="83" t="s">
        <v>145</v>
      </c>
      <c r="B322" s="24" t="s">
        <v>10</v>
      </c>
      <c r="C322" s="25">
        <v>1616.8438040883693</v>
      </c>
      <c r="D322" s="25">
        <v>1616.8438040931501</v>
      </c>
      <c r="E322" s="25">
        <v>1616.8438040931501</v>
      </c>
      <c r="F322" s="25">
        <v>1616.8438040931501</v>
      </c>
      <c r="G322" s="25">
        <v>1616.8438040931501</v>
      </c>
      <c r="H322" s="25">
        <v>1616.8438040931501</v>
      </c>
      <c r="I322" s="25">
        <v>1616.8438040931501</v>
      </c>
      <c r="J322" s="25">
        <v>1616.8438040931501</v>
      </c>
    </row>
    <row r="323" spans="1:11">
      <c r="A323" s="84"/>
      <c r="B323" s="24" t="s">
        <v>11</v>
      </c>
      <c r="C323" s="25">
        <v>3.7787679167291799</v>
      </c>
      <c r="D323" s="25">
        <v>0</v>
      </c>
      <c r="E323" s="25">
        <v>0</v>
      </c>
      <c r="F323" s="25">
        <v>0</v>
      </c>
      <c r="G323" s="25">
        <v>0</v>
      </c>
      <c r="H323" s="25">
        <v>0</v>
      </c>
      <c r="I323" s="25">
        <v>0</v>
      </c>
      <c r="J323" s="25">
        <v>0</v>
      </c>
    </row>
    <row r="324" spans="1:11">
      <c r="A324" s="84"/>
      <c r="B324" s="24" t="s">
        <v>12</v>
      </c>
      <c r="C324" s="25">
        <v>1613.06503617164</v>
      </c>
      <c r="D324" s="25">
        <v>1616.8438040931501</v>
      </c>
      <c r="E324" s="25">
        <v>1616.8438040931501</v>
      </c>
      <c r="F324" s="25">
        <v>1616.8438040931501</v>
      </c>
      <c r="G324" s="25">
        <v>1616.8438040931501</v>
      </c>
      <c r="H324" s="25">
        <v>1616.8438040931501</v>
      </c>
      <c r="I324" s="25">
        <v>1616.8438040931501</v>
      </c>
      <c r="J324" s="25">
        <v>1616.8438040931501</v>
      </c>
    </row>
    <row r="325" spans="1:11">
      <c r="A325" s="85"/>
      <c r="B325" s="26" t="s">
        <v>13</v>
      </c>
      <c r="C325" s="27">
        <f>C323/C322</f>
        <v>2.3371261386994496E-3</v>
      </c>
      <c r="D325" s="27">
        <f t="shared" ref="D325:J325" si="80">D323/D322</f>
        <v>0</v>
      </c>
      <c r="E325" s="27">
        <f t="shared" si="80"/>
        <v>0</v>
      </c>
      <c r="F325" s="27">
        <f t="shared" si="80"/>
        <v>0</v>
      </c>
      <c r="G325" s="27">
        <f t="shared" si="80"/>
        <v>0</v>
      </c>
      <c r="H325" s="27">
        <f t="shared" si="80"/>
        <v>0</v>
      </c>
      <c r="I325" s="27">
        <f t="shared" si="80"/>
        <v>0</v>
      </c>
      <c r="J325" s="27">
        <f t="shared" si="80"/>
        <v>0</v>
      </c>
    </row>
    <row r="326" spans="1:11">
      <c r="A326" s="83" t="s">
        <v>146</v>
      </c>
      <c r="B326" s="24" t="s">
        <v>10</v>
      </c>
      <c r="C326" s="25">
        <v>122.296828586584</v>
      </c>
      <c r="D326" s="25">
        <v>122.296828586584</v>
      </c>
      <c r="E326" s="25">
        <v>122.296828586584</v>
      </c>
      <c r="F326" s="25">
        <v>122.296828890654</v>
      </c>
      <c r="G326" s="25">
        <v>122.296828341856</v>
      </c>
      <c r="H326" s="25">
        <v>122.296828341856</v>
      </c>
      <c r="I326" s="25">
        <v>122.296828341856</v>
      </c>
      <c r="J326" s="25">
        <v>122.296828341856</v>
      </c>
    </row>
    <row r="327" spans="1:11">
      <c r="A327" s="84"/>
      <c r="B327" s="24" t="s">
        <v>11</v>
      </c>
      <c r="C327" s="25">
        <v>0</v>
      </c>
      <c r="D327" s="25">
        <v>0</v>
      </c>
      <c r="E327" s="25">
        <v>0</v>
      </c>
      <c r="F327" s="25">
        <v>0</v>
      </c>
      <c r="G327" s="25">
        <v>0</v>
      </c>
      <c r="H327" s="25">
        <v>0</v>
      </c>
      <c r="I327" s="25">
        <v>0</v>
      </c>
      <c r="J327" s="25">
        <v>0</v>
      </c>
    </row>
    <row r="328" spans="1:11">
      <c r="A328" s="84"/>
      <c r="B328" s="24" t="s">
        <v>12</v>
      </c>
      <c r="C328" s="25">
        <v>122.296828586584</v>
      </c>
      <c r="D328" s="25">
        <v>122.296828586584</v>
      </c>
      <c r="E328" s="25">
        <v>122.296828586584</v>
      </c>
      <c r="F328" s="25">
        <v>122.296828890654</v>
      </c>
      <c r="G328" s="25">
        <v>122.296828341856</v>
      </c>
      <c r="H328" s="25">
        <v>122.296828341856</v>
      </c>
      <c r="I328" s="25">
        <v>122.296828341856</v>
      </c>
      <c r="J328" s="25">
        <v>122.296828341856</v>
      </c>
    </row>
    <row r="329" spans="1:11">
      <c r="A329" s="85"/>
      <c r="B329" s="26" t="s">
        <v>13</v>
      </c>
      <c r="C329" s="73">
        <f>C327/C326</f>
        <v>0</v>
      </c>
      <c r="D329" s="27">
        <f t="shared" ref="D329:J329" si="81">D327/D326</f>
        <v>0</v>
      </c>
      <c r="E329" s="73">
        <f t="shared" si="81"/>
        <v>0</v>
      </c>
      <c r="F329" s="27">
        <f t="shared" si="81"/>
        <v>0</v>
      </c>
      <c r="G329" s="27">
        <f t="shared" si="81"/>
        <v>0</v>
      </c>
      <c r="H329" s="27">
        <f t="shared" si="81"/>
        <v>0</v>
      </c>
      <c r="I329" s="27">
        <f t="shared" si="81"/>
        <v>0</v>
      </c>
      <c r="J329" s="27">
        <f t="shared" si="81"/>
        <v>0</v>
      </c>
      <c r="K329" s="74" t="s">
        <v>127</v>
      </c>
    </row>
    <row r="330" spans="1:11">
      <c r="A330" s="83" t="s">
        <v>147</v>
      </c>
      <c r="B330" s="24" t="s">
        <v>10</v>
      </c>
      <c r="C330" s="25">
        <v>7265.6563198419035</v>
      </c>
      <c r="D330" s="25">
        <v>7265.6563187148304</v>
      </c>
      <c r="E330" s="25">
        <v>7265.6563180508101</v>
      </c>
      <c r="F330" s="25">
        <v>7265.6562555007404</v>
      </c>
      <c r="G330" s="25">
        <v>7265.6562816236401</v>
      </c>
      <c r="H330" s="25">
        <v>7265.6562805550766</v>
      </c>
      <c r="I330" s="25">
        <v>7265.6562818776201</v>
      </c>
      <c r="J330" s="25">
        <v>7265.6562821232401</v>
      </c>
    </row>
    <row r="331" spans="1:11">
      <c r="A331" s="84"/>
      <c r="B331" s="24" t="s">
        <v>11</v>
      </c>
      <c r="C331" s="25">
        <v>716.23784889634305</v>
      </c>
      <c r="D331" s="25">
        <v>0</v>
      </c>
      <c r="E331" s="25">
        <v>394.65069497322997</v>
      </c>
      <c r="F331" s="25">
        <v>0</v>
      </c>
      <c r="G331" s="25">
        <v>0</v>
      </c>
      <c r="H331" s="25">
        <v>116.672546922126</v>
      </c>
      <c r="I331" s="25">
        <v>0</v>
      </c>
      <c r="J331" s="25">
        <v>0</v>
      </c>
    </row>
    <row r="332" spans="1:11">
      <c r="A332" s="84"/>
      <c r="B332" s="24" t="s">
        <v>12</v>
      </c>
      <c r="C332" s="25">
        <v>6549.4184709455603</v>
      </c>
      <c r="D332" s="25">
        <v>7265.6563187148304</v>
      </c>
      <c r="E332" s="25">
        <v>6871.0056230775799</v>
      </c>
      <c r="F332" s="25">
        <v>7265.6562555007404</v>
      </c>
      <c r="G332" s="25">
        <v>7265.6562816236401</v>
      </c>
      <c r="H332" s="25">
        <v>7148.9837336329501</v>
      </c>
      <c r="I332" s="25">
        <v>7265.6562818776201</v>
      </c>
      <c r="J332" s="25">
        <v>7265.6562821232401</v>
      </c>
    </row>
    <row r="333" spans="1:11">
      <c r="A333" s="85"/>
      <c r="B333" s="26" t="s">
        <v>13</v>
      </c>
      <c r="C333" s="27">
        <f>C331/C330</f>
        <v>9.8578547809969622E-2</v>
      </c>
      <c r="D333" s="27">
        <f t="shared" ref="D333:J333" si="82">D331/D330</f>
        <v>0</v>
      </c>
      <c r="E333" s="27">
        <f t="shared" si="82"/>
        <v>5.4317280875611891E-2</v>
      </c>
      <c r="F333" s="27">
        <f t="shared" si="82"/>
        <v>0</v>
      </c>
      <c r="G333" s="27">
        <f t="shared" si="82"/>
        <v>0</v>
      </c>
      <c r="H333" s="27">
        <f t="shared" si="82"/>
        <v>1.6058087861157744E-2</v>
      </c>
      <c r="I333" s="27">
        <f t="shared" si="82"/>
        <v>0</v>
      </c>
      <c r="J333" s="27">
        <f t="shared" si="82"/>
        <v>0</v>
      </c>
    </row>
    <row r="334" spans="1:11">
      <c r="A334" s="83" t="s">
        <v>148</v>
      </c>
      <c r="B334" s="24" t="s">
        <v>10</v>
      </c>
      <c r="C334" s="25">
        <v>13.9369743678691</v>
      </c>
      <c r="D334" s="25">
        <v>13.9369743678691</v>
      </c>
      <c r="E334" s="25">
        <v>13.9369743678691</v>
      </c>
      <c r="F334" s="25">
        <v>13.936983307915</v>
      </c>
      <c r="G334" s="25">
        <v>13.9369796963257</v>
      </c>
      <c r="H334" s="25">
        <v>13.9369796963257</v>
      </c>
      <c r="I334" s="25">
        <v>13.9369796963257</v>
      </c>
      <c r="J334" s="25">
        <v>13.9369796963257</v>
      </c>
    </row>
    <row r="335" spans="1:11">
      <c r="A335" s="84"/>
      <c r="B335" s="24" t="s">
        <v>11</v>
      </c>
      <c r="C335" s="25">
        <v>0</v>
      </c>
      <c r="D335" s="25">
        <v>0</v>
      </c>
      <c r="E335" s="25">
        <v>0</v>
      </c>
      <c r="F335" s="25">
        <v>0</v>
      </c>
      <c r="G335" s="25">
        <v>0</v>
      </c>
      <c r="H335" s="25">
        <v>0</v>
      </c>
      <c r="I335" s="25">
        <v>0</v>
      </c>
      <c r="J335" s="25">
        <v>0</v>
      </c>
    </row>
    <row r="336" spans="1:11">
      <c r="A336" s="84"/>
      <c r="B336" s="24" t="s">
        <v>12</v>
      </c>
      <c r="C336" s="25">
        <v>13.9369743678691</v>
      </c>
      <c r="D336" s="25">
        <v>13.9369743678691</v>
      </c>
      <c r="E336" s="25">
        <v>13.9369743678691</v>
      </c>
      <c r="F336" s="25">
        <v>13.936983307915</v>
      </c>
      <c r="G336" s="25">
        <v>13.9369796963257</v>
      </c>
      <c r="H336" s="25">
        <v>13.9369796963257</v>
      </c>
      <c r="I336" s="25">
        <v>13.9369796963257</v>
      </c>
      <c r="J336" s="25">
        <v>13.9369796963257</v>
      </c>
    </row>
    <row r="337" spans="1:10">
      <c r="A337" s="85"/>
      <c r="B337" s="26" t="s">
        <v>13</v>
      </c>
      <c r="C337" s="27">
        <f>C335/C334</f>
        <v>0</v>
      </c>
      <c r="D337" s="27">
        <f t="shared" ref="D337:J337" si="83">D335/D334</f>
        <v>0</v>
      </c>
      <c r="E337" s="27">
        <f t="shared" si="83"/>
        <v>0</v>
      </c>
      <c r="F337" s="27">
        <f t="shared" si="83"/>
        <v>0</v>
      </c>
      <c r="G337" s="27">
        <f t="shared" si="83"/>
        <v>0</v>
      </c>
      <c r="H337" s="27">
        <f t="shared" si="83"/>
        <v>0</v>
      </c>
      <c r="I337" s="27">
        <f t="shared" si="83"/>
        <v>0</v>
      </c>
      <c r="J337" s="27">
        <f t="shared" si="83"/>
        <v>0</v>
      </c>
    </row>
    <row r="338" spans="1:10">
      <c r="A338" s="83" t="s">
        <v>149</v>
      </c>
      <c r="B338" s="24" t="s">
        <v>10</v>
      </c>
      <c r="C338" s="25">
        <v>17980.46979612442</v>
      </c>
      <c r="D338" s="25">
        <v>17980.469791580508</v>
      </c>
      <c r="E338" s="25">
        <v>17980.46978951952</v>
      </c>
      <c r="F338" s="25">
        <v>17980.469793915599</v>
      </c>
      <c r="G338" s="25">
        <v>17980.469792629785</v>
      </c>
      <c r="H338" s="25">
        <v>17980.469792544052</v>
      </c>
      <c r="I338" s="25">
        <v>17980.469794586585</v>
      </c>
      <c r="J338" s="25">
        <v>17980.469795500721</v>
      </c>
    </row>
    <row r="339" spans="1:10">
      <c r="A339" s="84"/>
      <c r="B339" s="24" t="s">
        <v>11</v>
      </c>
      <c r="C339" s="25">
        <v>5514.9732062212197</v>
      </c>
      <c r="D339" s="25">
        <v>54.161495341009797</v>
      </c>
      <c r="E339" s="25">
        <v>3276.06325620712</v>
      </c>
      <c r="F339" s="25">
        <v>0</v>
      </c>
      <c r="G339" s="25">
        <v>9.2779840032845193</v>
      </c>
      <c r="H339" s="25">
        <v>2936.6286830813501</v>
      </c>
      <c r="I339" s="25">
        <v>0.46840567398529698</v>
      </c>
      <c r="J339" s="25">
        <v>7.0457038308225002</v>
      </c>
    </row>
    <row r="340" spans="1:10">
      <c r="A340" s="84"/>
      <c r="B340" s="24" t="s">
        <v>12</v>
      </c>
      <c r="C340" s="25">
        <v>12465.496589903199</v>
      </c>
      <c r="D340" s="25">
        <v>17926.308296239498</v>
      </c>
      <c r="E340" s="25">
        <v>14704.4065333124</v>
      </c>
      <c r="F340" s="25">
        <v>17980.469793915599</v>
      </c>
      <c r="G340" s="25">
        <v>17971.1918086265</v>
      </c>
      <c r="H340" s="25">
        <v>15043.841109462701</v>
      </c>
      <c r="I340" s="25">
        <v>17980.001388912598</v>
      </c>
      <c r="J340" s="25">
        <v>17973.424091669898</v>
      </c>
    </row>
    <row r="341" spans="1:10">
      <c r="A341" s="85"/>
      <c r="B341" s="26" t="s">
        <v>13</v>
      </c>
      <c r="C341" s="27">
        <f>C339/C338</f>
        <v>0.30672019523149158</v>
      </c>
      <c r="D341" s="27">
        <f t="shared" ref="D341:J341" si="84">D339/D338</f>
        <v>3.0122402789704264E-3</v>
      </c>
      <c r="E341" s="73">
        <f t="shared" si="84"/>
        <v>0.18220120467134157</v>
      </c>
      <c r="F341" s="27">
        <f t="shared" si="84"/>
        <v>0</v>
      </c>
      <c r="G341" s="27">
        <f t="shared" si="84"/>
        <v>5.1600342539923928E-4</v>
      </c>
      <c r="H341" s="80">
        <f t="shared" si="84"/>
        <v>0.163323245552743</v>
      </c>
      <c r="I341" s="27">
        <f t="shared" si="84"/>
        <v>2.6050802862020924E-5</v>
      </c>
      <c r="J341" s="27">
        <f t="shared" si="84"/>
        <v>3.9185315572708542E-4</v>
      </c>
    </row>
    <row r="342" spans="1:10">
      <c r="A342" s="83" t="s">
        <v>150</v>
      </c>
      <c r="B342" s="24" t="s">
        <v>10</v>
      </c>
      <c r="C342" s="25">
        <v>10.948595960585269</v>
      </c>
      <c r="D342" s="25">
        <v>10.948596600234399</v>
      </c>
      <c r="E342" s="25">
        <v>10.948595373971493</v>
      </c>
      <c r="F342" s="25">
        <v>10.948602846118201</v>
      </c>
      <c r="G342" s="25">
        <v>10.948600236660598</v>
      </c>
      <c r="H342" s="25">
        <v>10.948600140094269</v>
      </c>
      <c r="I342" s="25">
        <v>10.948600169476601</v>
      </c>
      <c r="J342" s="25">
        <v>10.948600267246087</v>
      </c>
    </row>
    <row r="343" spans="1:10">
      <c r="A343" s="84"/>
      <c r="B343" s="24" t="s">
        <v>11</v>
      </c>
      <c r="C343" s="25">
        <v>4.7916654171355502</v>
      </c>
      <c r="D343" s="25">
        <v>0</v>
      </c>
      <c r="E343" s="25">
        <v>0.84289762911869404</v>
      </c>
      <c r="F343" s="25">
        <v>0</v>
      </c>
      <c r="G343" s="25">
        <v>0.43178249290279802</v>
      </c>
      <c r="H343" s="25">
        <v>9.3237340711668504E-2</v>
      </c>
      <c r="I343" s="25">
        <v>0</v>
      </c>
      <c r="J343" s="25">
        <v>6.79910644610877E-2</v>
      </c>
    </row>
    <row r="344" spans="1:10">
      <c r="A344" s="84"/>
      <c r="B344" s="24" t="s">
        <v>12</v>
      </c>
      <c r="C344" s="25">
        <v>6.1569305434497199</v>
      </c>
      <c r="D344" s="25">
        <v>10.948596600234399</v>
      </c>
      <c r="E344" s="25">
        <v>10.105697744852799</v>
      </c>
      <c r="F344" s="25">
        <v>10.948602846118201</v>
      </c>
      <c r="G344" s="25">
        <v>10.5168177437578</v>
      </c>
      <c r="H344" s="25">
        <v>10.855362799382601</v>
      </c>
      <c r="I344" s="25">
        <v>10.948600169476601</v>
      </c>
      <c r="J344" s="25">
        <v>10.880609202784999</v>
      </c>
    </row>
    <row r="345" spans="1:10">
      <c r="A345" s="85"/>
      <c r="B345" s="26" t="s">
        <v>13</v>
      </c>
      <c r="C345" s="27">
        <f>C343/C342</f>
        <v>0.43765113210729956</v>
      </c>
      <c r="D345" s="27">
        <f t="shared" ref="D345:J345" si="85">D343/D342</f>
        <v>0</v>
      </c>
      <c r="E345" s="27">
        <f t="shared" si="85"/>
        <v>7.6986828020199391E-2</v>
      </c>
      <c r="F345" s="27">
        <f t="shared" si="85"/>
        <v>0</v>
      </c>
      <c r="G345" s="27">
        <f t="shared" si="85"/>
        <v>3.9437232483564934E-2</v>
      </c>
      <c r="H345" s="27">
        <f t="shared" si="85"/>
        <v>8.5159143195146138E-3</v>
      </c>
      <c r="I345" s="27">
        <f t="shared" si="85"/>
        <v>0</v>
      </c>
      <c r="J345" s="27">
        <f t="shared" si="85"/>
        <v>6.2100234551890864E-3</v>
      </c>
    </row>
    <row r="346" spans="1:10">
      <c r="A346" s="83" t="s">
        <v>151</v>
      </c>
      <c r="B346" s="24" t="s">
        <v>10</v>
      </c>
      <c r="C346" s="25">
        <v>15870.12505010008</v>
      </c>
      <c r="D346" s="25">
        <v>15870.125050148543</v>
      </c>
      <c r="E346" s="25">
        <v>15870.12505267111</v>
      </c>
      <c r="F346" s="25">
        <v>15870.1250397682</v>
      </c>
      <c r="G346" s="25">
        <v>15870.125044009856</v>
      </c>
      <c r="H346" s="25">
        <v>15870.12505148634</v>
      </c>
      <c r="I346" s="25">
        <v>15870.1250439789</v>
      </c>
      <c r="J346" s="25">
        <v>15870.125043604021</v>
      </c>
    </row>
    <row r="347" spans="1:10">
      <c r="A347" s="84"/>
      <c r="B347" s="24" t="s">
        <v>11</v>
      </c>
      <c r="C347" s="25">
        <v>4862.0290894106802</v>
      </c>
      <c r="D347" s="25">
        <v>13.2465950816425</v>
      </c>
      <c r="E347" s="25">
        <v>3200.90649497501</v>
      </c>
      <c r="F347" s="25">
        <v>0</v>
      </c>
      <c r="G347" s="25">
        <v>1.1983224473549801</v>
      </c>
      <c r="H347" s="25">
        <v>2621.1593576626401</v>
      </c>
      <c r="I347" s="25">
        <v>0</v>
      </c>
      <c r="J347" s="25">
        <v>0.57021839772049299</v>
      </c>
    </row>
    <row r="348" spans="1:10">
      <c r="A348" s="84"/>
      <c r="B348" s="24" t="s">
        <v>12</v>
      </c>
      <c r="C348" s="25">
        <v>11008.095960689399</v>
      </c>
      <c r="D348" s="25">
        <v>15856.878455066901</v>
      </c>
      <c r="E348" s="25">
        <v>12669.2185576961</v>
      </c>
      <c r="F348" s="25">
        <v>15870.1250397682</v>
      </c>
      <c r="G348" s="25">
        <v>15868.9267215625</v>
      </c>
      <c r="H348" s="25">
        <v>13248.9656938237</v>
      </c>
      <c r="I348" s="25">
        <v>15870.1250439789</v>
      </c>
      <c r="J348" s="25">
        <v>15869.5548252063</v>
      </c>
    </row>
    <row r="349" spans="1:10">
      <c r="A349" s="85"/>
      <c r="B349" s="26" t="s">
        <v>13</v>
      </c>
      <c r="C349" s="27">
        <f>C347/C346</f>
        <v>0.30636362814167112</v>
      </c>
      <c r="D349" s="27">
        <f t="shared" ref="D349:J349" si="86">D347/D346</f>
        <v>8.3468750496824297E-4</v>
      </c>
      <c r="E349" s="73">
        <f t="shared" si="86"/>
        <v>0.20169384200512419</v>
      </c>
      <c r="F349" s="27">
        <f t="shared" si="86"/>
        <v>0</v>
      </c>
      <c r="G349" s="27">
        <f t="shared" si="86"/>
        <v>7.5508065880506992E-5</v>
      </c>
      <c r="H349" s="80">
        <f t="shared" si="86"/>
        <v>0.1651631193301247</v>
      </c>
      <c r="I349" s="27">
        <f t="shared" si="86"/>
        <v>0</v>
      </c>
      <c r="J349" s="27">
        <f t="shared" si="86"/>
        <v>3.593030276407951E-5</v>
      </c>
    </row>
    <row r="350" spans="1:10">
      <c r="A350" s="83" t="s">
        <v>152</v>
      </c>
      <c r="B350" s="24" t="s">
        <v>10</v>
      </c>
      <c r="C350" s="25">
        <v>1507.6352126828879</v>
      </c>
      <c r="D350" s="25">
        <v>1507.6352176013654</v>
      </c>
      <c r="E350" s="25">
        <v>1507.6352218522409</v>
      </c>
      <c r="F350" s="25">
        <v>1507.6352171651199</v>
      </c>
      <c r="G350" s="25">
        <v>1507.6352178761772</v>
      </c>
      <c r="H350" s="25">
        <v>1507.635219144945</v>
      </c>
      <c r="I350" s="25">
        <v>1507.6352171651199</v>
      </c>
      <c r="J350" s="25">
        <v>1507.6352168132262</v>
      </c>
    </row>
    <row r="351" spans="1:10">
      <c r="A351" s="84"/>
      <c r="B351" s="24" t="s">
        <v>11</v>
      </c>
      <c r="C351" s="25">
        <v>685.65450739754203</v>
      </c>
      <c r="D351" s="25">
        <v>5.1902774283453397</v>
      </c>
      <c r="E351" s="25">
        <v>478.35710514276099</v>
      </c>
      <c r="F351" s="25">
        <v>0</v>
      </c>
      <c r="G351" s="25">
        <v>1.0027033040070299</v>
      </c>
      <c r="H351" s="25">
        <v>351.295703397355</v>
      </c>
      <c r="I351" s="25">
        <v>0</v>
      </c>
      <c r="J351" s="25">
        <v>1.2115314089361799</v>
      </c>
    </row>
    <row r="352" spans="1:10">
      <c r="A352" s="84"/>
      <c r="B352" s="24" t="s">
        <v>12</v>
      </c>
      <c r="C352" s="25">
        <v>821.98070528534595</v>
      </c>
      <c r="D352" s="25">
        <v>1502.4449401730201</v>
      </c>
      <c r="E352" s="25">
        <v>1029.2781167094799</v>
      </c>
      <c r="F352" s="25">
        <v>1507.6352171651199</v>
      </c>
      <c r="G352" s="25">
        <v>1506.6325145721701</v>
      </c>
      <c r="H352" s="25">
        <v>1156.33951574759</v>
      </c>
      <c r="I352" s="25">
        <v>1507.6352171651199</v>
      </c>
      <c r="J352" s="25">
        <v>1506.4236854042899</v>
      </c>
    </row>
    <row r="353" spans="1:11">
      <c r="A353" s="85"/>
      <c r="B353" s="26" t="s">
        <v>13</v>
      </c>
      <c r="C353" s="27">
        <f>C351/C350</f>
        <v>0.45478806917582976</v>
      </c>
      <c r="D353" s="27">
        <f t="shared" ref="D353:J353" si="87">D351/D350</f>
        <v>3.4426613067602826E-3</v>
      </c>
      <c r="E353" s="27">
        <f t="shared" si="87"/>
        <v>0.31728968533586266</v>
      </c>
      <c r="F353" s="27">
        <f t="shared" si="87"/>
        <v>0</v>
      </c>
      <c r="G353" s="27">
        <f t="shared" si="87"/>
        <v>6.6508349773067082E-4</v>
      </c>
      <c r="H353" s="81">
        <f t="shared" si="87"/>
        <v>0.23301107518342021</v>
      </c>
      <c r="I353" s="27">
        <f t="shared" si="87"/>
        <v>0</v>
      </c>
      <c r="J353" s="27">
        <f t="shared" si="87"/>
        <v>8.035971801567905E-4</v>
      </c>
      <c r="K353" s="72" t="s">
        <v>153</v>
      </c>
    </row>
    <row r="354" spans="1:11">
      <c r="A354" s="83" t="s">
        <v>154</v>
      </c>
      <c r="B354" s="24" t="s">
        <v>10</v>
      </c>
      <c r="C354" s="25">
        <v>558.24148840303098</v>
      </c>
      <c r="D354" s="25">
        <v>558.24148978370795</v>
      </c>
      <c r="E354" s="25">
        <v>558.24149126520194</v>
      </c>
      <c r="F354" s="25">
        <v>558.24149009714404</v>
      </c>
      <c r="G354" s="25">
        <v>558.24148999098861</v>
      </c>
      <c r="H354" s="25">
        <v>558.24148610704594</v>
      </c>
      <c r="I354" s="25">
        <v>558.24149009714404</v>
      </c>
      <c r="J354" s="25">
        <v>558.24148965882</v>
      </c>
    </row>
    <row r="355" spans="1:11">
      <c r="A355" s="84"/>
      <c r="B355" s="24" t="s">
        <v>11</v>
      </c>
      <c r="C355" s="25">
        <v>141.85606120972801</v>
      </c>
      <c r="D355" s="25">
        <v>8.5536976627078793</v>
      </c>
      <c r="E355" s="25">
        <v>103.840282578963</v>
      </c>
      <c r="F355" s="25">
        <v>0</v>
      </c>
      <c r="G355" s="25">
        <v>5.5523824963185904</v>
      </c>
      <c r="H355" s="25">
        <v>114.91549616000199</v>
      </c>
      <c r="I355" s="25">
        <v>0</v>
      </c>
      <c r="J355" s="25">
        <v>3.8190448051600301</v>
      </c>
    </row>
    <row r="356" spans="1:11">
      <c r="A356" s="84"/>
      <c r="B356" s="24" t="s">
        <v>12</v>
      </c>
      <c r="C356" s="25">
        <v>416.38542719330297</v>
      </c>
      <c r="D356" s="25">
        <v>549.68779212100003</v>
      </c>
      <c r="E356" s="25">
        <v>454.40120868623899</v>
      </c>
      <c r="F356" s="25">
        <v>558.24149009714404</v>
      </c>
      <c r="G356" s="25">
        <v>552.68910749467</v>
      </c>
      <c r="H356" s="25">
        <v>443.32598994704398</v>
      </c>
      <c r="I356" s="25">
        <v>558.24149009714404</v>
      </c>
      <c r="J356" s="25">
        <v>554.42244485365995</v>
      </c>
    </row>
    <row r="357" spans="1:11">
      <c r="A357" s="85"/>
      <c r="B357" s="26" t="s">
        <v>13</v>
      </c>
      <c r="C357" s="27">
        <f>C355/C354</f>
        <v>0.25411235846253127</v>
      </c>
      <c r="D357" s="27">
        <f t="shared" ref="D357:J357" si="88">D355/D354</f>
        <v>1.5322576016379633E-2</v>
      </c>
      <c r="E357" s="81">
        <f t="shared" si="88"/>
        <v>0.18601319357975121</v>
      </c>
      <c r="F357" s="27">
        <f t="shared" si="88"/>
        <v>0</v>
      </c>
      <c r="G357" s="27">
        <f t="shared" si="88"/>
        <v>9.9462017708648268E-3</v>
      </c>
      <c r="H357" s="80">
        <f t="shared" si="88"/>
        <v>0.20585266236907068</v>
      </c>
      <c r="I357" s="27">
        <f t="shared" si="88"/>
        <v>0</v>
      </c>
      <c r="J357" s="27">
        <f t="shared" si="88"/>
        <v>6.841205599917184E-3</v>
      </c>
      <c r="K357" s="72" t="s">
        <v>155</v>
      </c>
    </row>
    <row r="358" spans="1:11">
      <c r="A358" s="83" t="s">
        <v>156</v>
      </c>
      <c r="B358" s="24" t="s">
        <v>10</v>
      </c>
      <c r="C358" s="25">
        <v>50.813844399790078</v>
      </c>
      <c r="D358" s="25">
        <v>50.8138437129018</v>
      </c>
      <c r="E358" s="25">
        <v>50.8138437129018</v>
      </c>
      <c r="F358" s="25">
        <v>50.8138437129018</v>
      </c>
      <c r="G358" s="25">
        <v>50.8138437129018</v>
      </c>
      <c r="H358" s="25">
        <v>50.8138437129018</v>
      </c>
      <c r="I358" s="25">
        <v>50.8138437129018</v>
      </c>
      <c r="J358" s="25">
        <v>50.8138437129018</v>
      </c>
    </row>
    <row r="359" spans="1:11">
      <c r="A359" s="84"/>
      <c r="B359" s="24" t="s">
        <v>11</v>
      </c>
      <c r="C359" s="25">
        <v>8.4484093442983493E-2</v>
      </c>
      <c r="D359" s="25">
        <v>0</v>
      </c>
      <c r="E359" s="25">
        <v>0</v>
      </c>
      <c r="F359" s="25">
        <v>0</v>
      </c>
      <c r="G359" s="25">
        <v>0</v>
      </c>
      <c r="H359" s="25">
        <v>0</v>
      </c>
      <c r="I359" s="25">
        <v>0</v>
      </c>
      <c r="J359" s="25">
        <v>0</v>
      </c>
    </row>
    <row r="360" spans="1:11">
      <c r="A360" s="84"/>
      <c r="B360" s="24" t="s">
        <v>12</v>
      </c>
      <c r="C360" s="25">
        <v>50.729360306347097</v>
      </c>
      <c r="D360" s="25">
        <v>50.8138437129018</v>
      </c>
      <c r="E360" s="25">
        <v>50.8138437129018</v>
      </c>
      <c r="F360" s="25">
        <v>50.8138437129018</v>
      </c>
      <c r="G360" s="25">
        <v>50.8138437129018</v>
      </c>
      <c r="H360" s="25">
        <v>50.8138437129018</v>
      </c>
      <c r="I360" s="25">
        <v>50.8138437129018</v>
      </c>
      <c r="J360" s="25">
        <v>50.8138437129018</v>
      </c>
    </row>
    <row r="361" spans="1:11">
      <c r="A361" s="85"/>
      <c r="B361" s="26" t="s">
        <v>13</v>
      </c>
      <c r="C361" s="27">
        <f>C359/C358</f>
        <v>1.6626195959172992E-3</v>
      </c>
      <c r="D361" s="27">
        <f t="shared" ref="D361:J361" si="89">D359/D358</f>
        <v>0</v>
      </c>
      <c r="E361" s="27">
        <f t="shared" si="89"/>
        <v>0</v>
      </c>
      <c r="F361" s="27">
        <f t="shared" si="89"/>
        <v>0</v>
      </c>
      <c r="G361" s="27">
        <f t="shared" si="89"/>
        <v>0</v>
      </c>
      <c r="H361" s="27">
        <f t="shared" si="89"/>
        <v>0</v>
      </c>
      <c r="I361" s="27">
        <f t="shared" si="89"/>
        <v>0</v>
      </c>
      <c r="J361" s="27">
        <f t="shared" si="89"/>
        <v>0</v>
      </c>
    </row>
    <row r="362" spans="1:11">
      <c r="A362" s="83" t="s">
        <v>157</v>
      </c>
      <c r="B362" s="24" t="s">
        <v>10</v>
      </c>
      <c r="C362" s="25">
        <v>49.826871575636879</v>
      </c>
      <c r="D362" s="25">
        <v>49.8268796759276</v>
      </c>
      <c r="E362" s="25">
        <v>49.826864993047501</v>
      </c>
      <c r="F362" s="25">
        <v>49.826874032287201</v>
      </c>
      <c r="G362" s="25">
        <v>49.8268741294752</v>
      </c>
      <c r="H362" s="25">
        <v>49.826870479139899</v>
      </c>
      <c r="I362" s="25">
        <v>49.826875231604298</v>
      </c>
      <c r="J362" s="25">
        <v>49.8268741294752</v>
      </c>
    </row>
    <row r="363" spans="1:11">
      <c r="A363" s="84"/>
      <c r="B363" s="24" t="s">
        <v>11</v>
      </c>
      <c r="C363" s="25">
        <v>6.5358716487738802</v>
      </c>
      <c r="D363" s="25">
        <v>0</v>
      </c>
      <c r="E363" s="25">
        <v>17.4008207445533</v>
      </c>
      <c r="F363" s="25">
        <v>0</v>
      </c>
      <c r="G363" s="25">
        <v>0</v>
      </c>
      <c r="H363" s="25">
        <v>0</v>
      </c>
      <c r="I363" s="25">
        <v>0</v>
      </c>
      <c r="J363" s="25">
        <v>0</v>
      </c>
    </row>
    <row r="364" spans="1:11">
      <c r="A364" s="84"/>
      <c r="B364" s="24" t="s">
        <v>12</v>
      </c>
      <c r="C364" s="25">
        <v>43.290999926863002</v>
      </c>
      <c r="D364" s="25">
        <v>49.8268796759276</v>
      </c>
      <c r="E364" s="25">
        <v>32.4260442484942</v>
      </c>
      <c r="F364" s="25">
        <v>49.826874032287201</v>
      </c>
      <c r="G364" s="25">
        <v>49.8268741294752</v>
      </c>
      <c r="H364" s="25">
        <v>49.826870479139899</v>
      </c>
      <c r="I364" s="25">
        <v>49.826875231604298</v>
      </c>
      <c r="J364" s="25">
        <v>49.8268741294752</v>
      </c>
    </row>
    <row r="365" spans="1:11">
      <c r="A365" s="85"/>
      <c r="B365" s="26" t="s">
        <v>13</v>
      </c>
      <c r="C365" s="73">
        <f>C363/C362</f>
        <v>0.13117162370614555</v>
      </c>
      <c r="D365" s="73">
        <f t="shared" ref="D365:J365" si="90">D363/D362</f>
        <v>0</v>
      </c>
      <c r="E365" s="27">
        <f t="shared" si="90"/>
        <v>0.3492256786972508</v>
      </c>
      <c r="F365" s="73">
        <f t="shared" si="90"/>
        <v>0</v>
      </c>
      <c r="G365" s="73">
        <f t="shared" si="90"/>
        <v>0</v>
      </c>
      <c r="H365" s="73">
        <f t="shared" si="90"/>
        <v>0</v>
      </c>
      <c r="I365" s="73">
        <f t="shared" si="90"/>
        <v>0</v>
      </c>
      <c r="J365" s="73">
        <f t="shared" si="90"/>
        <v>0</v>
      </c>
      <c r="K365" s="74" t="s">
        <v>158</v>
      </c>
    </row>
    <row r="366" spans="1:11">
      <c r="A366" s="83" t="s">
        <v>159</v>
      </c>
      <c r="B366" s="24" t="s">
        <v>10</v>
      </c>
      <c r="C366" s="25">
        <v>75.638058575704605</v>
      </c>
      <c r="D366" s="25">
        <v>75.638051149630996</v>
      </c>
      <c r="E366" s="25">
        <v>75.638066064434</v>
      </c>
      <c r="F366" s="25">
        <v>75.638057762678798</v>
      </c>
      <c r="G366" s="25">
        <v>75.638056220439907</v>
      </c>
      <c r="H366" s="25">
        <v>75.638059870775194</v>
      </c>
      <c r="I366" s="25">
        <v>75.638055118310803</v>
      </c>
      <c r="J366" s="25">
        <v>75.638056220439907</v>
      </c>
    </row>
    <row r="367" spans="1:11">
      <c r="A367" s="84"/>
      <c r="B367" s="24" t="s">
        <v>11</v>
      </c>
      <c r="C367" s="25">
        <v>24.9377836708701</v>
      </c>
      <c r="D367" s="25">
        <v>0</v>
      </c>
      <c r="E367" s="25">
        <v>19.966159875892998</v>
      </c>
      <c r="F367" s="25">
        <v>0</v>
      </c>
      <c r="G367" s="25">
        <v>0</v>
      </c>
      <c r="H367" s="25">
        <v>0</v>
      </c>
      <c r="I367" s="25">
        <v>0</v>
      </c>
      <c r="J367" s="25">
        <v>0</v>
      </c>
    </row>
    <row r="368" spans="1:11">
      <c r="A368" s="84"/>
      <c r="B368" s="24" t="s">
        <v>12</v>
      </c>
      <c r="C368" s="25">
        <v>50.700274904834501</v>
      </c>
      <c r="D368" s="25">
        <v>75.638051149630996</v>
      </c>
      <c r="E368" s="25">
        <v>55.671906188541001</v>
      </c>
      <c r="F368" s="25">
        <v>75.638057762678798</v>
      </c>
      <c r="G368" s="25">
        <v>75.638056220439907</v>
      </c>
      <c r="H368" s="25">
        <v>75.638059870775194</v>
      </c>
      <c r="I368" s="25">
        <v>75.638055118310803</v>
      </c>
      <c r="J368" s="25">
        <v>75.638056220439907</v>
      </c>
    </row>
    <row r="369" spans="1:11">
      <c r="A369" s="85"/>
      <c r="B369" s="26" t="s">
        <v>13</v>
      </c>
      <c r="C369" s="27">
        <f>C367/C366</f>
        <v>0.32969888625460125</v>
      </c>
      <c r="D369" s="27">
        <f t="shared" ref="D369:J369" si="91">D367/D366</f>
        <v>0</v>
      </c>
      <c r="E369" s="27">
        <f t="shared" si="91"/>
        <v>0.26396972998865903</v>
      </c>
      <c r="F369" s="27">
        <f t="shared" si="91"/>
        <v>0</v>
      </c>
      <c r="G369" s="27">
        <f t="shared" si="91"/>
        <v>0</v>
      </c>
      <c r="H369" s="27">
        <f t="shared" si="91"/>
        <v>0</v>
      </c>
      <c r="I369" s="73">
        <f t="shared" si="91"/>
        <v>0</v>
      </c>
      <c r="J369" s="27">
        <f t="shared" si="91"/>
        <v>0</v>
      </c>
      <c r="K369" s="74" t="s">
        <v>23</v>
      </c>
    </row>
    <row r="370" spans="1:11">
      <c r="A370" s="83" t="s">
        <v>160</v>
      </c>
      <c r="B370" s="24" t="s">
        <v>10</v>
      </c>
      <c r="C370" s="25">
        <v>90.090841419840899</v>
      </c>
      <c r="D370" s="25">
        <v>90.090841154474802</v>
      </c>
      <c r="E370" s="25">
        <v>90.090840677726604</v>
      </c>
      <c r="F370" s="25">
        <v>90.090841154474802</v>
      </c>
      <c r="G370" s="25">
        <v>90.090841154474802</v>
      </c>
      <c r="H370" s="25">
        <v>90.090841185152058</v>
      </c>
      <c r="I370" s="25">
        <v>90.090841154474802</v>
      </c>
      <c r="J370" s="25">
        <v>90.090841154474802</v>
      </c>
    </row>
    <row r="371" spans="1:11">
      <c r="A371" s="84"/>
      <c r="B371" s="24" t="s">
        <v>11</v>
      </c>
      <c r="C371" s="25">
        <v>20.3475833252879</v>
      </c>
      <c r="D371" s="25">
        <v>0</v>
      </c>
      <c r="E371" s="25">
        <v>19.245890164659599</v>
      </c>
      <c r="F371" s="25">
        <v>0</v>
      </c>
      <c r="G371" s="25">
        <v>0</v>
      </c>
      <c r="H371" s="25">
        <v>6.2427699225625597</v>
      </c>
      <c r="I371" s="25">
        <v>0</v>
      </c>
      <c r="J371" s="25">
        <v>0</v>
      </c>
    </row>
    <row r="372" spans="1:11">
      <c r="A372" s="84"/>
      <c r="B372" s="24" t="s">
        <v>12</v>
      </c>
      <c r="C372" s="25">
        <v>69.743258094552999</v>
      </c>
      <c r="D372" s="25">
        <v>90.090841154474802</v>
      </c>
      <c r="E372" s="25">
        <v>70.844950513067005</v>
      </c>
      <c r="F372" s="25">
        <v>90.090841154474802</v>
      </c>
      <c r="G372" s="25">
        <v>90.090841154474802</v>
      </c>
      <c r="H372" s="25">
        <v>83.848071262589499</v>
      </c>
      <c r="I372" s="25">
        <v>90.090841154474802</v>
      </c>
      <c r="J372" s="25">
        <v>90.090841154474802</v>
      </c>
    </row>
    <row r="373" spans="1:11">
      <c r="A373" s="85"/>
      <c r="B373" s="26" t="s">
        <v>13</v>
      </c>
      <c r="C373" s="73">
        <f>C371/C370</f>
        <v>0.22585629132337873</v>
      </c>
      <c r="D373" s="27">
        <f t="shared" ref="D373:J373" si="92">D371/D370</f>
        <v>0</v>
      </c>
      <c r="E373" s="73">
        <f t="shared" si="92"/>
        <v>0.21362760098450065</v>
      </c>
      <c r="F373" s="27">
        <f t="shared" si="92"/>
        <v>0</v>
      </c>
      <c r="G373" s="27">
        <f t="shared" si="92"/>
        <v>0</v>
      </c>
      <c r="H373" s="27">
        <f t="shared" si="92"/>
        <v>6.9294168424208644E-2</v>
      </c>
      <c r="I373" s="27">
        <f t="shared" si="92"/>
        <v>0</v>
      </c>
      <c r="J373" s="27">
        <f t="shared" si="92"/>
        <v>0</v>
      </c>
      <c r="K373" s="74" t="s">
        <v>161</v>
      </c>
    </row>
    <row r="374" spans="1:11">
      <c r="A374" s="83" t="s">
        <v>162</v>
      </c>
      <c r="B374" s="24" t="s">
        <v>10</v>
      </c>
      <c r="C374" s="25">
        <v>69.255703482425901</v>
      </c>
      <c r="D374" s="25">
        <v>69.255703899617899</v>
      </c>
      <c r="E374" s="25">
        <v>69.255702840336895</v>
      </c>
      <c r="F374" s="25">
        <v>69.255703899617899</v>
      </c>
      <c r="G374" s="25">
        <v>69.255703899617899</v>
      </c>
      <c r="H374" s="25">
        <v>69.255702971967963</v>
      </c>
      <c r="I374" s="25">
        <v>69.255703899617899</v>
      </c>
      <c r="J374" s="25">
        <v>69.255703899617899</v>
      </c>
    </row>
    <row r="375" spans="1:11">
      <c r="A375" s="84"/>
      <c r="B375" s="24" t="s">
        <v>11</v>
      </c>
      <c r="C375" s="25">
        <v>43.6471568237992</v>
      </c>
      <c r="D375" s="25">
        <v>0</v>
      </c>
      <c r="E375" s="25">
        <v>43.467828686501797</v>
      </c>
      <c r="F375" s="25">
        <v>0</v>
      </c>
      <c r="G375" s="25">
        <v>0</v>
      </c>
      <c r="H375" s="25">
        <v>0.25782227636666299</v>
      </c>
      <c r="I375" s="25">
        <v>0</v>
      </c>
      <c r="J375" s="25">
        <v>0</v>
      </c>
    </row>
    <row r="376" spans="1:11">
      <c r="A376" s="84"/>
      <c r="B376" s="24" t="s">
        <v>12</v>
      </c>
      <c r="C376" s="25">
        <v>25.6085466586267</v>
      </c>
      <c r="D376" s="25">
        <v>69.255703899617899</v>
      </c>
      <c r="E376" s="25">
        <v>25.787874153835102</v>
      </c>
      <c r="F376" s="25">
        <v>69.255703899617899</v>
      </c>
      <c r="G376" s="25">
        <v>69.255703899617899</v>
      </c>
      <c r="H376" s="25">
        <v>68.997880695601296</v>
      </c>
      <c r="I376" s="25">
        <v>69.255703899617899</v>
      </c>
      <c r="J376" s="25">
        <v>69.255703899617899</v>
      </c>
    </row>
    <row r="377" spans="1:11">
      <c r="A377" s="85"/>
      <c r="B377" s="26" t="s">
        <v>13</v>
      </c>
      <c r="C377" s="27">
        <f>C375/C374</f>
        <v>0.63023194667100535</v>
      </c>
      <c r="D377" s="75">
        <f t="shared" ref="D377:J377" si="93">D375/D374</f>
        <v>0</v>
      </c>
      <c r="E377" s="27">
        <f t="shared" si="93"/>
        <v>0.62764258976207576</v>
      </c>
      <c r="F377" s="73">
        <f t="shared" si="93"/>
        <v>0</v>
      </c>
      <c r="G377" s="73">
        <f t="shared" si="93"/>
        <v>0</v>
      </c>
      <c r="H377" s="27">
        <f t="shared" si="93"/>
        <v>3.7227587809052997E-3</v>
      </c>
      <c r="I377" s="73">
        <f t="shared" si="93"/>
        <v>0</v>
      </c>
      <c r="J377" s="73">
        <f t="shared" si="93"/>
        <v>0</v>
      </c>
      <c r="K377" s="74" t="s">
        <v>97</v>
      </c>
    </row>
    <row r="378" spans="1:11">
      <c r="A378" s="83" t="s">
        <v>163</v>
      </c>
      <c r="B378" s="24" t="s">
        <v>10</v>
      </c>
      <c r="C378" s="25">
        <v>109.0331401626423</v>
      </c>
      <c r="D378" s="25">
        <v>109.03313972706134</v>
      </c>
      <c r="E378" s="25">
        <v>109.0331389980382</v>
      </c>
      <c r="F378" s="25">
        <v>109.033139771984</v>
      </c>
      <c r="G378" s="25">
        <v>109.0331400516387</v>
      </c>
      <c r="H378" s="25">
        <v>109.03313967727934</v>
      </c>
      <c r="I378" s="25">
        <v>109.033139771984</v>
      </c>
      <c r="J378" s="25">
        <v>109.0331400516387</v>
      </c>
    </row>
    <row r="379" spans="1:11">
      <c r="A379" s="84"/>
      <c r="B379" s="24" t="s">
        <v>11</v>
      </c>
      <c r="C379" s="25">
        <v>59.951693888470103</v>
      </c>
      <c r="D379" s="25">
        <v>1.4854660493823399</v>
      </c>
      <c r="E379" s="25">
        <v>59.308129550870198</v>
      </c>
      <c r="F379" s="25">
        <v>0</v>
      </c>
      <c r="G379" s="25">
        <v>8.1038035970697003E-2</v>
      </c>
      <c r="H379" s="25">
        <v>5.76687957850333</v>
      </c>
      <c r="I379" s="25">
        <v>0</v>
      </c>
      <c r="J379" s="25">
        <v>8.1038035970697003E-2</v>
      </c>
    </row>
    <row r="380" spans="1:11">
      <c r="A380" s="84"/>
      <c r="B380" s="24" t="s">
        <v>12</v>
      </c>
      <c r="C380" s="25">
        <v>49.081446274172201</v>
      </c>
      <c r="D380" s="25">
        <v>107.547673677679</v>
      </c>
      <c r="E380" s="25">
        <v>49.725009447167999</v>
      </c>
      <c r="F380" s="25">
        <v>109.033139771984</v>
      </c>
      <c r="G380" s="25">
        <v>108.952102015668</v>
      </c>
      <c r="H380" s="25">
        <v>103.266260098776</v>
      </c>
      <c r="I380" s="25">
        <v>109.033139771984</v>
      </c>
      <c r="J380" s="25">
        <v>108.952102015668</v>
      </c>
    </row>
    <row r="381" spans="1:11">
      <c r="A381" s="85"/>
      <c r="B381" s="26" t="s">
        <v>13</v>
      </c>
      <c r="C381" s="27">
        <f>C379/C378</f>
        <v>0.54984836535975667</v>
      </c>
      <c r="D381" s="27">
        <f t="shared" ref="D381:J381" si="94">D379/D378</f>
        <v>1.362398673560032E-2</v>
      </c>
      <c r="E381" s="27">
        <f t="shared" si="94"/>
        <v>0.54394590576666157</v>
      </c>
      <c r="F381" s="27">
        <f t="shared" si="94"/>
        <v>0</v>
      </c>
      <c r="G381" s="27">
        <f t="shared" si="94"/>
        <v>7.4324224664461594E-4</v>
      </c>
      <c r="H381" s="27">
        <f t="shared" si="94"/>
        <v>5.2891071426287198E-2</v>
      </c>
      <c r="I381" s="27">
        <f t="shared" si="94"/>
        <v>0</v>
      </c>
      <c r="J381" s="27">
        <f t="shared" si="94"/>
        <v>7.4324224664461594E-4</v>
      </c>
    </row>
    <row r="382" spans="1:11">
      <c r="A382" s="83" t="s">
        <v>164</v>
      </c>
      <c r="B382" s="24" t="s">
        <v>10</v>
      </c>
      <c r="C382" s="25">
        <v>42.7172105231028</v>
      </c>
      <c r="D382" s="25">
        <v>42.717211136189</v>
      </c>
      <c r="E382" s="25">
        <v>42.717211511465898</v>
      </c>
      <c r="F382" s="25">
        <v>42.717211136189</v>
      </c>
      <c r="G382" s="25">
        <v>42.717211136189</v>
      </c>
      <c r="H382" s="25">
        <v>42.717211136189</v>
      </c>
      <c r="I382" s="25">
        <v>42.717211136189</v>
      </c>
      <c r="J382" s="25">
        <v>42.717211136189</v>
      </c>
    </row>
    <row r="383" spans="1:11">
      <c r="A383" s="84"/>
      <c r="B383" s="24" t="s">
        <v>11</v>
      </c>
      <c r="C383" s="25">
        <v>16.3821614275545</v>
      </c>
      <c r="D383" s="25">
        <v>0</v>
      </c>
      <c r="E383" s="25">
        <v>15.644593992929799</v>
      </c>
      <c r="F383" s="25">
        <v>0</v>
      </c>
      <c r="G383" s="25">
        <v>0</v>
      </c>
      <c r="H383" s="25">
        <v>0</v>
      </c>
      <c r="I383" s="25">
        <v>0</v>
      </c>
      <c r="J383" s="25">
        <v>0</v>
      </c>
    </row>
    <row r="384" spans="1:11">
      <c r="A384" s="84"/>
      <c r="B384" s="24" t="s">
        <v>12</v>
      </c>
      <c r="C384" s="25">
        <v>26.3350490955483</v>
      </c>
      <c r="D384" s="25">
        <v>42.717211136189</v>
      </c>
      <c r="E384" s="25">
        <v>27.072617518536099</v>
      </c>
      <c r="F384" s="25">
        <v>42.717211136189</v>
      </c>
      <c r="G384" s="25">
        <v>42.717211136189</v>
      </c>
      <c r="H384" s="25">
        <v>42.717211136189</v>
      </c>
      <c r="I384" s="25">
        <v>42.717211136189</v>
      </c>
      <c r="J384" s="25">
        <v>42.717211136189</v>
      </c>
    </row>
    <row r="385" spans="1:11">
      <c r="A385" s="85"/>
      <c r="B385" s="26" t="s">
        <v>13</v>
      </c>
      <c r="C385" s="27">
        <f>C383/C382</f>
        <v>0.38350260297765737</v>
      </c>
      <c r="D385" s="27">
        <f t="shared" ref="D385:J385" si="95">D383/D382</f>
        <v>0</v>
      </c>
      <c r="E385" s="27">
        <f t="shared" si="95"/>
        <v>0.36623631176699284</v>
      </c>
      <c r="F385" s="27">
        <f t="shared" si="95"/>
        <v>0</v>
      </c>
      <c r="G385" s="27">
        <f t="shared" si="95"/>
        <v>0</v>
      </c>
      <c r="H385" s="27">
        <f t="shared" si="95"/>
        <v>0</v>
      </c>
      <c r="I385" s="73">
        <f t="shared" si="95"/>
        <v>0</v>
      </c>
      <c r="J385" s="27">
        <f t="shared" si="95"/>
        <v>0</v>
      </c>
      <c r="K385" s="74" t="s">
        <v>23</v>
      </c>
    </row>
  </sheetData>
  <autoFilter ref="A1:K385" xr:uid="{8624F4BA-F4EA-48BB-941B-392DCE07E5BF}"/>
  <mergeCells count="96">
    <mergeCell ref="A366:A369"/>
    <mergeCell ref="A370:A373"/>
    <mergeCell ref="A374:A377"/>
    <mergeCell ref="A378:A381"/>
    <mergeCell ref="A382:A385"/>
    <mergeCell ref="A346:A349"/>
    <mergeCell ref="A350:A353"/>
    <mergeCell ref="A354:A357"/>
    <mergeCell ref="A358:A361"/>
    <mergeCell ref="A362:A365"/>
    <mergeCell ref="A326:A329"/>
    <mergeCell ref="A330:A333"/>
    <mergeCell ref="A334:A337"/>
    <mergeCell ref="A338:A341"/>
    <mergeCell ref="A342:A345"/>
    <mergeCell ref="A306:A309"/>
    <mergeCell ref="A310:A313"/>
    <mergeCell ref="A314:A317"/>
    <mergeCell ref="A318:A321"/>
    <mergeCell ref="A322:A325"/>
    <mergeCell ref="A286:A289"/>
    <mergeCell ref="A290:A293"/>
    <mergeCell ref="A294:A297"/>
    <mergeCell ref="A298:A301"/>
    <mergeCell ref="A302:A305"/>
    <mergeCell ref="A266:A269"/>
    <mergeCell ref="A270:A273"/>
    <mergeCell ref="A274:A277"/>
    <mergeCell ref="A278:A281"/>
    <mergeCell ref="A282:A285"/>
    <mergeCell ref="A246:A249"/>
    <mergeCell ref="A250:A253"/>
    <mergeCell ref="A254:A257"/>
    <mergeCell ref="A258:A261"/>
    <mergeCell ref="A262:A265"/>
    <mergeCell ref="A226:A229"/>
    <mergeCell ref="A230:A233"/>
    <mergeCell ref="A234:A237"/>
    <mergeCell ref="A238:A241"/>
    <mergeCell ref="A242:A245"/>
    <mergeCell ref="A206:A209"/>
    <mergeCell ref="A210:A213"/>
    <mergeCell ref="A214:A217"/>
    <mergeCell ref="A218:A221"/>
    <mergeCell ref="A222:A225"/>
    <mergeCell ref="A186:A189"/>
    <mergeCell ref="A190:A193"/>
    <mergeCell ref="A194:A197"/>
    <mergeCell ref="A198:A201"/>
    <mergeCell ref="A202:A205"/>
    <mergeCell ref="A166:A169"/>
    <mergeCell ref="A170:A173"/>
    <mergeCell ref="A174:A177"/>
    <mergeCell ref="A178:A181"/>
    <mergeCell ref="A182:A185"/>
    <mergeCell ref="A146:A149"/>
    <mergeCell ref="A150:A153"/>
    <mergeCell ref="A154:A157"/>
    <mergeCell ref="A158:A161"/>
    <mergeCell ref="A162:A165"/>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conditionalFormatting sqref="A2">
    <cfRule type="beginsWith" dxfId="65" priority="27" operator="beginsWith" text="13">
      <formula>LEFT(A2,LEN("13"))="13"</formula>
    </cfRule>
    <cfRule type="beginsWith" dxfId="64" priority="28" operator="beginsWith" text="12">
      <formula>LEFT(A2,LEN("12"))="12"</formula>
    </cfRule>
    <cfRule type="beginsWith" dxfId="63" priority="29" operator="beginsWith" text="11">
      <formula>LEFT(A2,LEN("11"))="11"</formula>
    </cfRule>
    <cfRule type="beginsWith" dxfId="62" priority="30" operator="beginsWith" text="10">
      <formula>LEFT(A2,LEN("10"))="10"</formula>
    </cfRule>
    <cfRule type="beginsWith" dxfId="61" priority="31" operator="beginsWith" text="09">
      <formula>LEFT(A2,LEN("09"))="09"</formula>
    </cfRule>
    <cfRule type="beginsWith" dxfId="60" priority="32" operator="beginsWith" text="08">
      <formula>LEFT(A2,LEN("08"))="08"</formula>
    </cfRule>
    <cfRule type="beginsWith" dxfId="59" priority="33" operator="beginsWith" text="07">
      <formula>LEFT(A2,LEN("07"))="07"</formula>
    </cfRule>
    <cfRule type="beginsWith" dxfId="58" priority="34" operator="beginsWith" text="06">
      <formula>LEFT(A2,LEN("06"))="06"</formula>
    </cfRule>
    <cfRule type="beginsWith" dxfId="57" priority="35" operator="beginsWith" text="05">
      <formula>LEFT(A2,LEN("05"))="05"</formula>
    </cfRule>
    <cfRule type="beginsWith" dxfId="56" priority="36" operator="beginsWith" text="04">
      <formula>LEFT(A2,LEN("04"))="04"</formula>
    </cfRule>
    <cfRule type="beginsWith" dxfId="55" priority="37" operator="beginsWith" text="03">
      <formula>LEFT(A2,LEN("03"))="03"</formula>
    </cfRule>
    <cfRule type="beginsWith" dxfId="54" priority="38" operator="beginsWith" text="02">
      <formula>LEFT(A2,LEN("02"))="02"</formula>
    </cfRule>
    <cfRule type="beginsWith" dxfId="53" priority="39" operator="beginsWith" text="01">
      <formula>LEFT(A2,LEN("01"))="01"</formula>
    </cfRule>
  </conditionalFormatting>
  <conditionalFormatting sqref="A6 A10 A14 A18 A22 A26 A30 A34 A38 A42 A46 A50 A54 A58 A62 A66 A70 A74 A78 A82 A86 A90 A94 A98 A102 A106 A110 A114 A118 A122 A126 A130 A134 A138 A142 A146 A150 A154 A158">
    <cfRule type="beginsWith" dxfId="52" priority="21" operator="beginsWith" text="06">
      <formula>LEFT(A6,LEN("06"))="06"</formula>
    </cfRule>
    <cfRule type="beginsWith" dxfId="51" priority="16" operator="beginsWith" text="11">
      <formula>LEFT(A6,LEN("11"))="11"</formula>
    </cfRule>
    <cfRule type="beginsWith" dxfId="50" priority="17" operator="beginsWith" text="10">
      <formula>LEFT(A6,LEN("10"))="10"</formula>
    </cfRule>
    <cfRule type="beginsWith" dxfId="49" priority="18" operator="beginsWith" text="09">
      <formula>LEFT(A6,LEN("09"))="09"</formula>
    </cfRule>
    <cfRule type="beginsWith" dxfId="48" priority="19" operator="beginsWith" text="08">
      <formula>LEFT(A6,LEN("08"))="08"</formula>
    </cfRule>
    <cfRule type="beginsWith" dxfId="47" priority="20" operator="beginsWith" text="07">
      <formula>LEFT(A6,LEN("07"))="07"</formula>
    </cfRule>
    <cfRule type="beginsWith" dxfId="46" priority="14" operator="beginsWith" text="13">
      <formula>LEFT(A6,LEN("13"))="13"</formula>
    </cfRule>
    <cfRule type="beginsWith" dxfId="45" priority="15" operator="beginsWith" text="12">
      <formula>LEFT(A6,LEN("12"))="12"</formula>
    </cfRule>
    <cfRule type="beginsWith" dxfId="44" priority="22" operator="beginsWith" text="05">
      <formula>LEFT(A6,LEN("05"))="05"</formula>
    </cfRule>
    <cfRule type="beginsWith" dxfId="43" priority="23" operator="beginsWith" text="04">
      <formula>LEFT(A6,LEN("04"))="04"</formula>
    </cfRule>
    <cfRule type="beginsWith" dxfId="42" priority="24" operator="beginsWith" text="03">
      <formula>LEFT(A6,LEN("03"))="03"</formula>
    </cfRule>
    <cfRule type="beginsWith" dxfId="41" priority="25" operator="beginsWith" text="02">
      <formula>LEFT(A6,LEN("02"))="02"</formula>
    </cfRule>
    <cfRule type="beginsWith" dxfId="40" priority="26" operator="beginsWith" text="01">
      <formula>LEFT(A6,LEN("01"))="01"</formula>
    </cfRule>
  </conditionalFormatting>
  <conditionalFormatting sqref="A162 A166 A170 A174 A178 A182 A186 A190 A194 A198 A202 A206 A210 A214 A218 A222 A226 A230 A234 A238 A242 A246 A250 A254 A258 A262 A266 A270 A274 A278 A282 A286 A290 A294 A298 A302 A306 A310 A314 A318 A322 A326 A330 A334 A338 A342 A346 A350 A354 A358 A362 A366 A370 A374 A378 A382">
    <cfRule type="beginsWith" dxfId="39" priority="7" operator="beginsWith" text="07">
      <formula>LEFT(A162,LEN("07"))="07"</formula>
    </cfRule>
    <cfRule type="beginsWith" dxfId="38" priority="8" operator="beginsWith" text="06">
      <formula>LEFT(A162,LEN("06"))="06"</formula>
    </cfRule>
    <cfRule type="beginsWith" dxfId="37" priority="9" operator="beginsWith" text="05">
      <formula>LEFT(A162,LEN("05"))="05"</formula>
    </cfRule>
    <cfRule type="beginsWith" dxfId="36" priority="10" operator="beginsWith" text="04">
      <formula>LEFT(A162,LEN("04"))="04"</formula>
    </cfRule>
    <cfRule type="beginsWith" dxfId="35" priority="11" operator="beginsWith" text="03">
      <formula>LEFT(A162,LEN("03"))="03"</formula>
    </cfRule>
    <cfRule type="beginsWith" dxfId="34" priority="12" operator="beginsWith" text="02">
      <formula>LEFT(A162,LEN("02"))="02"</formula>
    </cfRule>
    <cfRule type="beginsWith" dxfId="33" priority="13" operator="beginsWith" text="01">
      <formula>LEFT(A162,LEN("01"))="01"</formula>
    </cfRule>
    <cfRule type="beginsWith" dxfId="32" priority="1" operator="beginsWith" text="13">
      <formula>LEFT(A162,LEN("13"))="13"</formula>
    </cfRule>
    <cfRule type="beginsWith" dxfId="31" priority="2" operator="beginsWith" text="12">
      <formula>LEFT(A162,LEN("12"))="12"</formula>
    </cfRule>
    <cfRule type="beginsWith" dxfId="30" priority="3" operator="beginsWith" text="11">
      <formula>LEFT(A162,LEN("11"))="11"</formula>
    </cfRule>
    <cfRule type="beginsWith" dxfId="29" priority="4" operator="beginsWith" text="10">
      <formula>LEFT(A162,LEN("10"))="10"</formula>
    </cfRule>
    <cfRule type="beginsWith" dxfId="28" priority="5" operator="beginsWith" text="09">
      <formula>LEFT(A162,LEN("09"))="09"</formula>
    </cfRule>
    <cfRule type="beginsWith" dxfId="27" priority="6" operator="beginsWith" text="08">
      <formula>LEFT(A162,LEN("08"))="08"</formula>
    </cfRule>
  </conditionalFormatting>
  <conditionalFormatting sqref="C5:J5 C9:J9 C13:J13 C17:J17 C21:J21 C25:J25 C29:J29 C33:J33 C37:J37 C41:J41 C45:J45 C49:J49 C53:J53 C57:J57 C61:J61 C65:J65 C69:J69 C73:J73 C77:J77 C81:J81 C85:J85 C89:J89 C93:J93 C97:J97 C101:J101 C105:J105 C109:J109 C113:J113 C117:J117 C121:J121 C125:J125 C129:J129 C133:J133 C137:J137 C141:J141 C145:J145 C149:J149 C153:J153 C157:J157 C161:J161 C165:J165 C169:J169 C173:J173 C177:J177 C181:J181 C185:J185 C189:J189 C193:J193 C197:J197 C201:J201 C205:J205 C209:J209 C213:J213 C217:J217 C221:J221 C225:J225 C229:J229 C233:J233 C237:J237 C241:J241 C245:J245 C249:J249 C253:J253 C257:J257 C261:J261 C265:J265 C269:J269 C273:J273 C277:J277 C281:J281 C285:J285 C289:J289 C293:J293 C297:J297 C301:J301 C305:J305 C309:J309 C313:J313 C317:J317 C321:J321 C325:J325 C329:J329 C333:J333 C337:J337 C341:J341 C345:J345 C349:J349 C353:J353 C357:J357 C361:J361 C365:J365 C369:J369 C373:J373 C377:J377 C381:J381 C385:J385">
    <cfRule type="cellIs" dxfId="26" priority="40"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filterMode="1"/>
  <dimension ref="A1:AU219"/>
  <sheetViews>
    <sheetView zoomScale="85" zoomScaleNormal="85" workbookViewId="0">
      <pane xSplit="1" ySplit="1" topLeftCell="B52" activePane="bottomRight" state="frozen"/>
      <selection pane="bottomRight" activeCell="B104" sqref="B104"/>
      <selection pane="bottomLeft" activeCell="A2" sqref="A2"/>
      <selection pane="topRight" activeCell="B1" sqref="B1"/>
    </sheetView>
  </sheetViews>
  <sheetFormatPr defaultColWidth="11.42578125" defaultRowHeight="15" customHeight="1"/>
  <cols>
    <col min="1" max="1" width="28.85546875" style="47" customWidth="1"/>
    <col min="2" max="2" width="10.5703125" style="35" customWidth="1"/>
    <col min="3" max="3" width="15.42578125" style="35" customWidth="1"/>
    <col min="4" max="4" width="12.42578125" style="35" customWidth="1"/>
    <col min="5" max="5" width="10.85546875" style="35" customWidth="1"/>
    <col min="6" max="6" width="12.85546875" style="35" customWidth="1"/>
    <col min="7" max="7" width="12.140625" style="35" customWidth="1"/>
    <col min="8" max="8" width="12.85546875" style="35" customWidth="1"/>
    <col min="9" max="9" width="13.140625" style="35" customWidth="1"/>
    <col min="10" max="10" width="15.85546875" style="35"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45">
      <c r="A1" s="32" t="s">
        <v>0</v>
      </c>
      <c r="B1" s="65" t="s">
        <v>1</v>
      </c>
      <c r="C1" s="65" t="s">
        <v>2</v>
      </c>
      <c r="D1" s="65" t="s">
        <v>3</v>
      </c>
      <c r="E1" s="65" t="s">
        <v>4</v>
      </c>
      <c r="F1" s="65" t="s">
        <v>5</v>
      </c>
      <c r="G1" s="65" t="s">
        <v>6</v>
      </c>
      <c r="H1" s="65" t="s">
        <v>7</v>
      </c>
      <c r="I1" s="65" t="s">
        <v>8</v>
      </c>
      <c r="J1" s="68" t="s">
        <v>165</v>
      </c>
      <c r="K1" s="33"/>
      <c r="L1" s="33"/>
      <c r="M1" s="65"/>
      <c r="N1" s="65"/>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166</v>
      </c>
      <c r="AQ1" s="14" t="s">
        <v>167</v>
      </c>
      <c r="AR1" s="48" t="s">
        <v>168</v>
      </c>
      <c r="AS1" s="48" t="s">
        <v>169</v>
      </c>
      <c r="AT1" s="34" t="s">
        <v>170</v>
      </c>
    </row>
    <row r="2" spans="1:46">
      <c r="A2" s="67" t="s">
        <v>9</v>
      </c>
      <c r="B2" s="71">
        <v>1</v>
      </c>
      <c r="C2" s="71">
        <v>1</v>
      </c>
      <c r="D2" s="71">
        <v>1</v>
      </c>
      <c r="E2" s="71">
        <v>1</v>
      </c>
      <c r="F2" s="71">
        <v>1</v>
      </c>
      <c r="G2" s="23">
        <v>0</v>
      </c>
      <c r="H2" s="71">
        <v>1</v>
      </c>
      <c r="I2" s="71">
        <v>1</v>
      </c>
      <c r="J2" s="21">
        <v>1</v>
      </c>
      <c r="K2" s="23"/>
      <c r="L2" s="21"/>
      <c r="M2" s="22"/>
      <c r="N2" s="21"/>
      <c r="O2" s="22"/>
      <c r="P2" s="22"/>
      <c r="Q2" s="22"/>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5</v>
      </c>
      <c r="AQ2" s="16">
        <f>SUMIFS(B2:AO2,$B$103:$AO$103,"X")</f>
        <v>8</v>
      </c>
      <c r="AR2" s="49">
        <v>5.1326892866595601</v>
      </c>
      <c r="AS2" s="49">
        <f t="shared" ref="AS2:AS33" si="0">IFERROR(AR2/$AR$102,0)*100</f>
        <v>5.013278710256989E-3</v>
      </c>
      <c r="AT2" s="7" t="s">
        <v>171</v>
      </c>
    </row>
    <row r="3" spans="1:46">
      <c r="A3" s="67" t="s">
        <v>15</v>
      </c>
      <c r="B3" s="23">
        <v>1</v>
      </c>
      <c r="C3" s="71">
        <v>1</v>
      </c>
      <c r="D3" s="71">
        <v>1</v>
      </c>
      <c r="E3" s="71">
        <v>1</v>
      </c>
      <c r="F3" s="71">
        <v>1</v>
      </c>
      <c r="G3" s="71">
        <v>1</v>
      </c>
      <c r="H3" s="71">
        <v>1</v>
      </c>
      <c r="I3" s="71">
        <v>1</v>
      </c>
      <c r="J3" s="21">
        <v>1</v>
      </c>
      <c r="K3" s="23"/>
      <c r="L3" s="21"/>
      <c r="M3" s="22"/>
      <c r="N3" s="21"/>
      <c r="O3" s="22"/>
      <c r="P3" s="22"/>
      <c r="Q3" s="22"/>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6</v>
      </c>
      <c r="AQ3" s="16">
        <f t="shared" ref="AQ3:AQ66" si="1">SUMIFS(B3:AO3,$B$103:$AO$103,"X")</f>
        <v>9</v>
      </c>
      <c r="AR3" s="49">
        <v>337.43042648354867</v>
      </c>
      <c r="AS3" s="49">
        <f t="shared" si="0"/>
        <v>0.32958020226933582</v>
      </c>
      <c r="AT3" s="36" t="s">
        <v>171</v>
      </c>
    </row>
    <row r="4" spans="1:46">
      <c r="A4" s="67" t="s">
        <v>17</v>
      </c>
      <c r="B4" s="23">
        <v>1</v>
      </c>
      <c r="C4" s="71">
        <v>1</v>
      </c>
      <c r="D4" s="71">
        <v>1</v>
      </c>
      <c r="E4" s="71">
        <v>1</v>
      </c>
      <c r="F4" s="71">
        <v>1</v>
      </c>
      <c r="G4" s="71">
        <v>1</v>
      </c>
      <c r="H4" s="71">
        <v>1</v>
      </c>
      <c r="I4" s="71">
        <v>1</v>
      </c>
      <c r="J4" s="21">
        <v>1</v>
      </c>
      <c r="K4" s="23"/>
      <c r="L4" s="21"/>
      <c r="M4" s="22"/>
      <c r="N4" s="21"/>
      <c r="O4" s="22"/>
      <c r="P4" s="22"/>
      <c r="Q4" s="22"/>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6</v>
      </c>
      <c r="AQ4" s="16">
        <f t="shared" si="1"/>
        <v>9</v>
      </c>
      <c r="AR4" s="49">
        <v>63.359585960899878</v>
      </c>
      <c r="AS4" s="49">
        <f t="shared" si="0"/>
        <v>6.1885542967515556E-2</v>
      </c>
      <c r="AT4" s="36" t="s">
        <v>171</v>
      </c>
    </row>
    <row r="5" spans="1:46">
      <c r="A5" s="67" t="s">
        <v>18</v>
      </c>
      <c r="B5" s="71">
        <v>1</v>
      </c>
      <c r="C5" s="71">
        <v>1</v>
      </c>
      <c r="D5" s="71">
        <v>1</v>
      </c>
      <c r="E5" s="71">
        <v>1</v>
      </c>
      <c r="F5" s="71">
        <v>1</v>
      </c>
      <c r="G5" s="71">
        <v>1</v>
      </c>
      <c r="H5" s="71">
        <v>1</v>
      </c>
      <c r="I5" s="71">
        <v>1</v>
      </c>
      <c r="J5" s="21">
        <v>1</v>
      </c>
      <c r="K5" s="23"/>
      <c r="L5" s="21"/>
      <c r="M5" s="22"/>
      <c r="N5" s="21"/>
      <c r="O5" s="22"/>
      <c r="P5" s="22"/>
      <c r="Q5" s="22"/>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6</v>
      </c>
      <c r="AQ5" s="16">
        <f t="shared" si="1"/>
        <v>9</v>
      </c>
      <c r="AR5" s="49">
        <v>37.384782396599043</v>
      </c>
      <c r="AS5" s="49">
        <f t="shared" si="0"/>
        <v>3.6515035921536668E-2</v>
      </c>
      <c r="AT5" s="7" t="s">
        <v>171</v>
      </c>
    </row>
    <row r="6" spans="1:46">
      <c r="A6" s="67" t="s">
        <v>20</v>
      </c>
      <c r="B6" s="23">
        <v>1</v>
      </c>
      <c r="C6" s="23">
        <v>1</v>
      </c>
      <c r="D6" s="23">
        <v>1</v>
      </c>
      <c r="E6" s="71">
        <v>1</v>
      </c>
      <c r="F6" s="23">
        <v>1</v>
      </c>
      <c r="G6" s="23">
        <v>0</v>
      </c>
      <c r="H6" s="23">
        <v>1</v>
      </c>
      <c r="I6" s="23">
        <v>1</v>
      </c>
      <c r="J6" s="21">
        <v>1</v>
      </c>
      <c r="K6" s="23"/>
      <c r="L6" s="21"/>
      <c r="M6" s="22"/>
      <c r="N6" s="21"/>
      <c r="O6" s="22"/>
      <c r="P6" s="22"/>
      <c r="Q6" s="22"/>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5</v>
      </c>
      <c r="AQ6" s="16">
        <f t="shared" si="1"/>
        <v>8</v>
      </c>
      <c r="AR6" s="49">
        <v>2863.3251140101479</v>
      </c>
      <c r="AS6" s="49">
        <f t="shared" si="0"/>
        <v>2.7967106584691561</v>
      </c>
      <c r="AT6" s="36" t="s">
        <v>171</v>
      </c>
    </row>
    <row r="7" spans="1:46">
      <c r="A7" s="67" t="s">
        <v>22</v>
      </c>
      <c r="B7" s="23">
        <v>1</v>
      </c>
      <c r="C7" s="23">
        <v>1</v>
      </c>
      <c r="D7" s="23">
        <v>1</v>
      </c>
      <c r="E7" s="23">
        <v>1</v>
      </c>
      <c r="F7" s="23">
        <v>1</v>
      </c>
      <c r="G7" s="23">
        <v>1</v>
      </c>
      <c r="H7" s="71">
        <v>1</v>
      </c>
      <c r="I7" s="23">
        <v>1</v>
      </c>
      <c r="J7" s="21">
        <v>1</v>
      </c>
      <c r="K7" s="23"/>
      <c r="L7" s="21"/>
      <c r="M7" s="22"/>
      <c r="N7" s="21"/>
      <c r="O7" s="22"/>
      <c r="P7" s="22"/>
      <c r="Q7" s="22"/>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6</v>
      </c>
      <c r="AQ7" s="16">
        <f t="shared" si="1"/>
        <v>9</v>
      </c>
      <c r="AR7" s="49">
        <v>229.525665782696</v>
      </c>
      <c r="AS7" s="49">
        <f t="shared" si="0"/>
        <v>0.22418581555612344</v>
      </c>
      <c r="AT7" s="36" t="s">
        <v>171</v>
      </c>
    </row>
    <row r="8" spans="1:46">
      <c r="A8" s="67" t="s">
        <v>24</v>
      </c>
      <c r="B8" s="23">
        <v>1</v>
      </c>
      <c r="C8" s="71">
        <v>1</v>
      </c>
      <c r="D8" s="71">
        <v>1</v>
      </c>
      <c r="E8" s="71">
        <v>1</v>
      </c>
      <c r="F8" s="71">
        <v>1</v>
      </c>
      <c r="G8" s="23">
        <v>0</v>
      </c>
      <c r="H8" s="71">
        <v>1</v>
      </c>
      <c r="I8" s="71">
        <v>1</v>
      </c>
      <c r="J8" s="21">
        <v>1</v>
      </c>
      <c r="K8" s="23"/>
      <c r="L8" s="21"/>
      <c r="M8" s="22"/>
      <c r="N8" s="21"/>
      <c r="O8" s="22"/>
      <c r="P8" s="22"/>
      <c r="Q8" s="22"/>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5</v>
      </c>
      <c r="AQ8" s="16">
        <f t="shared" si="1"/>
        <v>8</v>
      </c>
      <c r="AR8" s="49">
        <v>1812.2633930928921</v>
      </c>
      <c r="AS8" s="49">
        <f t="shared" si="0"/>
        <v>1.770101593639152</v>
      </c>
      <c r="AT8" s="36" t="s">
        <v>171</v>
      </c>
    </row>
    <row r="9" spans="1:46">
      <c r="A9" s="67" t="s">
        <v>26</v>
      </c>
      <c r="B9" s="23">
        <v>1</v>
      </c>
      <c r="C9" s="23">
        <v>1</v>
      </c>
      <c r="D9" s="23">
        <v>1</v>
      </c>
      <c r="E9" s="23">
        <v>1</v>
      </c>
      <c r="F9" s="23">
        <v>1</v>
      </c>
      <c r="G9" s="23">
        <v>1</v>
      </c>
      <c r="H9" s="71">
        <v>1</v>
      </c>
      <c r="I9" s="23">
        <v>1</v>
      </c>
      <c r="J9" s="21">
        <v>1</v>
      </c>
      <c r="K9" s="23"/>
      <c r="L9" s="21"/>
      <c r="M9" s="22"/>
      <c r="N9" s="21"/>
      <c r="O9" s="22"/>
      <c r="P9" s="22"/>
      <c r="Q9" s="22"/>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6</v>
      </c>
      <c r="AQ9" s="16">
        <f t="shared" si="1"/>
        <v>9</v>
      </c>
      <c r="AR9" s="49">
        <v>198.39067230483511</v>
      </c>
      <c r="AS9" s="49">
        <f t="shared" si="0"/>
        <v>0.19377516896735728</v>
      </c>
      <c r="AT9" s="7" t="s">
        <v>171</v>
      </c>
    </row>
    <row r="10" spans="1:46">
      <c r="A10" s="67" t="s">
        <v>27</v>
      </c>
      <c r="B10" s="23">
        <v>1</v>
      </c>
      <c r="C10" s="71">
        <v>1</v>
      </c>
      <c r="D10" s="23">
        <v>1</v>
      </c>
      <c r="E10" s="71">
        <v>1</v>
      </c>
      <c r="F10" s="23">
        <v>1</v>
      </c>
      <c r="G10" s="23">
        <v>1</v>
      </c>
      <c r="H10" s="71">
        <v>1</v>
      </c>
      <c r="I10" s="23">
        <v>1</v>
      </c>
      <c r="J10" s="21">
        <v>1</v>
      </c>
      <c r="K10" s="23"/>
      <c r="L10" s="21"/>
      <c r="M10" s="22"/>
      <c r="N10" s="21"/>
      <c r="O10" s="22"/>
      <c r="P10" s="22"/>
      <c r="Q10" s="22"/>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6</v>
      </c>
      <c r="AQ10" s="16">
        <f t="shared" si="1"/>
        <v>9</v>
      </c>
      <c r="AR10" s="49">
        <v>70.450898293188501</v>
      </c>
      <c r="AS10" s="49">
        <f t="shared" si="0"/>
        <v>6.8811877907689264E-2</v>
      </c>
      <c r="AT10" s="7" t="s">
        <v>171</v>
      </c>
    </row>
    <row r="11" spans="1:46">
      <c r="A11" s="67" t="s">
        <v>29</v>
      </c>
      <c r="B11" s="71">
        <v>1</v>
      </c>
      <c r="C11" s="71">
        <v>1</v>
      </c>
      <c r="D11" s="71">
        <v>1</v>
      </c>
      <c r="E11" s="71">
        <v>1</v>
      </c>
      <c r="F11" s="71">
        <v>1</v>
      </c>
      <c r="G11" s="71">
        <v>1</v>
      </c>
      <c r="H11" s="71">
        <v>1</v>
      </c>
      <c r="I11" s="71">
        <v>1</v>
      </c>
      <c r="J11" s="21">
        <v>1</v>
      </c>
      <c r="K11" s="23"/>
      <c r="L11" s="21"/>
      <c r="M11" s="22"/>
      <c r="N11" s="21"/>
      <c r="O11" s="22"/>
      <c r="P11" s="22"/>
      <c r="Q11" s="22"/>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6</v>
      </c>
      <c r="AQ11" s="16">
        <f t="shared" si="1"/>
        <v>9</v>
      </c>
      <c r="AR11" s="49">
        <v>28.09445071044097</v>
      </c>
      <c r="AS11" s="49">
        <f t="shared" si="0"/>
        <v>2.7440841195879702E-2</v>
      </c>
      <c r="AT11" s="36" t="s">
        <v>171</v>
      </c>
    </row>
    <row r="12" spans="1:46">
      <c r="A12" s="67" t="s">
        <v>31</v>
      </c>
      <c r="B12" s="23">
        <v>1</v>
      </c>
      <c r="C12" s="23">
        <v>1</v>
      </c>
      <c r="D12" s="23">
        <v>1</v>
      </c>
      <c r="E12" s="71">
        <v>1</v>
      </c>
      <c r="F12" s="71">
        <v>1</v>
      </c>
      <c r="G12" s="71">
        <v>1</v>
      </c>
      <c r="H12" s="71">
        <v>1</v>
      </c>
      <c r="I12" s="71">
        <v>1</v>
      </c>
      <c r="J12" s="21">
        <v>1</v>
      </c>
      <c r="K12" s="23"/>
      <c r="L12" s="21"/>
      <c r="M12" s="22"/>
      <c r="N12" s="21"/>
      <c r="O12" s="22"/>
      <c r="P12" s="22"/>
      <c r="Q12" s="22"/>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6</v>
      </c>
      <c r="AQ12" s="16">
        <f t="shared" si="1"/>
        <v>9</v>
      </c>
      <c r="AR12" s="49">
        <v>82.708780335108827</v>
      </c>
      <c r="AS12" s="49">
        <f t="shared" si="0"/>
        <v>8.0784583762555998E-2</v>
      </c>
      <c r="AT12" s="36" t="s">
        <v>171</v>
      </c>
    </row>
    <row r="13" spans="1:46">
      <c r="A13" s="67" t="s">
        <v>33</v>
      </c>
      <c r="B13" s="23">
        <v>1</v>
      </c>
      <c r="C13" s="71">
        <v>1</v>
      </c>
      <c r="D13" s="71">
        <v>1</v>
      </c>
      <c r="E13" s="71">
        <v>1</v>
      </c>
      <c r="F13" s="71">
        <v>1</v>
      </c>
      <c r="G13" s="71">
        <v>1</v>
      </c>
      <c r="H13" s="71">
        <v>1</v>
      </c>
      <c r="I13" s="71">
        <v>1</v>
      </c>
      <c r="J13" s="21">
        <v>1</v>
      </c>
      <c r="K13" s="23"/>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6</v>
      </c>
      <c r="AQ13" s="16">
        <f t="shared" si="1"/>
        <v>9</v>
      </c>
      <c r="AR13" s="49">
        <v>48.748872046695759</v>
      </c>
      <c r="AS13" s="49">
        <f t="shared" si="0"/>
        <v>4.761474321384377E-2</v>
      </c>
      <c r="AT13" s="7" t="s">
        <v>171</v>
      </c>
    </row>
    <row r="14" spans="1:46">
      <c r="A14" s="67" t="s">
        <v>34</v>
      </c>
      <c r="B14" s="71">
        <v>1</v>
      </c>
      <c r="C14" s="71">
        <v>1</v>
      </c>
      <c r="D14" s="71">
        <v>1</v>
      </c>
      <c r="E14" s="71">
        <v>1</v>
      </c>
      <c r="F14" s="71">
        <v>1</v>
      </c>
      <c r="G14" s="71">
        <v>1</v>
      </c>
      <c r="H14" s="71">
        <v>1</v>
      </c>
      <c r="I14" s="71">
        <v>1</v>
      </c>
      <c r="J14" s="21">
        <v>1</v>
      </c>
      <c r="K14" s="23"/>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6</v>
      </c>
      <c r="AQ14" s="16">
        <f t="shared" si="1"/>
        <v>9</v>
      </c>
      <c r="AR14" s="49">
        <v>38.29561352791638</v>
      </c>
      <c r="AS14" s="49">
        <f t="shared" si="0"/>
        <v>3.7404676822095501E-2</v>
      </c>
      <c r="AT14" s="36" t="s">
        <v>171</v>
      </c>
    </row>
    <row r="15" spans="1:46">
      <c r="A15" s="67" t="s">
        <v>36</v>
      </c>
      <c r="B15" s="23">
        <v>1</v>
      </c>
      <c r="C15" s="23">
        <v>1</v>
      </c>
      <c r="D15" s="23">
        <v>1</v>
      </c>
      <c r="E15" s="71">
        <v>1</v>
      </c>
      <c r="F15" s="23">
        <v>1</v>
      </c>
      <c r="G15" s="23">
        <v>1</v>
      </c>
      <c r="H15" s="23">
        <v>1</v>
      </c>
      <c r="I15" s="23">
        <v>1</v>
      </c>
      <c r="J15" s="21">
        <v>1</v>
      </c>
      <c r="K15" s="23"/>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6</v>
      </c>
      <c r="AQ15" s="16">
        <f t="shared" si="1"/>
        <v>9</v>
      </c>
      <c r="AR15" s="49">
        <v>71.392935310509912</v>
      </c>
      <c r="AS15" s="49">
        <f t="shared" si="0"/>
        <v>6.9731998698068343E-2</v>
      </c>
      <c r="AT15" s="36" t="s">
        <v>171</v>
      </c>
    </row>
    <row r="16" spans="1:46">
      <c r="A16" s="67" t="s">
        <v>37</v>
      </c>
      <c r="B16" s="23">
        <v>1</v>
      </c>
      <c r="C16" s="71">
        <v>1</v>
      </c>
      <c r="D16" s="23">
        <v>1</v>
      </c>
      <c r="E16" s="71">
        <v>1</v>
      </c>
      <c r="F16" s="71">
        <v>1</v>
      </c>
      <c r="G16" s="71">
        <v>1</v>
      </c>
      <c r="H16" s="71">
        <v>1</v>
      </c>
      <c r="I16" s="71">
        <v>1</v>
      </c>
      <c r="J16" s="21">
        <v>1</v>
      </c>
      <c r="K16" s="23"/>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6</v>
      </c>
      <c r="AQ16" s="16">
        <f t="shared" si="1"/>
        <v>9</v>
      </c>
      <c r="AR16" s="49">
        <v>110.8721985039795</v>
      </c>
      <c r="AS16" s="49">
        <f t="shared" si="0"/>
        <v>0.10829278790829219</v>
      </c>
      <c r="AT16" s="7" t="s">
        <v>171</v>
      </c>
    </row>
    <row r="17" spans="1:46">
      <c r="A17" s="67" t="s">
        <v>39</v>
      </c>
      <c r="B17" s="71">
        <v>1</v>
      </c>
      <c r="C17" s="71">
        <v>1</v>
      </c>
      <c r="D17" s="71">
        <v>1</v>
      </c>
      <c r="E17" s="71">
        <v>1</v>
      </c>
      <c r="F17" s="71">
        <v>1</v>
      </c>
      <c r="G17" s="71">
        <v>1</v>
      </c>
      <c r="H17" s="71">
        <v>1</v>
      </c>
      <c r="I17" s="71">
        <v>1</v>
      </c>
      <c r="J17" s="21">
        <v>1</v>
      </c>
      <c r="K17" s="23"/>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6</v>
      </c>
      <c r="AQ17" s="16">
        <f t="shared" si="1"/>
        <v>9</v>
      </c>
      <c r="AR17" s="49">
        <v>48.868177593871863</v>
      </c>
      <c r="AS17" s="49">
        <f t="shared" si="0"/>
        <v>4.7731273150933097E-2</v>
      </c>
      <c r="AT17" s="36" t="s">
        <v>171</v>
      </c>
    </row>
    <row r="18" spans="1:46">
      <c r="A18" s="67" t="s">
        <v>41</v>
      </c>
      <c r="B18" s="23">
        <v>1</v>
      </c>
      <c r="C18" s="23">
        <v>1</v>
      </c>
      <c r="D18" s="23">
        <v>1</v>
      </c>
      <c r="E18" s="71">
        <v>1</v>
      </c>
      <c r="F18" s="23">
        <v>1</v>
      </c>
      <c r="G18" s="23">
        <v>0</v>
      </c>
      <c r="H18" s="23">
        <v>1</v>
      </c>
      <c r="I18" s="23">
        <v>1</v>
      </c>
      <c r="J18" s="21">
        <v>1</v>
      </c>
      <c r="K18" s="23"/>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5</v>
      </c>
      <c r="AQ18" s="16">
        <f t="shared" si="1"/>
        <v>8</v>
      </c>
      <c r="AR18" s="49">
        <v>360.85452890705699</v>
      </c>
      <c r="AS18" s="49">
        <f t="shared" si="0"/>
        <v>0.35245934952102531</v>
      </c>
      <c r="AT18" s="36" t="s">
        <v>171</v>
      </c>
    </row>
    <row r="19" spans="1:46">
      <c r="A19" s="67" t="s">
        <v>42</v>
      </c>
      <c r="B19" s="23">
        <v>1</v>
      </c>
      <c r="C19" s="71">
        <v>1</v>
      </c>
      <c r="D19" s="71">
        <v>1</v>
      </c>
      <c r="E19" s="71">
        <v>1</v>
      </c>
      <c r="F19" s="71">
        <v>1</v>
      </c>
      <c r="G19" s="23">
        <v>0</v>
      </c>
      <c r="H19" s="71">
        <v>1</v>
      </c>
      <c r="I19" s="71">
        <v>1</v>
      </c>
      <c r="J19" s="21">
        <v>1</v>
      </c>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5</v>
      </c>
      <c r="AQ19" s="16">
        <f t="shared" si="1"/>
        <v>8</v>
      </c>
      <c r="AR19" s="49">
        <v>44.132147321323551</v>
      </c>
      <c r="AS19" s="49">
        <f t="shared" si="0"/>
        <v>4.3105425294097131E-2</v>
      </c>
      <c r="AT19" s="36" t="s">
        <v>171</v>
      </c>
    </row>
    <row r="20" spans="1:46">
      <c r="A20" s="67" t="s">
        <v>44</v>
      </c>
      <c r="B20" s="23">
        <v>1</v>
      </c>
      <c r="C20" s="71">
        <v>1</v>
      </c>
      <c r="D20" s="71">
        <v>1</v>
      </c>
      <c r="E20" s="71">
        <v>1</v>
      </c>
      <c r="F20" s="71">
        <v>1</v>
      </c>
      <c r="G20" s="23">
        <v>0</v>
      </c>
      <c r="H20" s="71">
        <v>1</v>
      </c>
      <c r="I20" s="71">
        <v>1</v>
      </c>
      <c r="J20" s="21">
        <v>1</v>
      </c>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5</v>
      </c>
      <c r="AQ20" s="16">
        <f t="shared" si="1"/>
        <v>8</v>
      </c>
      <c r="AR20" s="49">
        <v>451.30865923669489</v>
      </c>
      <c r="AS20" s="49">
        <f t="shared" si="0"/>
        <v>0.44080908988325784</v>
      </c>
      <c r="AT20" s="36" t="s">
        <v>171</v>
      </c>
    </row>
    <row r="21" spans="1:46">
      <c r="A21" s="67" t="s">
        <v>46</v>
      </c>
      <c r="B21" s="23">
        <v>1</v>
      </c>
      <c r="C21" s="23">
        <v>1</v>
      </c>
      <c r="D21" s="23">
        <v>1</v>
      </c>
      <c r="E21" s="71">
        <v>1</v>
      </c>
      <c r="F21" s="23">
        <v>1</v>
      </c>
      <c r="G21" s="23">
        <v>1</v>
      </c>
      <c r="H21" s="71">
        <v>1</v>
      </c>
      <c r="I21" s="23">
        <v>1</v>
      </c>
      <c r="J21" s="21">
        <v>1</v>
      </c>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6</v>
      </c>
      <c r="AQ21" s="16">
        <f t="shared" si="1"/>
        <v>9</v>
      </c>
      <c r="AR21" s="49">
        <v>725.44980188365025</v>
      </c>
      <c r="AS21" s="49">
        <f t="shared" si="0"/>
        <v>0.70857241575018426</v>
      </c>
      <c r="AT21" s="36" t="s">
        <v>171</v>
      </c>
    </row>
    <row r="22" spans="1:46">
      <c r="A22" s="67" t="s">
        <v>48</v>
      </c>
      <c r="B22" s="23">
        <v>1</v>
      </c>
      <c r="C22" s="71">
        <v>1</v>
      </c>
      <c r="D22" s="71">
        <v>1</v>
      </c>
      <c r="E22" s="71">
        <v>1</v>
      </c>
      <c r="F22" s="71">
        <v>1</v>
      </c>
      <c r="G22" s="71">
        <v>1</v>
      </c>
      <c r="H22" s="71">
        <v>1</v>
      </c>
      <c r="I22" s="71">
        <v>1</v>
      </c>
      <c r="J22" s="21">
        <v>1</v>
      </c>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6</v>
      </c>
      <c r="AQ22" s="16">
        <f t="shared" si="1"/>
        <v>9</v>
      </c>
      <c r="AR22" s="49">
        <v>523.71097394453955</v>
      </c>
      <c r="AS22" s="49">
        <f t="shared" si="0"/>
        <v>0.51152698505013894</v>
      </c>
      <c r="AT22" s="36" t="s">
        <v>171</v>
      </c>
    </row>
    <row r="23" spans="1:46">
      <c r="A23" s="67" t="s">
        <v>49</v>
      </c>
      <c r="B23" s="23">
        <v>1</v>
      </c>
      <c r="C23" s="23">
        <v>1</v>
      </c>
      <c r="D23" s="23">
        <v>1</v>
      </c>
      <c r="E23" s="71">
        <v>1</v>
      </c>
      <c r="F23" s="23">
        <v>1</v>
      </c>
      <c r="G23" s="23">
        <v>1</v>
      </c>
      <c r="H23" s="71">
        <v>1</v>
      </c>
      <c r="I23" s="23">
        <v>1</v>
      </c>
      <c r="J23" s="21">
        <v>1</v>
      </c>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6</v>
      </c>
      <c r="AQ23" s="16">
        <f t="shared" si="1"/>
        <v>9</v>
      </c>
      <c r="AR23" s="49">
        <v>341.40883694694679</v>
      </c>
      <c r="AS23" s="49">
        <f t="shared" si="0"/>
        <v>0.3334660561293496</v>
      </c>
      <c r="AT23" s="36" t="s">
        <v>171</v>
      </c>
    </row>
    <row r="24" spans="1:46">
      <c r="A24" s="67" t="s">
        <v>50</v>
      </c>
      <c r="B24" s="71">
        <v>1</v>
      </c>
      <c r="C24" s="71">
        <v>1</v>
      </c>
      <c r="D24" s="71">
        <v>1</v>
      </c>
      <c r="E24" s="71">
        <v>1</v>
      </c>
      <c r="F24" s="71">
        <v>1</v>
      </c>
      <c r="G24" s="71">
        <v>1</v>
      </c>
      <c r="H24" s="71">
        <v>1</v>
      </c>
      <c r="I24" s="71">
        <v>1</v>
      </c>
      <c r="J24" s="21">
        <v>1</v>
      </c>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6</v>
      </c>
      <c r="AQ24" s="16">
        <f t="shared" si="1"/>
        <v>9</v>
      </c>
      <c r="AR24" s="49">
        <v>2129.361099100191</v>
      </c>
      <c r="AS24" s="49">
        <f t="shared" si="0"/>
        <v>2.0798221104702663</v>
      </c>
      <c r="AT24" s="36" t="s">
        <v>171</v>
      </c>
    </row>
    <row r="25" spans="1:46">
      <c r="A25" s="67" t="s">
        <v>52</v>
      </c>
      <c r="B25" s="23">
        <v>1</v>
      </c>
      <c r="C25" s="23">
        <v>1</v>
      </c>
      <c r="D25" s="23">
        <v>1</v>
      </c>
      <c r="E25" s="71">
        <v>1</v>
      </c>
      <c r="F25" s="23">
        <v>1</v>
      </c>
      <c r="G25" s="23">
        <v>1</v>
      </c>
      <c r="H25" s="71">
        <v>1</v>
      </c>
      <c r="I25" s="23">
        <v>1</v>
      </c>
      <c r="J25" s="21">
        <v>1</v>
      </c>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6</v>
      </c>
      <c r="AQ25" s="16">
        <f t="shared" si="1"/>
        <v>9</v>
      </c>
      <c r="AR25" s="49">
        <v>382.71315429379331</v>
      </c>
      <c r="AS25" s="49">
        <f t="shared" si="0"/>
        <v>0.37380944012004674</v>
      </c>
      <c r="AT25" s="36" t="s">
        <v>171</v>
      </c>
    </row>
    <row r="26" spans="1:46">
      <c r="A26" s="67" t="s">
        <v>53</v>
      </c>
      <c r="B26" s="71">
        <v>1</v>
      </c>
      <c r="C26" s="71">
        <v>1</v>
      </c>
      <c r="D26" s="71">
        <v>1</v>
      </c>
      <c r="E26" s="71">
        <v>1</v>
      </c>
      <c r="F26" s="71">
        <v>1</v>
      </c>
      <c r="G26" s="79">
        <v>1</v>
      </c>
      <c r="H26" s="71">
        <v>1</v>
      </c>
      <c r="I26" s="71">
        <v>1</v>
      </c>
      <c r="J26" s="82">
        <v>1</v>
      </c>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6</v>
      </c>
      <c r="AQ26" s="16">
        <f t="shared" si="1"/>
        <v>9</v>
      </c>
      <c r="AR26" s="49">
        <v>2970.4488570026551</v>
      </c>
      <c r="AS26" s="49">
        <f t="shared" si="0"/>
        <v>2.9013421976319123</v>
      </c>
      <c r="AT26" s="36" t="s">
        <v>171</v>
      </c>
    </row>
    <row r="27" spans="1:46">
      <c r="A27" s="67" t="s">
        <v>54</v>
      </c>
      <c r="B27" s="71">
        <v>1</v>
      </c>
      <c r="C27" s="71">
        <v>1</v>
      </c>
      <c r="D27" s="71">
        <v>1</v>
      </c>
      <c r="E27" s="71">
        <v>1</v>
      </c>
      <c r="F27" s="71">
        <v>1</v>
      </c>
      <c r="G27" s="23">
        <v>0</v>
      </c>
      <c r="H27" s="71">
        <v>1</v>
      </c>
      <c r="I27" s="71">
        <v>1</v>
      </c>
      <c r="J27" s="21">
        <v>1</v>
      </c>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5</v>
      </c>
      <c r="AQ27" s="16">
        <f t="shared" si="1"/>
        <v>8</v>
      </c>
      <c r="AR27" s="49">
        <v>4.3873855971000504</v>
      </c>
      <c r="AS27" s="49">
        <f t="shared" si="0"/>
        <v>4.2853143019581973E-3</v>
      </c>
      <c r="AT27" s="36" t="s">
        <v>171</v>
      </c>
    </row>
    <row r="28" spans="1:46">
      <c r="A28" s="67" t="s">
        <v>56</v>
      </c>
      <c r="B28" s="23">
        <v>1</v>
      </c>
      <c r="C28" s="23">
        <v>1</v>
      </c>
      <c r="D28" s="23">
        <v>1</v>
      </c>
      <c r="E28" s="71">
        <v>1</v>
      </c>
      <c r="F28" s="71">
        <v>1</v>
      </c>
      <c r="G28" s="23">
        <v>0</v>
      </c>
      <c r="H28" s="71">
        <v>1</v>
      </c>
      <c r="I28" s="71">
        <v>1</v>
      </c>
      <c r="J28" s="21">
        <v>1</v>
      </c>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5</v>
      </c>
      <c r="AQ28" s="16">
        <f t="shared" si="1"/>
        <v>8</v>
      </c>
      <c r="AR28" s="49">
        <v>293.59157946808801</v>
      </c>
      <c r="AS28" s="49">
        <f t="shared" si="0"/>
        <v>0.28676125373176392</v>
      </c>
      <c r="AT28" s="36" t="s">
        <v>171</v>
      </c>
    </row>
    <row r="29" spans="1:46">
      <c r="A29" s="67" t="s">
        <v>58</v>
      </c>
      <c r="B29" s="23">
        <v>1</v>
      </c>
      <c r="C29" s="23">
        <v>1</v>
      </c>
      <c r="D29" s="23">
        <v>1</v>
      </c>
      <c r="E29" s="71">
        <v>1</v>
      </c>
      <c r="F29" s="23">
        <v>1</v>
      </c>
      <c r="G29" s="23">
        <v>1</v>
      </c>
      <c r="H29" s="71">
        <v>1</v>
      </c>
      <c r="I29" s="23">
        <v>1</v>
      </c>
      <c r="J29" s="21">
        <v>1</v>
      </c>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6</v>
      </c>
      <c r="AQ29" s="16">
        <f t="shared" si="1"/>
        <v>9</v>
      </c>
      <c r="AR29" s="49">
        <v>496.92327097038208</v>
      </c>
      <c r="AS29" s="49">
        <f t="shared" si="0"/>
        <v>0.48536249047103447</v>
      </c>
      <c r="AT29" s="36" t="s">
        <v>171</v>
      </c>
    </row>
    <row r="30" spans="1:46">
      <c r="A30" s="67" t="s">
        <v>59</v>
      </c>
      <c r="B30" s="23">
        <v>1</v>
      </c>
      <c r="C30" s="23">
        <v>1</v>
      </c>
      <c r="D30" s="23">
        <v>1</v>
      </c>
      <c r="E30" s="71">
        <v>1</v>
      </c>
      <c r="F30" s="23">
        <v>1</v>
      </c>
      <c r="G30" s="23">
        <v>1</v>
      </c>
      <c r="H30" s="71">
        <v>1</v>
      </c>
      <c r="I30" s="23">
        <v>1</v>
      </c>
      <c r="J30" s="21">
        <v>1</v>
      </c>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6</v>
      </c>
      <c r="AQ30" s="16">
        <f t="shared" si="1"/>
        <v>9</v>
      </c>
      <c r="AR30" s="49">
        <v>46.094942593741223</v>
      </c>
      <c r="AS30" s="49">
        <f t="shared" si="0"/>
        <v>4.5022556685116642E-2</v>
      </c>
      <c r="AT30" s="36" t="s">
        <v>171</v>
      </c>
    </row>
    <row r="31" spans="1:46">
      <c r="A31" s="67" t="s">
        <v>60</v>
      </c>
      <c r="B31" s="71">
        <v>1</v>
      </c>
      <c r="C31" s="71">
        <v>1</v>
      </c>
      <c r="D31" s="71">
        <v>1</v>
      </c>
      <c r="E31" s="71">
        <v>1</v>
      </c>
      <c r="F31" s="71">
        <v>1</v>
      </c>
      <c r="G31" s="71">
        <v>1</v>
      </c>
      <c r="H31" s="71">
        <v>1</v>
      </c>
      <c r="I31" s="71">
        <v>1</v>
      </c>
      <c r="J31" s="21">
        <v>1</v>
      </c>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6</v>
      </c>
      <c r="AQ31" s="16">
        <f t="shared" si="1"/>
        <v>9</v>
      </c>
      <c r="AR31" s="49">
        <v>233.03348861150869</v>
      </c>
      <c r="AS31" s="49">
        <f t="shared" si="0"/>
        <v>0.22761202987085846</v>
      </c>
      <c r="AT31" s="36" t="s">
        <v>171</v>
      </c>
    </row>
    <row r="32" spans="1:46">
      <c r="A32" s="67" t="s">
        <v>61</v>
      </c>
      <c r="B32" s="71">
        <v>1</v>
      </c>
      <c r="C32" s="71">
        <v>1</v>
      </c>
      <c r="D32" s="71">
        <v>1</v>
      </c>
      <c r="E32" s="71">
        <v>1</v>
      </c>
      <c r="F32" s="71">
        <v>1</v>
      </c>
      <c r="G32" s="71">
        <v>1</v>
      </c>
      <c r="H32" s="71">
        <v>1</v>
      </c>
      <c r="I32" s="71">
        <v>1</v>
      </c>
      <c r="J32" s="21">
        <v>1</v>
      </c>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6</v>
      </c>
      <c r="AQ32" s="16">
        <f t="shared" si="1"/>
        <v>9</v>
      </c>
      <c r="AR32" s="49">
        <v>223.34008758878679</v>
      </c>
      <c r="AS32" s="49">
        <f t="shared" si="0"/>
        <v>0.21814414310368149</v>
      </c>
      <c r="AT32" s="36" t="s">
        <v>171</v>
      </c>
    </row>
    <row r="33" spans="1:46">
      <c r="A33" s="67" t="s">
        <v>62</v>
      </c>
      <c r="B33" s="23">
        <v>1</v>
      </c>
      <c r="C33" s="23">
        <v>1</v>
      </c>
      <c r="D33" s="23">
        <v>1</v>
      </c>
      <c r="E33" s="71">
        <v>1</v>
      </c>
      <c r="F33" s="23">
        <v>1</v>
      </c>
      <c r="G33" s="23">
        <v>1</v>
      </c>
      <c r="H33" s="71">
        <v>1</v>
      </c>
      <c r="I33" s="23">
        <v>1</v>
      </c>
      <c r="J33" s="21">
        <v>1</v>
      </c>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6</v>
      </c>
      <c r="AQ33" s="16">
        <f t="shared" si="1"/>
        <v>9</v>
      </c>
      <c r="AR33" s="49">
        <v>187.30166771735529</v>
      </c>
      <c r="AS33" s="49">
        <f t="shared" si="0"/>
        <v>0.18294414696085373</v>
      </c>
      <c r="AT33" s="36" t="s">
        <v>171</v>
      </c>
    </row>
    <row r="34" spans="1:46">
      <c r="A34" s="67" t="s">
        <v>63</v>
      </c>
      <c r="B34" s="23">
        <v>1</v>
      </c>
      <c r="C34" s="71">
        <v>1</v>
      </c>
      <c r="D34" s="71">
        <v>1</v>
      </c>
      <c r="E34" s="71">
        <v>1</v>
      </c>
      <c r="F34" s="79">
        <v>1</v>
      </c>
      <c r="G34" s="23">
        <v>0</v>
      </c>
      <c r="H34" s="71">
        <v>1</v>
      </c>
      <c r="I34" s="71">
        <v>1</v>
      </c>
      <c r="J34" s="21">
        <v>1</v>
      </c>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5</v>
      </c>
      <c r="AQ34" s="16">
        <f t="shared" si="1"/>
        <v>8</v>
      </c>
      <c r="AR34" s="49">
        <v>4979.6113440976378</v>
      </c>
      <c r="AS34" s="49">
        <f t="shared" ref="AS34:AS65" si="3">IFERROR(AR34/$AR$102,0)*100</f>
        <v>4.8637620830864643</v>
      </c>
      <c r="AT34" s="36" t="s">
        <v>171</v>
      </c>
    </row>
    <row r="35" spans="1:46">
      <c r="A35" s="67" t="s">
        <v>65</v>
      </c>
      <c r="B35" s="23">
        <v>1</v>
      </c>
      <c r="C35" s="71">
        <v>1</v>
      </c>
      <c r="D35" s="71">
        <v>1</v>
      </c>
      <c r="E35" s="71">
        <v>1</v>
      </c>
      <c r="F35" s="71">
        <v>1</v>
      </c>
      <c r="G35" s="23">
        <v>0</v>
      </c>
      <c r="H35" s="71">
        <v>1</v>
      </c>
      <c r="I35" s="71">
        <v>1</v>
      </c>
      <c r="J35" s="21">
        <v>1</v>
      </c>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5</v>
      </c>
      <c r="AQ35" s="16">
        <f t="shared" si="1"/>
        <v>8</v>
      </c>
      <c r="AR35" s="49">
        <v>1537.3389634301659</v>
      </c>
      <c r="AS35" s="49">
        <f t="shared" si="3"/>
        <v>1.5015732037091445</v>
      </c>
      <c r="AT35" s="36" t="s">
        <v>171</v>
      </c>
    </row>
    <row r="36" spans="1:46">
      <c r="A36" s="67" t="s">
        <v>67</v>
      </c>
      <c r="B36" s="23">
        <v>1</v>
      </c>
      <c r="C36" s="71">
        <v>1</v>
      </c>
      <c r="D36" s="71">
        <v>1</v>
      </c>
      <c r="E36" s="71">
        <v>1</v>
      </c>
      <c r="F36" s="71">
        <v>1</v>
      </c>
      <c r="G36" s="23">
        <v>1</v>
      </c>
      <c r="H36" s="71">
        <v>1</v>
      </c>
      <c r="I36" s="71">
        <v>1</v>
      </c>
      <c r="J36" s="21">
        <v>1</v>
      </c>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6</v>
      </c>
      <c r="AQ36" s="16">
        <f t="shared" si="1"/>
        <v>9</v>
      </c>
      <c r="AR36" s="49">
        <v>177.5436850986253</v>
      </c>
      <c r="AS36" s="49">
        <f t="shared" si="3"/>
        <v>0.173413181070383</v>
      </c>
      <c r="AT36" s="36" t="s">
        <v>171</v>
      </c>
    </row>
    <row r="37" spans="1:46">
      <c r="A37" s="67" t="s">
        <v>68</v>
      </c>
      <c r="B37" s="23">
        <v>1</v>
      </c>
      <c r="C37" s="23">
        <v>1</v>
      </c>
      <c r="D37" s="23">
        <v>1</v>
      </c>
      <c r="E37" s="71">
        <v>1</v>
      </c>
      <c r="F37" s="23">
        <v>1</v>
      </c>
      <c r="G37" s="23">
        <v>1</v>
      </c>
      <c r="H37" s="71">
        <v>1</v>
      </c>
      <c r="I37" s="23">
        <v>1</v>
      </c>
      <c r="J37" s="21">
        <v>1</v>
      </c>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6</v>
      </c>
      <c r="AQ37" s="16">
        <f t="shared" si="1"/>
        <v>9</v>
      </c>
      <c r="AR37" s="49">
        <v>91.47481997472687</v>
      </c>
      <c r="AS37" s="49">
        <f t="shared" si="3"/>
        <v>8.9346683949058259E-2</v>
      </c>
      <c r="AT37" s="36" t="s">
        <v>171</v>
      </c>
    </row>
    <row r="38" spans="1:46">
      <c r="A38" s="67" t="s">
        <v>69</v>
      </c>
      <c r="B38" s="23">
        <v>1</v>
      </c>
      <c r="C38" s="71">
        <v>1</v>
      </c>
      <c r="D38" s="23">
        <v>1</v>
      </c>
      <c r="E38" s="71">
        <v>1</v>
      </c>
      <c r="F38" s="71">
        <v>1</v>
      </c>
      <c r="G38" s="23">
        <v>0</v>
      </c>
      <c r="H38" s="71">
        <v>1</v>
      </c>
      <c r="I38" s="23">
        <v>1</v>
      </c>
      <c r="J38" s="21">
        <v>1</v>
      </c>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5</v>
      </c>
      <c r="AQ38" s="16">
        <f t="shared" si="1"/>
        <v>8</v>
      </c>
      <c r="AR38" s="49">
        <v>214.69754005293669</v>
      </c>
      <c r="AS38" s="49">
        <f t="shared" si="3"/>
        <v>0.20970266201179574</v>
      </c>
      <c r="AT38" s="36" t="s">
        <v>171</v>
      </c>
    </row>
    <row r="39" spans="1:46">
      <c r="A39" s="67" t="s">
        <v>71</v>
      </c>
      <c r="B39" s="23">
        <v>1</v>
      </c>
      <c r="C39" s="71">
        <v>1</v>
      </c>
      <c r="D39" s="23">
        <v>1</v>
      </c>
      <c r="E39" s="71">
        <v>1</v>
      </c>
      <c r="F39" s="71">
        <v>1</v>
      </c>
      <c r="G39" s="23">
        <v>0</v>
      </c>
      <c r="H39" s="71">
        <v>1</v>
      </c>
      <c r="I39" s="71">
        <v>1</v>
      </c>
      <c r="J39" s="21">
        <v>1</v>
      </c>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5</v>
      </c>
      <c r="AQ39" s="16">
        <f t="shared" si="1"/>
        <v>8</v>
      </c>
      <c r="AR39" s="49">
        <v>190.29453569574719</v>
      </c>
      <c r="AS39" s="49">
        <f t="shared" si="3"/>
        <v>0.18586738670530489</v>
      </c>
      <c r="AT39" s="36" t="s">
        <v>171</v>
      </c>
    </row>
    <row r="40" spans="1:46">
      <c r="A40" s="67" t="s">
        <v>73</v>
      </c>
      <c r="B40" s="71">
        <v>1</v>
      </c>
      <c r="C40" s="71">
        <v>1</v>
      </c>
      <c r="D40" s="71">
        <v>1</v>
      </c>
      <c r="E40" s="71">
        <v>1</v>
      </c>
      <c r="F40" s="71">
        <v>1</v>
      </c>
      <c r="G40" s="23">
        <v>0</v>
      </c>
      <c r="H40" s="79">
        <v>1</v>
      </c>
      <c r="I40" s="71">
        <v>1</v>
      </c>
      <c r="J40" s="21">
        <v>1</v>
      </c>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5</v>
      </c>
      <c r="AQ40" s="16">
        <f t="shared" si="1"/>
        <v>8</v>
      </c>
      <c r="AR40" s="49">
        <v>5853.1956900426176</v>
      </c>
      <c r="AS40" s="49">
        <f t="shared" si="3"/>
        <v>5.7170227342859459</v>
      </c>
      <c r="AT40" s="36" t="s">
        <v>171</v>
      </c>
    </row>
    <row r="41" spans="1:46">
      <c r="A41" s="67" t="s">
        <v>75</v>
      </c>
      <c r="B41" s="23">
        <v>0</v>
      </c>
      <c r="C41" s="71">
        <v>1</v>
      </c>
      <c r="D41" s="23">
        <v>0</v>
      </c>
      <c r="E41" s="71">
        <v>1</v>
      </c>
      <c r="F41" s="71">
        <v>1</v>
      </c>
      <c r="G41" s="23">
        <v>0</v>
      </c>
      <c r="H41" s="71">
        <v>1</v>
      </c>
      <c r="I41" s="71">
        <v>1</v>
      </c>
      <c r="J41" s="21">
        <v>1</v>
      </c>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5</v>
      </c>
      <c r="AQ41" s="16">
        <f t="shared" si="1"/>
        <v>6</v>
      </c>
      <c r="AR41" s="49">
        <v>249.2688084977168</v>
      </c>
      <c r="AS41" s="49">
        <f t="shared" si="3"/>
        <v>0.2434696395943394</v>
      </c>
      <c r="AT41" s="36" t="s">
        <v>171</v>
      </c>
    </row>
    <row r="42" spans="1:46">
      <c r="A42" s="67" t="s">
        <v>77</v>
      </c>
      <c r="B42" s="23">
        <v>1</v>
      </c>
      <c r="C42" s="23">
        <v>1</v>
      </c>
      <c r="D42" s="23">
        <v>1</v>
      </c>
      <c r="E42" s="71">
        <v>1</v>
      </c>
      <c r="F42" s="23">
        <v>1</v>
      </c>
      <c r="G42" s="23">
        <v>1</v>
      </c>
      <c r="H42" s="71">
        <v>1</v>
      </c>
      <c r="I42" s="23">
        <v>1</v>
      </c>
      <c r="J42" s="21">
        <v>1</v>
      </c>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6</v>
      </c>
      <c r="AQ42" s="16">
        <f t="shared" si="1"/>
        <v>9</v>
      </c>
      <c r="AR42" s="49">
        <v>107.9834783670667</v>
      </c>
      <c r="AS42" s="49">
        <f t="shared" si="3"/>
        <v>0.10547127303500424</v>
      </c>
      <c r="AT42" s="36" t="s">
        <v>171</v>
      </c>
    </row>
    <row r="43" spans="1:46">
      <c r="A43" s="67" t="s">
        <v>79</v>
      </c>
      <c r="B43" s="71">
        <v>1</v>
      </c>
      <c r="C43" s="23">
        <v>0</v>
      </c>
      <c r="D43" s="71">
        <v>1</v>
      </c>
      <c r="E43" s="23">
        <v>0</v>
      </c>
      <c r="F43" s="23">
        <v>0</v>
      </c>
      <c r="G43" s="71">
        <v>1</v>
      </c>
      <c r="H43" s="23">
        <v>0</v>
      </c>
      <c r="I43" s="23">
        <v>0</v>
      </c>
      <c r="J43" s="21">
        <v>1</v>
      </c>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2</v>
      </c>
      <c r="AQ43" s="16">
        <f t="shared" si="1"/>
        <v>4</v>
      </c>
      <c r="AR43" s="49">
        <v>30.33116098898536</v>
      </c>
      <c r="AS43" s="49">
        <f t="shared" si="3"/>
        <v>2.9625515037248609E-2</v>
      </c>
      <c r="AT43" s="36" t="s">
        <v>171</v>
      </c>
    </row>
    <row r="44" spans="1:46">
      <c r="A44" s="67" t="s">
        <v>81</v>
      </c>
      <c r="B44" s="71">
        <v>1</v>
      </c>
      <c r="C44" s="23">
        <v>0</v>
      </c>
      <c r="D44" s="71">
        <v>1</v>
      </c>
      <c r="E44" s="23">
        <v>0</v>
      </c>
      <c r="F44" s="23">
        <v>0</v>
      </c>
      <c r="G44" s="23">
        <v>0</v>
      </c>
      <c r="H44" s="23">
        <v>0</v>
      </c>
      <c r="I44" s="23">
        <v>0</v>
      </c>
      <c r="J44" s="21">
        <v>1</v>
      </c>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1</v>
      </c>
      <c r="AQ44" s="16">
        <f t="shared" si="1"/>
        <v>3</v>
      </c>
      <c r="AR44" s="49">
        <v>106.1852699152022</v>
      </c>
      <c r="AS44" s="49">
        <f t="shared" si="3"/>
        <v>0.10371489939832858</v>
      </c>
      <c r="AT44" s="36" t="s">
        <v>171</v>
      </c>
    </row>
    <row r="45" spans="1:46">
      <c r="A45" s="67" t="s">
        <v>83</v>
      </c>
      <c r="B45" s="71">
        <v>1</v>
      </c>
      <c r="C45" s="71">
        <v>1</v>
      </c>
      <c r="D45" s="71">
        <v>1</v>
      </c>
      <c r="E45" s="71">
        <v>1</v>
      </c>
      <c r="F45" s="23">
        <v>0</v>
      </c>
      <c r="G45" s="71">
        <v>1</v>
      </c>
      <c r="H45" s="71">
        <v>1</v>
      </c>
      <c r="I45" s="71">
        <v>1</v>
      </c>
      <c r="J45" s="21">
        <v>1</v>
      </c>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5</v>
      </c>
      <c r="AQ45" s="16">
        <f t="shared" si="1"/>
        <v>8</v>
      </c>
      <c r="AR45" s="49">
        <v>492.98002639505489</v>
      </c>
      <c r="AS45" s="49">
        <f t="shared" si="3"/>
        <v>0.48151098437457057</v>
      </c>
      <c r="AT45" s="36" t="s">
        <v>171</v>
      </c>
    </row>
    <row r="46" spans="1:46">
      <c r="A46" s="67" t="s">
        <v>85</v>
      </c>
      <c r="B46" s="23">
        <v>1</v>
      </c>
      <c r="C46" s="23">
        <v>1</v>
      </c>
      <c r="D46" s="23">
        <v>1</v>
      </c>
      <c r="E46" s="71">
        <v>1</v>
      </c>
      <c r="F46" s="23">
        <v>1</v>
      </c>
      <c r="G46" s="23">
        <v>1</v>
      </c>
      <c r="H46" s="71">
        <v>1</v>
      </c>
      <c r="I46" s="23">
        <v>1</v>
      </c>
      <c r="J46" s="21">
        <v>1</v>
      </c>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6</v>
      </c>
      <c r="AQ46" s="16">
        <f t="shared" si="1"/>
        <v>9</v>
      </c>
      <c r="AR46" s="49">
        <v>37.450012915108957</v>
      </c>
      <c r="AS46" s="49">
        <f t="shared" si="3"/>
        <v>3.6578748870332287E-2</v>
      </c>
      <c r="AT46" s="36" t="s">
        <v>171</v>
      </c>
    </row>
    <row r="47" spans="1:46">
      <c r="A47" s="67" t="s">
        <v>86</v>
      </c>
      <c r="B47" s="71">
        <v>1</v>
      </c>
      <c r="C47" s="71">
        <v>1</v>
      </c>
      <c r="D47" s="71">
        <v>1</v>
      </c>
      <c r="E47" s="71">
        <v>1</v>
      </c>
      <c r="F47" s="71">
        <v>1</v>
      </c>
      <c r="G47" s="71">
        <v>1</v>
      </c>
      <c r="H47" s="71">
        <v>1</v>
      </c>
      <c r="I47" s="23">
        <v>0</v>
      </c>
      <c r="J47" s="21">
        <v>1</v>
      </c>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5</v>
      </c>
      <c r="AQ47" s="16">
        <f t="shared" si="1"/>
        <v>8</v>
      </c>
      <c r="AR47" s="49">
        <v>1954.7898997451121</v>
      </c>
      <c r="AS47" s="49">
        <f t="shared" si="3"/>
        <v>1.9093122610964648</v>
      </c>
      <c r="AT47" s="36" t="s">
        <v>171</v>
      </c>
    </row>
    <row r="48" spans="1:46">
      <c r="A48" s="67" t="s">
        <v>88</v>
      </c>
      <c r="B48" s="71">
        <v>1</v>
      </c>
      <c r="C48" s="71">
        <v>1</v>
      </c>
      <c r="D48" s="71">
        <v>1</v>
      </c>
      <c r="E48" s="71">
        <v>1</v>
      </c>
      <c r="F48" s="71">
        <v>1</v>
      </c>
      <c r="G48" s="71">
        <v>1</v>
      </c>
      <c r="H48" s="71">
        <v>1</v>
      </c>
      <c r="I48" s="23">
        <v>0</v>
      </c>
      <c r="J48" s="21">
        <v>1</v>
      </c>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5</v>
      </c>
      <c r="AQ48" s="16">
        <f t="shared" si="1"/>
        <v>8</v>
      </c>
      <c r="AR48" s="49">
        <v>270.94752624662078</v>
      </c>
      <c r="AS48" s="49">
        <f t="shared" si="3"/>
        <v>0.26464400805625393</v>
      </c>
      <c r="AT48" s="36" t="s">
        <v>171</v>
      </c>
    </row>
    <row r="49" spans="1:46">
      <c r="A49" s="67" t="s">
        <v>90</v>
      </c>
      <c r="B49" s="71">
        <v>1</v>
      </c>
      <c r="C49" s="71">
        <v>1</v>
      </c>
      <c r="D49" s="71">
        <v>1</v>
      </c>
      <c r="E49" s="71">
        <v>1</v>
      </c>
      <c r="F49" s="71">
        <v>1</v>
      </c>
      <c r="G49" s="71">
        <v>1</v>
      </c>
      <c r="H49" s="71">
        <v>1</v>
      </c>
      <c r="I49" s="23">
        <v>0</v>
      </c>
      <c r="J49" s="21">
        <v>1</v>
      </c>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5</v>
      </c>
      <c r="AQ49" s="16">
        <f t="shared" si="1"/>
        <v>8</v>
      </c>
      <c r="AR49" s="49">
        <v>880.25514937527828</v>
      </c>
      <c r="AS49" s="49">
        <f t="shared" si="3"/>
        <v>0.85977626025930731</v>
      </c>
      <c r="AT49" s="36" t="s">
        <v>171</v>
      </c>
    </row>
    <row r="50" spans="1:46">
      <c r="A50" s="67" t="s">
        <v>91</v>
      </c>
      <c r="B50" s="71">
        <v>1</v>
      </c>
      <c r="C50" s="71">
        <v>1</v>
      </c>
      <c r="D50" s="71">
        <v>1</v>
      </c>
      <c r="E50" s="71">
        <v>1</v>
      </c>
      <c r="F50" s="71">
        <v>1</v>
      </c>
      <c r="G50" s="71">
        <v>1</v>
      </c>
      <c r="H50" s="71">
        <v>1</v>
      </c>
      <c r="I50" s="23">
        <v>0</v>
      </c>
      <c r="J50" s="21">
        <v>1</v>
      </c>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5</v>
      </c>
      <c r="AQ50" s="16">
        <f t="shared" si="1"/>
        <v>8</v>
      </c>
      <c r="AR50" s="49">
        <v>74.129062743348442</v>
      </c>
      <c r="AS50" s="49">
        <f t="shared" si="3"/>
        <v>7.2404470893736111E-2</v>
      </c>
      <c r="AT50" s="36" t="s">
        <v>171</v>
      </c>
    </row>
    <row r="51" spans="1:46">
      <c r="A51" s="67" t="s">
        <v>92</v>
      </c>
      <c r="B51" s="23">
        <v>1</v>
      </c>
      <c r="C51" s="71">
        <v>1</v>
      </c>
      <c r="D51" s="71">
        <v>1</v>
      </c>
      <c r="E51" s="71">
        <v>1</v>
      </c>
      <c r="F51" s="71">
        <v>1</v>
      </c>
      <c r="G51" s="23">
        <v>1</v>
      </c>
      <c r="H51" s="71">
        <v>1</v>
      </c>
      <c r="I51" s="23">
        <v>0</v>
      </c>
      <c r="J51" s="21">
        <v>1</v>
      </c>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5</v>
      </c>
      <c r="AQ51" s="16">
        <f t="shared" si="1"/>
        <v>8</v>
      </c>
      <c r="AR51" s="49">
        <v>28.795166397691482</v>
      </c>
      <c r="AS51" s="49">
        <f t="shared" si="3"/>
        <v>2.8125254929235132E-2</v>
      </c>
      <c r="AT51" s="36" t="s">
        <v>171</v>
      </c>
    </row>
    <row r="52" spans="1:46">
      <c r="A52" s="67" t="s">
        <v>94</v>
      </c>
      <c r="B52" s="23">
        <v>1</v>
      </c>
      <c r="C52" s="71">
        <v>1</v>
      </c>
      <c r="D52" s="23">
        <v>1</v>
      </c>
      <c r="E52" s="71">
        <v>1</v>
      </c>
      <c r="F52" s="71">
        <v>1</v>
      </c>
      <c r="G52" s="71">
        <v>1</v>
      </c>
      <c r="H52" s="71">
        <v>1</v>
      </c>
      <c r="I52" s="23">
        <v>0</v>
      </c>
      <c r="J52" s="21">
        <v>1</v>
      </c>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5</v>
      </c>
      <c r="AQ52" s="16">
        <f t="shared" si="1"/>
        <v>8</v>
      </c>
      <c r="AR52" s="49">
        <v>3.235878889221858</v>
      </c>
      <c r="AS52" s="49">
        <f t="shared" si="3"/>
        <v>3.1605970746114969E-3</v>
      </c>
      <c r="AT52" s="36" t="s">
        <v>171</v>
      </c>
    </row>
    <row r="53" spans="1:46">
      <c r="A53" s="67" t="s">
        <v>96</v>
      </c>
      <c r="B53" s="23">
        <v>0</v>
      </c>
      <c r="C53" s="71">
        <v>1</v>
      </c>
      <c r="D53" s="23">
        <v>0</v>
      </c>
      <c r="E53" s="71">
        <v>1</v>
      </c>
      <c r="F53" s="71">
        <v>1</v>
      </c>
      <c r="G53" s="23">
        <v>0</v>
      </c>
      <c r="H53" s="71">
        <v>1</v>
      </c>
      <c r="I53" s="71">
        <v>1</v>
      </c>
      <c r="J53" s="21">
        <v>1</v>
      </c>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5</v>
      </c>
      <c r="AQ53" s="16">
        <f t="shared" si="1"/>
        <v>6</v>
      </c>
      <c r="AR53" s="49">
        <v>2442.6863046937729</v>
      </c>
      <c r="AS53" s="49">
        <f t="shared" si="3"/>
        <v>2.3858578930515044</v>
      </c>
      <c r="AT53" s="36" t="s">
        <v>171</v>
      </c>
    </row>
    <row r="54" spans="1:46">
      <c r="A54" s="67" t="s">
        <v>98</v>
      </c>
      <c r="B54" s="23">
        <v>1</v>
      </c>
      <c r="C54" s="23">
        <v>1</v>
      </c>
      <c r="D54" s="23">
        <v>1</v>
      </c>
      <c r="E54" s="71">
        <v>1</v>
      </c>
      <c r="F54" s="23">
        <v>1</v>
      </c>
      <c r="G54" s="23">
        <v>1</v>
      </c>
      <c r="H54" s="71">
        <v>1</v>
      </c>
      <c r="I54" s="23">
        <v>1</v>
      </c>
      <c r="J54" s="21">
        <v>1</v>
      </c>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6</v>
      </c>
      <c r="AQ54" s="16">
        <f t="shared" si="1"/>
        <v>9</v>
      </c>
      <c r="AR54" s="49">
        <v>435.35582258324172</v>
      </c>
      <c r="AS54" s="49">
        <f t="shared" si="3"/>
        <v>0.42522739149936561</v>
      </c>
      <c r="AT54" s="36" t="s">
        <v>171</v>
      </c>
    </row>
    <row r="55" spans="1:46">
      <c r="A55" s="67" t="s">
        <v>100</v>
      </c>
      <c r="B55" s="23">
        <v>1</v>
      </c>
      <c r="C55" s="23">
        <v>1</v>
      </c>
      <c r="D55" s="71">
        <v>1</v>
      </c>
      <c r="E55" s="71">
        <v>1</v>
      </c>
      <c r="F55" s="23">
        <v>1</v>
      </c>
      <c r="G55" s="23">
        <v>0</v>
      </c>
      <c r="H55" s="71">
        <v>1</v>
      </c>
      <c r="I55" s="23">
        <v>1</v>
      </c>
      <c r="J55" s="21">
        <v>1</v>
      </c>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5</v>
      </c>
      <c r="AQ55" s="16">
        <f t="shared" si="1"/>
        <v>8</v>
      </c>
      <c r="AR55" s="49">
        <v>182.95786099025349</v>
      </c>
      <c r="AS55" s="49">
        <f t="shared" si="3"/>
        <v>0.17870139767870827</v>
      </c>
      <c r="AT55" s="36" t="s">
        <v>171</v>
      </c>
    </row>
    <row r="56" spans="1:46">
      <c r="A56" s="67" t="s">
        <v>102</v>
      </c>
      <c r="B56" s="23">
        <v>1</v>
      </c>
      <c r="C56" s="71">
        <v>1</v>
      </c>
      <c r="D56" s="71">
        <v>1</v>
      </c>
      <c r="E56" s="71">
        <v>1</v>
      </c>
      <c r="F56" s="71">
        <v>1</v>
      </c>
      <c r="G56" s="23">
        <v>0</v>
      </c>
      <c r="H56" s="71">
        <v>1</v>
      </c>
      <c r="I56" s="23">
        <v>0</v>
      </c>
      <c r="J56" s="21">
        <v>1</v>
      </c>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4</v>
      </c>
      <c r="AQ56" s="16">
        <f t="shared" si="1"/>
        <v>7</v>
      </c>
      <c r="AR56" s="49">
        <v>444.93851908256079</v>
      </c>
      <c r="AS56" s="49">
        <f t="shared" si="3"/>
        <v>0.43458714925282127</v>
      </c>
      <c r="AT56" s="36" t="s">
        <v>171</v>
      </c>
    </row>
    <row r="57" spans="1:46">
      <c r="A57" s="67" t="s">
        <v>104</v>
      </c>
      <c r="B57" s="23">
        <v>0</v>
      </c>
      <c r="C57" s="71">
        <v>1</v>
      </c>
      <c r="D57" s="23">
        <v>0</v>
      </c>
      <c r="E57" s="71">
        <v>1</v>
      </c>
      <c r="F57" s="71">
        <v>1</v>
      </c>
      <c r="G57" s="23">
        <v>0</v>
      </c>
      <c r="H57" s="71">
        <v>1</v>
      </c>
      <c r="I57" s="23">
        <v>0</v>
      </c>
      <c r="J57" s="21">
        <v>1</v>
      </c>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4</v>
      </c>
      <c r="AQ57" s="16">
        <f t="shared" si="1"/>
        <v>5</v>
      </c>
      <c r="AR57" s="49">
        <v>973.80118459001449</v>
      </c>
      <c r="AS57" s="49">
        <f t="shared" si="3"/>
        <v>0.95114597320684524</v>
      </c>
      <c r="AT57" s="36" t="s">
        <v>171</v>
      </c>
    </row>
    <row r="58" spans="1:46">
      <c r="A58" s="67" t="s">
        <v>106</v>
      </c>
      <c r="B58" s="71">
        <v>1</v>
      </c>
      <c r="C58" s="71">
        <v>1</v>
      </c>
      <c r="D58" s="71">
        <v>1</v>
      </c>
      <c r="E58" s="71">
        <v>1</v>
      </c>
      <c r="F58" s="71">
        <v>1</v>
      </c>
      <c r="G58" s="71">
        <v>1</v>
      </c>
      <c r="H58" s="71">
        <v>1</v>
      </c>
      <c r="I58" s="71">
        <v>1</v>
      </c>
      <c r="J58" s="21">
        <v>1</v>
      </c>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6</v>
      </c>
      <c r="AQ58" s="16">
        <f t="shared" si="1"/>
        <v>9</v>
      </c>
      <c r="AR58" s="49">
        <v>100.22946195432399</v>
      </c>
      <c r="AS58" s="49">
        <f t="shared" si="3"/>
        <v>9.7897651638902655E-2</v>
      </c>
      <c r="AT58" s="36" t="s">
        <v>171</v>
      </c>
    </row>
    <row r="59" spans="1:46">
      <c r="A59" s="67" t="s">
        <v>108</v>
      </c>
      <c r="B59" s="23">
        <v>0</v>
      </c>
      <c r="C59" s="71">
        <v>1</v>
      </c>
      <c r="D59" s="23">
        <v>0</v>
      </c>
      <c r="E59" s="71">
        <v>1</v>
      </c>
      <c r="F59" s="71">
        <v>1</v>
      </c>
      <c r="G59" s="23">
        <v>0</v>
      </c>
      <c r="H59" s="71">
        <v>1</v>
      </c>
      <c r="I59" s="23">
        <v>0</v>
      </c>
      <c r="J59" s="21">
        <v>1</v>
      </c>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4</v>
      </c>
      <c r="AQ59" s="16">
        <f t="shared" si="1"/>
        <v>5</v>
      </c>
      <c r="AR59" s="49">
        <v>328.16480342290311</v>
      </c>
      <c r="AS59" s="49">
        <f t="shared" si="3"/>
        <v>0.32053014132995022</v>
      </c>
      <c r="AT59" s="36" t="s">
        <v>171</v>
      </c>
    </row>
    <row r="60" spans="1:46">
      <c r="A60" s="67" t="s">
        <v>109</v>
      </c>
      <c r="B60" s="23">
        <v>0</v>
      </c>
      <c r="C60" s="23">
        <v>0</v>
      </c>
      <c r="D60" s="23">
        <v>0</v>
      </c>
      <c r="E60" s="23">
        <v>0</v>
      </c>
      <c r="F60" s="23">
        <v>0</v>
      </c>
      <c r="G60" s="23">
        <v>0</v>
      </c>
      <c r="H60" s="23">
        <v>0</v>
      </c>
      <c r="I60" s="23">
        <v>0</v>
      </c>
      <c r="J60" s="21">
        <v>0</v>
      </c>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9">
        <v>64.633978012539089</v>
      </c>
      <c r="AS60" s="49">
        <f t="shared" si="3"/>
        <v>6.3130286645573186E-2</v>
      </c>
      <c r="AT60" s="36"/>
    </row>
    <row r="61" spans="1:46">
      <c r="A61" s="67" t="s">
        <v>110</v>
      </c>
      <c r="B61" s="23">
        <v>0</v>
      </c>
      <c r="C61" s="23">
        <v>0</v>
      </c>
      <c r="D61" s="23">
        <v>0</v>
      </c>
      <c r="E61" s="23">
        <v>0</v>
      </c>
      <c r="F61" s="23">
        <v>0</v>
      </c>
      <c r="G61" s="23">
        <v>0</v>
      </c>
      <c r="H61" s="23">
        <v>0</v>
      </c>
      <c r="I61" s="23">
        <v>0</v>
      </c>
      <c r="J61" s="21">
        <v>0</v>
      </c>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9">
        <v>8.2759608992254279</v>
      </c>
      <c r="AS61" s="49">
        <f t="shared" si="3"/>
        <v>8.0834229905251704E-3</v>
      </c>
      <c r="AT61" s="36"/>
    </row>
    <row r="62" spans="1:46">
      <c r="A62" s="67" t="s">
        <v>111</v>
      </c>
      <c r="B62" s="71">
        <v>1</v>
      </c>
      <c r="C62" s="23">
        <v>0</v>
      </c>
      <c r="D62" s="71">
        <v>1</v>
      </c>
      <c r="E62" s="23">
        <v>0</v>
      </c>
      <c r="F62" s="23">
        <v>0</v>
      </c>
      <c r="G62" s="23">
        <v>0</v>
      </c>
      <c r="H62" s="23">
        <v>0</v>
      </c>
      <c r="I62" s="23">
        <v>0</v>
      </c>
      <c r="J62" s="71">
        <v>1</v>
      </c>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1</v>
      </c>
      <c r="AQ62" s="16">
        <f t="shared" si="1"/>
        <v>3</v>
      </c>
      <c r="AR62" s="49">
        <v>20.148395822892279</v>
      </c>
      <c r="AS62" s="49">
        <f t="shared" si="3"/>
        <v>1.9679649046216743E-2</v>
      </c>
      <c r="AT62" s="36" t="s">
        <v>171</v>
      </c>
    </row>
    <row r="63" spans="1:46">
      <c r="A63" s="67" t="s">
        <v>113</v>
      </c>
      <c r="B63" s="23">
        <v>0</v>
      </c>
      <c r="C63" s="23">
        <v>0</v>
      </c>
      <c r="D63" s="23">
        <v>0</v>
      </c>
      <c r="E63" s="23">
        <v>0</v>
      </c>
      <c r="F63" s="23">
        <v>0</v>
      </c>
      <c r="G63" s="23">
        <v>0</v>
      </c>
      <c r="H63" s="23">
        <v>0</v>
      </c>
      <c r="I63" s="23">
        <v>0</v>
      </c>
      <c r="J63" s="21">
        <v>0</v>
      </c>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9">
        <v>8.5376072042928985</v>
      </c>
      <c r="AS63" s="49">
        <f t="shared" si="3"/>
        <v>8.3389821677037762E-3</v>
      </c>
      <c r="AT63" s="36"/>
    </row>
    <row r="64" spans="1:46">
      <c r="A64" s="67" t="s">
        <v>114</v>
      </c>
      <c r="B64" s="23">
        <v>0</v>
      </c>
      <c r="C64" s="23">
        <v>0</v>
      </c>
      <c r="D64" s="23">
        <v>0</v>
      </c>
      <c r="E64" s="23">
        <v>0</v>
      </c>
      <c r="F64" s="23">
        <v>0</v>
      </c>
      <c r="G64" s="23">
        <v>0</v>
      </c>
      <c r="H64" s="23">
        <v>0</v>
      </c>
      <c r="I64" s="23">
        <v>0</v>
      </c>
      <c r="J64" s="21">
        <v>0</v>
      </c>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9">
        <v>3.0207225875760688</v>
      </c>
      <c r="AS64" s="49">
        <f t="shared" si="3"/>
        <v>2.9504463239666116E-3</v>
      </c>
      <c r="AT64" s="36"/>
    </row>
    <row r="65" spans="1:46">
      <c r="A65" s="67" t="s">
        <v>115</v>
      </c>
      <c r="B65" s="71">
        <v>1</v>
      </c>
      <c r="C65" s="71">
        <v>1</v>
      </c>
      <c r="D65" s="71">
        <v>1</v>
      </c>
      <c r="E65" s="71">
        <v>1</v>
      </c>
      <c r="F65" s="71">
        <v>1</v>
      </c>
      <c r="G65" s="71">
        <v>1</v>
      </c>
      <c r="H65" s="71">
        <v>1</v>
      </c>
      <c r="I65" s="23">
        <v>0</v>
      </c>
      <c r="J65" s="21">
        <v>1</v>
      </c>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5</v>
      </c>
      <c r="AQ65" s="16">
        <f t="shared" si="1"/>
        <v>8</v>
      </c>
      <c r="AR65" s="49">
        <v>1697.8298947523281</v>
      </c>
      <c r="AS65" s="49">
        <f t="shared" si="3"/>
        <v>1.658330358535937</v>
      </c>
      <c r="AT65" s="36" t="s">
        <v>171</v>
      </c>
    </row>
    <row r="66" spans="1:46">
      <c r="A66" s="67" t="s">
        <v>117</v>
      </c>
      <c r="B66" s="23">
        <v>1</v>
      </c>
      <c r="C66" s="23">
        <v>1</v>
      </c>
      <c r="D66" s="23">
        <v>1</v>
      </c>
      <c r="E66" s="71">
        <v>1</v>
      </c>
      <c r="F66" s="71">
        <v>1</v>
      </c>
      <c r="G66" s="71">
        <v>1</v>
      </c>
      <c r="H66" s="71">
        <v>1</v>
      </c>
      <c r="I66" s="23">
        <v>1</v>
      </c>
      <c r="J66" s="21">
        <v>1</v>
      </c>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6</v>
      </c>
      <c r="AQ66" s="16">
        <f t="shared" si="1"/>
        <v>9</v>
      </c>
      <c r="AR66" s="49">
        <v>88.021233475944243</v>
      </c>
      <c r="AS66" s="49">
        <f t="shared" ref="AS66:AS97" si="4">IFERROR(AR66/$AR$102,0)*100</f>
        <v>8.5973444171349833E-2</v>
      </c>
      <c r="AT66" s="36" t="s">
        <v>171</v>
      </c>
    </row>
    <row r="67" spans="1:46">
      <c r="A67" s="67" t="s">
        <v>119</v>
      </c>
      <c r="B67" s="23">
        <v>1</v>
      </c>
      <c r="C67" s="23">
        <v>1</v>
      </c>
      <c r="D67" s="23">
        <v>1</v>
      </c>
      <c r="E67" s="71">
        <v>1</v>
      </c>
      <c r="F67" s="71">
        <v>1</v>
      </c>
      <c r="G67" s="23">
        <v>0</v>
      </c>
      <c r="H67" s="71">
        <v>1</v>
      </c>
      <c r="I67" s="23">
        <v>1</v>
      </c>
      <c r="J67" s="21">
        <v>1</v>
      </c>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5</v>
      </c>
      <c r="AQ67" s="16">
        <f t="shared" ref="AQ67:AQ102" si="5">SUMIFS(B67:AO67,$B$103:$AO$103,"X")</f>
        <v>8</v>
      </c>
      <c r="AR67" s="49">
        <v>154.01387415627889</v>
      </c>
      <c r="AS67" s="49">
        <f t="shared" si="4"/>
        <v>0.1504307845788922</v>
      </c>
      <c r="AT67" s="36" t="s">
        <v>171</v>
      </c>
    </row>
    <row r="68" spans="1:46">
      <c r="A68" s="67" t="s">
        <v>121</v>
      </c>
      <c r="B68" s="23">
        <v>1</v>
      </c>
      <c r="C68" s="71">
        <v>1</v>
      </c>
      <c r="D68" s="23">
        <v>0</v>
      </c>
      <c r="E68" s="71">
        <v>1</v>
      </c>
      <c r="F68" s="71">
        <v>1</v>
      </c>
      <c r="G68" s="23">
        <v>0</v>
      </c>
      <c r="H68" s="71">
        <v>1</v>
      </c>
      <c r="I68" s="23">
        <v>0</v>
      </c>
      <c r="J68" s="21">
        <v>1</v>
      </c>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4</v>
      </c>
      <c r="AQ68" s="16">
        <f t="shared" si="5"/>
        <v>6</v>
      </c>
      <c r="AR68" s="49">
        <v>2039.024900323175</v>
      </c>
      <c r="AS68" s="49">
        <f t="shared" si="4"/>
        <v>1.9915875580161664</v>
      </c>
      <c r="AT68" s="36" t="s">
        <v>171</v>
      </c>
    </row>
    <row r="69" spans="1:46">
      <c r="A69" s="67" t="s">
        <v>122</v>
      </c>
      <c r="B69" s="23">
        <v>1</v>
      </c>
      <c r="C69" s="71">
        <v>1</v>
      </c>
      <c r="D69" s="71">
        <v>1</v>
      </c>
      <c r="E69" s="71">
        <v>1</v>
      </c>
      <c r="F69" s="71">
        <v>1</v>
      </c>
      <c r="G69" s="23">
        <v>0</v>
      </c>
      <c r="H69" s="71">
        <v>1</v>
      </c>
      <c r="I69" s="71">
        <v>1</v>
      </c>
      <c r="J69" s="21">
        <v>1</v>
      </c>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5</v>
      </c>
      <c r="AQ69" s="16">
        <f t="shared" si="5"/>
        <v>8</v>
      </c>
      <c r="AR69" s="49">
        <v>2370.6107206112838</v>
      </c>
      <c r="AS69" s="49">
        <f t="shared" si="4"/>
        <v>2.3154591272136367</v>
      </c>
      <c r="AT69" s="36" t="s">
        <v>171</v>
      </c>
    </row>
    <row r="70" spans="1:46">
      <c r="A70" s="67" t="s">
        <v>124</v>
      </c>
      <c r="B70" s="23">
        <v>1</v>
      </c>
      <c r="C70" s="71">
        <v>1</v>
      </c>
      <c r="D70" s="71">
        <v>1</v>
      </c>
      <c r="E70" s="71">
        <v>1</v>
      </c>
      <c r="F70" s="71">
        <v>1</v>
      </c>
      <c r="G70" s="23">
        <v>0</v>
      </c>
      <c r="H70" s="71">
        <v>1</v>
      </c>
      <c r="I70" s="71">
        <v>1</v>
      </c>
      <c r="J70" s="21">
        <v>1</v>
      </c>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5</v>
      </c>
      <c r="AQ70" s="16">
        <f t="shared" si="5"/>
        <v>8</v>
      </c>
      <c r="AR70" s="49">
        <v>5082.8100455763579</v>
      </c>
      <c r="AS70" s="49">
        <f t="shared" si="4"/>
        <v>4.9645598957251753</v>
      </c>
      <c r="AT70" s="36" t="s">
        <v>171</v>
      </c>
    </row>
    <row r="71" spans="1:46">
      <c r="A71" s="67" t="s">
        <v>126</v>
      </c>
      <c r="B71" s="71">
        <v>1</v>
      </c>
      <c r="C71" s="23">
        <v>0</v>
      </c>
      <c r="D71" s="71">
        <v>1</v>
      </c>
      <c r="E71" s="23">
        <v>0</v>
      </c>
      <c r="F71" s="23">
        <v>0</v>
      </c>
      <c r="G71" s="23">
        <v>0</v>
      </c>
      <c r="H71" s="23">
        <v>0</v>
      </c>
      <c r="I71" s="23">
        <v>0</v>
      </c>
      <c r="J71" s="71">
        <v>1</v>
      </c>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1</v>
      </c>
      <c r="AQ71" s="16">
        <f t="shared" si="5"/>
        <v>3</v>
      </c>
      <c r="AR71" s="49">
        <v>699.59636362400738</v>
      </c>
      <c r="AS71" s="49">
        <f t="shared" si="4"/>
        <v>0.68332045047909662</v>
      </c>
      <c r="AT71" s="36" t="s">
        <v>171</v>
      </c>
    </row>
    <row r="72" spans="1:46">
      <c r="A72" s="67" t="s">
        <v>128</v>
      </c>
      <c r="B72" s="71">
        <v>1</v>
      </c>
      <c r="C72" s="23">
        <v>0</v>
      </c>
      <c r="D72" s="71">
        <v>1</v>
      </c>
      <c r="E72" s="23">
        <v>0</v>
      </c>
      <c r="F72" s="23">
        <v>0</v>
      </c>
      <c r="G72" s="23">
        <v>0</v>
      </c>
      <c r="H72" s="23">
        <v>0</v>
      </c>
      <c r="I72" s="23">
        <v>0</v>
      </c>
      <c r="J72" s="71">
        <v>1</v>
      </c>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1</v>
      </c>
      <c r="AQ72" s="16">
        <f t="shared" si="5"/>
        <v>3</v>
      </c>
      <c r="AR72" s="49">
        <v>1261.5452766114629</v>
      </c>
      <c r="AS72" s="49">
        <f t="shared" si="4"/>
        <v>1.2321957796470449</v>
      </c>
      <c r="AT72" s="36" t="s">
        <v>171</v>
      </c>
    </row>
    <row r="73" spans="1:46">
      <c r="A73" s="67" t="s">
        <v>129</v>
      </c>
      <c r="B73" s="71">
        <v>1</v>
      </c>
      <c r="C73" s="23">
        <v>0</v>
      </c>
      <c r="D73" s="71">
        <v>1</v>
      </c>
      <c r="E73" s="23">
        <v>0</v>
      </c>
      <c r="F73" s="23">
        <v>0</v>
      </c>
      <c r="G73" s="23">
        <v>0</v>
      </c>
      <c r="H73" s="71">
        <v>1</v>
      </c>
      <c r="I73" s="23">
        <v>0</v>
      </c>
      <c r="J73" s="21">
        <v>0</v>
      </c>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1</v>
      </c>
      <c r="AQ73" s="16">
        <f t="shared" si="5"/>
        <v>3</v>
      </c>
      <c r="AR73" s="49">
        <v>642.32309520558624</v>
      </c>
      <c r="AS73" s="49">
        <f t="shared" si="4"/>
        <v>0.62737962858380281</v>
      </c>
      <c r="AT73" s="36" t="s">
        <v>171</v>
      </c>
    </row>
    <row r="74" spans="1:46">
      <c r="A74" s="67" t="s">
        <v>131</v>
      </c>
      <c r="B74" s="23">
        <v>1</v>
      </c>
      <c r="C74" s="71">
        <v>1</v>
      </c>
      <c r="D74" s="71">
        <v>1</v>
      </c>
      <c r="E74" s="71">
        <v>1</v>
      </c>
      <c r="F74" s="71">
        <v>1</v>
      </c>
      <c r="G74" s="71">
        <v>1</v>
      </c>
      <c r="H74" s="71">
        <v>1</v>
      </c>
      <c r="I74" s="23">
        <v>0</v>
      </c>
      <c r="J74" s="21">
        <v>1</v>
      </c>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5</v>
      </c>
      <c r="AQ74" s="16">
        <f t="shared" si="5"/>
        <v>8</v>
      </c>
      <c r="AR74" s="49">
        <v>169.6491850763091</v>
      </c>
      <c r="AS74" s="49">
        <f t="shared" si="4"/>
        <v>0.16570234437647538</v>
      </c>
      <c r="AT74" s="36" t="s">
        <v>171</v>
      </c>
    </row>
    <row r="75" spans="1:46">
      <c r="A75" s="67" t="s">
        <v>133</v>
      </c>
      <c r="B75" s="23">
        <v>1</v>
      </c>
      <c r="C75" s="23">
        <v>0</v>
      </c>
      <c r="D75" s="23">
        <v>0</v>
      </c>
      <c r="E75" s="23">
        <v>0</v>
      </c>
      <c r="F75" s="23">
        <v>0</v>
      </c>
      <c r="G75" s="23">
        <v>0</v>
      </c>
      <c r="H75" s="23">
        <v>0</v>
      </c>
      <c r="I75" s="23">
        <v>0</v>
      </c>
      <c r="J75" s="21">
        <v>0</v>
      </c>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1</v>
      </c>
      <c r="AR75" s="49">
        <v>496.96172455625742</v>
      </c>
      <c r="AS75" s="49">
        <f t="shared" si="4"/>
        <v>0.48540004944502169</v>
      </c>
      <c r="AT75" s="36"/>
    </row>
    <row r="76" spans="1:46">
      <c r="A76" s="67" t="s">
        <v>135</v>
      </c>
      <c r="B76" s="23">
        <v>1</v>
      </c>
      <c r="C76" s="23">
        <v>0</v>
      </c>
      <c r="D76" s="71">
        <v>1</v>
      </c>
      <c r="E76" s="23">
        <v>0</v>
      </c>
      <c r="F76" s="23">
        <v>0</v>
      </c>
      <c r="G76" s="23">
        <v>0</v>
      </c>
      <c r="H76" s="71">
        <v>1</v>
      </c>
      <c r="I76" s="23">
        <v>0</v>
      </c>
      <c r="J76" s="21">
        <v>0</v>
      </c>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1</v>
      </c>
      <c r="AQ76" s="16">
        <f t="shared" si="5"/>
        <v>3</v>
      </c>
      <c r="AR76" s="49">
        <v>193.43390724467241</v>
      </c>
      <c r="AS76" s="49">
        <f t="shared" si="4"/>
        <v>0.18893372165581898</v>
      </c>
      <c r="AT76" s="36" t="s">
        <v>171</v>
      </c>
    </row>
    <row r="77" spans="1:46">
      <c r="A77" s="67" t="s">
        <v>137</v>
      </c>
      <c r="B77" s="23">
        <v>1</v>
      </c>
      <c r="C77" s="23">
        <v>0</v>
      </c>
      <c r="D77" s="71">
        <v>1</v>
      </c>
      <c r="E77" s="23">
        <v>0</v>
      </c>
      <c r="F77" s="23">
        <v>0</v>
      </c>
      <c r="G77" s="71">
        <v>1</v>
      </c>
      <c r="H77" s="71">
        <v>1</v>
      </c>
      <c r="I77" s="71">
        <v>1</v>
      </c>
      <c r="J77" s="21">
        <v>0</v>
      </c>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3</v>
      </c>
      <c r="AQ77" s="16">
        <f t="shared" si="5"/>
        <v>5</v>
      </c>
      <c r="AR77" s="49">
        <v>2380.650278061486</v>
      </c>
      <c r="AS77" s="49">
        <f t="shared" si="4"/>
        <v>2.3252651171761141</v>
      </c>
      <c r="AT77" s="36" t="s">
        <v>171</v>
      </c>
    </row>
    <row r="78" spans="1:46">
      <c r="A78" s="67" t="s">
        <v>139</v>
      </c>
      <c r="B78" s="23">
        <v>1</v>
      </c>
      <c r="C78" s="23">
        <v>0</v>
      </c>
      <c r="D78" s="23">
        <v>1</v>
      </c>
      <c r="E78" s="71">
        <v>1</v>
      </c>
      <c r="F78" s="71">
        <v>1</v>
      </c>
      <c r="G78" s="23">
        <v>0</v>
      </c>
      <c r="H78" s="71">
        <v>1</v>
      </c>
      <c r="I78" s="23">
        <v>0</v>
      </c>
      <c r="J78" s="21">
        <v>1</v>
      </c>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4</v>
      </c>
      <c r="AQ78" s="16">
        <f t="shared" si="5"/>
        <v>6</v>
      </c>
      <c r="AR78" s="49">
        <v>1022.958073598323</v>
      </c>
      <c r="AS78" s="49">
        <f t="shared" si="4"/>
        <v>0.99915924098214937</v>
      </c>
      <c r="AT78" s="36" t="s">
        <v>171</v>
      </c>
    </row>
    <row r="79" spans="1:46">
      <c r="A79" s="67" t="s">
        <v>141</v>
      </c>
      <c r="B79" s="23">
        <v>1</v>
      </c>
      <c r="C79" s="23">
        <v>0</v>
      </c>
      <c r="D79" s="23">
        <v>1</v>
      </c>
      <c r="E79" s="23">
        <v>0</v>
      </c>
      <c r="F79" s="71">
        <v>1</v>
      </c>
      <c r="G79" s="23">
        <v>1</v>
      </c>
      <c r="H79" s="71">
        <v>1</v>
      </c>
      <c r="I79" s="71">
        <v>1</v>
      </c>
      <c r="J79" s="21">
        <v>0</v>
      </c>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4</v>
      </c>
      <c r="AQ79" s="16">
        <f t="shared" si="5"/>
        <v>6</v>
      </c>
      <c r="AR79" s="49">
        <v>258.86103272421559</v>
      </c>
      <c r="AS79" s="49">
        <f t="shared" si="4"/>
        <v>0.25283870341507469</v>
      </c>
      <c r="AT79" s="36" t="s">
        <v>171</v>
      </c>
    </row>
    <row r="80" spans="1:46">
      <c r="A80" s="67" t="s">
        <v>143</v>
      </c>
      <c r="B80" s="23">
        <v>0</v>
      </c>
      <c r="C80" s="23">
        <v>0</v>
      </c>
      <c r="D80" s="23">
        <v>0</v>
      </c>
      <c r="E80" s="23">
        <v>0</v>
      </c>
      <c r="F80" s="23">
        <v>0</v>
      </c>
      <c r="G80" s="23">
        <v>0</v>
      </c>
      <c r="H80" s="23">
        <v>0</v>
      </c>
      <c r="I80" s="23">
        <v>0</v>
      </c>
      <c r="J80" s="21">
        <v>0</v>
      </c>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9">
        <v>157.418834514655</v>
      </c>
      <c r="AS80" s="49">
        <f t="shared" si="4"/>
        <v>0.15375652948970978</v>
      </c>
      <c r="AT80" s="36"/>
    </row>
    <row r="81" spans="1:46">
      <c r="A81" s="67" t="s">
        <v>144</v>
      </c>
      <c r="B81" s="71">
        <v>1</v>
      </c>
      <c r="C81" s="23">
        <v>0</v>
      </c>
      <c r="D81" s="71">
        <v>1</v>
      </c>
      <c r="E81" s="23">
        <v>0</v>
      </c>
      <c r="F81" s="23">
        <v>0</v>
      </c>
      <c r="G81" s="23">
        <v>0</v>
      </c>
      <c r="H81" s="23">
        <v>0</v>
      </c>
      <c r="I81" s="23">
        <v>0</v>
      </c>
      <c r="J81" s="71">
        <v>1</v>
      </c>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1</v>
      </c>
      <c r="AQ81" s="16">
        <f t="shared" si="5"/>
        <v>3</v>
      </c>
      <c r="AR81" s="49">
        <v>479.08429118435981</v>
      </c>
      <c r="AS81" s="49">
        <f t="shared" si="4"/>
        <v>0.46793852954544063</v>
      </c>
      <c r="AT81" s="36" t="s">
        <v>171</v>
      </c>
    </row>
    <row r="82" spans="1:46">
      <c r="A82" s="67" t="s">
        <v>145</v>
      </c>
      <c r="B82" s="23">
        <v>0</v>
      </c>
      <c r="C82" s="23">
        <v>0</v>
      </c>
      <c r="D82" s="23">
        <v>0</v>
      </c>
      <c r="E82" s="23">
        <v>0</v>
      </c>
      <c r="F82" s="23">
        <v>0</v>
      </c>
      <c r="G82" s="23">
        <v>0</v>
      </c>
      <c r="H82" s="23">
        <v>0</v>
      </c>
      <c r="I82" s="23">
        <v>0</v>
      </c>
      <c r="J82" s="21">
        <v>0</v>
      </c>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9">
        <v>1616.8438040931601</v>
      </c>
      <c r="AS82" s="49">
        <f t="shared" si="4"/>
        <v>1.5792283865572698</v>
      </c>
      <c r="AT82" s="36"/>
    </row>
    <row r="83" spans="1:46">
      <c r="A83" s="67" t="s">
        <v>146</v>
      </c>
      <c r="B83" s="71">
        <v>1</v>
      </c>
      <c r="C83" s="23">
        <v>0</v>
      </c>
      <c r="D83" s="71">
        <v>1</v>
      </c>
      <c r="E83" s="23">
        <v>0</v>
      </c>
      <c r="F83" s="23">
        <v>0</v>
      </c>
      <c r="G83" s="23">
        <v>0</v>
      </c>
      <c r="H83" s="23">
        <v>0</v>
      </c>
      <c r="I83" s="23">
        <v>0</v>
      </c>
      <c r="J83" s="71">
        <v>1</v>
      </c>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1</v>
      </c>
      <c r="AQ83" s="16">
        <f t="shared" si="5"/>
        <v>3</v>
      </c>
      <c r="AR83" s="49">
        <v>122.29682919802561</v>
      </c>
      <c r="AS83" s="49">
        <f t="shared" si="4"/>
        <v>0.11945162777414452</v>
      </c>
      <c r="AT83" s="36" t="s">
        <v>171</v>
      </c>
    </row>
    <row r="84" spans="1:46">
      <c r="A84" s="67" t="s">
        <v>147</v>
      </c>
      <c r="B84" s="23">
        <v>0</v>
      </c>
      <c r="C84" s="23">
        <v>0</v>
      </c>
      <c r="D84" s="23">
        <v>0</v>
      </c>
      <c r="E84" s="23">
        <v>0</v>
      </c>
      <c r="F84" s="23">
        <v>0</v>
      </c>
      <c r="G84" s="23">
        <v>0</v>
      </c>
      <c r="H84" s="23">
        <v>0</v>
      </c>
      <c r="I84" s="23">
        <v>0</v>
      </c>
      <c r="J84" s="21">
        <v>0</v>
      </c>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9">
        <v>7265.6563215784199</v>
      </c>
      <c r="AS84" s="49">
        <f t="shared" si="4"/>
        <v>7.0966228654606613</v>
      </c>
      <c r="AT84" s="36"/>
    </row>
    <row r="85" spans="1:46">
      <c r="A85" s="67" t="s">
        <v>148</v>
      </c>
      <c r="B85" s="23">
        <v>0</v>
      </c>
      <c r="C85" s="23">
        <v>0</v>
      </c>
      <c r="D85" s="23">
        <v>0</v>
      </c>
      <c r="E85" s="23">
        <v>0</v>
      </c>
      <c r="F85" s="23">
        <v>0</v>
      </c>
      <c r="G85" s="23">
        <v>0</v>
      </c>
      <c r="H85" s="23">
        <v>0</v>
      </c>
      <c r="I85" s="23">
        <v>0</v>
      </c>
      <c r="J85" s="71">
        <v>1</v>
      </c>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1</v>
      </c>
      <c r="AQ85" s="16">
        <f t="shared" si="5"/>
        <v>1</v>
      </c>
      <c r="AR85" s="49">
        <v>13.936974367869199</v>
      </c>
      <c r="AS85" s="49">
        <f t="shared" si="4"/>
        <v>1.3612734568881053E-2</v>
      </c>
      <c r="AT85" s="36" t="s">
        <v>171</v>
      </c>
    </row>
    <row r="86" spans="1:46">
      <c r="A86" s="67" t="s">
        <v>149</v>
      </c>
      <c r="B86" s="23">
        <v>1</v>
      </c>
      <c r="C86" s="23">
        <v>0</v>
      </c>
      <c r="D86" s="23">
        <v>0</v>
      </c>
      <c r="E86" s="23">
        <v>0</v>
      </c>
      <c r="F86" s="23">
        <v>0</v>
      </c>
      <c r="G86" s="23">
        <v>0</v>
      </c>
      <c r="H86" s="23">
        <v>0</v>
      </c>
      <c r="I86" s="23">
        <v>0</v>
      </c>
      <c r="J86" s="21">
        <v>0</v>
      </c>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1</v>
      </c>
      <c r="AR86" s="49">
        <v>17980.469792767999</v>
      </c>
      <c r="AS86" s="49">
        <f t="shared" si="4"/>
        <v>17.562159207024209</v>
      </c>
      <c r="AT86" s="36"/>
    </row>
    <row r="87" spans="1:46">
      <c r="A87" s="67" t="s">
        <v>150</v>
      </c>
      <c r="B87" s="23">
        <v>1</v>
      </c>
      <c r="C87" s="23">
        <v>0</v>
      </c>
      <c r="D87" s="23">
        <v>0</v>
      </c>
      <c r="E87" s="23">
        <v>0</v>
      </c>
      <c r="F87" s="23">
        <v>0</v>
      </c>
      <c r="G87" s="23">
        <v>0</v>
      </c>
      <c r="H87" s="23">
        <v>0</v>
      </c>
      <c r="I87" s="23">
        <v>0</v>
      </c>
      <c r="J87" s="21">
        <v>0</v>
      </c>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1</v>
      </c>
      <c r="AR87" s="49">
        <v>10.94859668248176</v>
      </c>
      <c r="AS87" s="49">
        <f t="shared" si="4"/>
        <v>1.0693880652027228E-2</v>
      </c>
      <c r="AT87" s="36"/>
    </row>
    <row r="88" spans="1:46">
      <c r="A88" s="67" t="s">
        <v>151</v>
      </c>
      <c r="B88" s="23">
        <v>1</v>
      </c>
      <c r="C88" s="23">
        <v>0</v>
      </c>
      <c r="D88" s="23">
        <v>0</v>
      </c>
      <c r="E88" s="23">
        <v>0</v>
      </c>
      <c r="F88" s="23">
        <v>0</v>
      </c>
      <c r="G88" s="23">
        <v>0</v>
      </c>
      <c r="H88" s="23">
        <v>0</v>
      </c>
      <c r="I88" s="23">
        <v>0</v>
      </c>
      <c r="J88" s="21">
        <v>0</v>
      </c>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1</v>
      </c>
      <c r="AR88" s="49">
        <v>15870.1250493978</v>
      </c>
      <c r="AS88" s="49">
        <f t="shared" si="4"/>
        <v>15.500911042102453</v>
      </c>
      <c r="AT88" s="36"/>
    </row>
    <row r="89" spans="1:46">
      <c r="A89" s="67" t="s">
        <v>152</v>
      </c>
      <c r="B89" s="23">
        <v>1</v>
      </c>
      <c r="C89" s="23">
        <v>0</v>
      </c>
      <c r="D89" s="23">
        <v>1</v>
      </c>
      <c r="E89" s="23">
        <v>0</v>
      </c>
      <c r="F89" s="23">
        <v>0</v>
      </c>
      <c r="G89" s="71">
        <v>1</v>
      </c>
      <c r="H89" s="23">
        <v>0</v>
      </c>
      <c r="I89" s="23">
        <v>0</v>
      </c>
      <c r="J89" s="21">
        <v>0</v>
      </c>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1</v>
      </c>
      <c r="AQ89" s="16">
        <f t="shared" si="5"/>
        <v>3</v>
      </c>
      <c r="AR89" s="49">
        <v>1507.6352171651249</v>
      </c>
      <c r="AS89" s="49">
        <f t="shared" si="4"/>
        <v>1.4725605067682936</v>
      </c>
      <c r="AT89" s="36" t="s">
        <v>171</v>
      </c>
    </row>
    <row r="90" spans="1:46">
      <c r="A90" s="67" t="s">
        <v>154</v>
      </c>
      <c r="B90" s="23">
        <v>1</v>
      </c>
      <c r="C90" s="23">
        <v>0</v>
      </c>
      <c r="D90" s="71">
        <v>1</v>
      </c>
      <c r="E90" s="23">
        <v>0</v>
      </c>
      <c r="F90" s="23">
        <v>0</v>
      </c>
      <c r="G90" s="23">
        <v>0</v>
      </c>
      <c r="H90" s="23">
        <v>0</v>
      </c>
      <c r="I90" s="23">
        <v>0</v>
      </c>
      <c r="J90" s="21">
        <v>0</v>
      </c>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2</v>
      </c>
      <c r="AR90" s="49">
        <v>558.24149009714472</v>
      </c>
      <c r="AS90" s="49">
        <f t="shared" si="4"/>
        <v>0.54525415843115299</v>
      </c>
      <c r="AT90" s="36" t="s">
        <v>171</v>
      </c>
    </row>
    <row r="91" spans="1:46">
      <c r="A91" s="67" t="s">
        <v>156</v>
      </c>
      <c r="B91" s="23">
        <v>0</v>
      </c>
      <c r="C91" s="23">
        <v>0</v>
      </c>
      <c r="D91" s="23">
        <v>0</v>
      </c>
      <c r="E91" s="23">
        <v>0</v>
      </c>
      <c r="F91" s="23">
        <v>0</v>
      </c>
      <c r="G91" s="23">
        <v>0</v>
      </c>
      <c r="H91" s="23">
        <v>0</v>
      </c>
      <c r="I91" s="23">
        <v>0</v>
      </c>
      <c r="J91" s="21">
        <v>0</v>
      </c>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9">
        <v>50.8138437129019</v>
      </c>
      <c r="AS91" s="49">
        <f t="shared" si="4"/>
        <v>4.9631673893513369E-2</v>
      </c>
      <c r="AT91" s="36"/>
    </row>
    <row r="92" spans="1:46">
      <c r="A92" s="67" t="s">
        <v>157</v>
      </c>
      <c r="B92" s="71">
        <v>1</v>
      </c>
      <c r="C92" s="71">
        <v>1</v>
      </c>
      <c r="D92" s="23">
        <v>1</v>
      </c>
      <c r="E92" s="71">
        <v>1</v>
      </c>
      <c r="F92" s="71">
        <v>1</v>
      </c>
      <c r="G92" s="71">
        <v>1</v>
      </c>
      <c r="H92" s="71">
        <v>1</v>
      </c>
      <c r="I92" s="71">
        <v>1</v>
      </c>
      <c r="J92" s="21">
        <v>1</v>
      </c>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6</v>
      </c>
      <c r="AQ92" s="16">
        <f t="shared" si="5"/>
        <v>9</v>
      </c>
      <c r="AR92" s="49">
        <v>49.826872217802318</v>
      </c>
      <c r="AS92" s="49">
        <f t="shared" si="4"/>
        <v>4.8667664013376348E-2</v>
      </c>
      <c r="AT92" s="36" t="s">
        <v>171</v>
      </c>
    </row>
    <row r="93" spans="1:46">
      <c r="A93" s="67" t="s">
        <v>159</v>
      </c>
      <c r="B93" s="23">
        <v>1</v>
      </c>
      <c r="C93" s="23">
        <v>0</v>
      </c>
      <c r="D93" s="23">
        <v>1</v>
      </c>
      <c r="E93" s="23">
        <v>0</v>
      </c>
      <c r="F93" s="23">
        <v>0</v>
      </c>
      <c r="G93" s="23">
        <v>0</v>
      </c>
      <c r="H93" s="71">
        <v>1</v>
      </c>
      <c r="I93" s="23">
        <v>0</v>
      </c>
      <c r="J93" s="21">
        <v>0</v>
      </c>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1</v>
      </c>
      <c r="AQ93" s="16">
        <f t="shared" si="5"/>
        <v>3</v>
      </c>
      <c r="AR93" s="49">
        <v>75.638057554325215</v>
      </c>
      <c r="AS93" s="49">
        <f t="shared" si="4"/>
        <v>7.3878359363747426E-2</v>
      </c>
      <c r="AT93" s="36" t="s">
        <v>171</v>
      </c>
    </row>
    <row r="94" spans="1:46">
      <c r="A94" s="67" t="s">
        <v>160</v>
      </c>
      <c r="B94" s="23">
        <v>0</v>
      </c>
      <c r="C94" s="23">
        <v>0</v>
      </c>
      <c r="D94" s="23">
        <v>0</v>
      </c>
      <c r="E94" s="23">
        <v>0</v>
      </c>
      <c r="F94" s="23">
        <v>0</v>
      </c>
      <c r="G94" s="23">
        <v>0</v>
      </c>
      <c r="H94" s="23">
        <v>0</v>
      </c>
      <c r="I94" s="23">
        <v>0</v>
      </c>
      <c r="J94" s="21">
        <v>0</v>
      </c>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9">
        <v>90.090841154474901</v>
      </c>
      <c r="AS94" s="49">
        <f t="shared" si="4"/>
        <v>8.7994903007817746E-2</v>
      </c>
      <c r="AT94" s="36"/>
    </row>
    <row r="95" spans="1:46">
      <c r="A95" s="67" t="s">
        <v>162</v>
      </c>
      <c r="B95" s="23">
        <v>1</v>
      </c>
      <c r="C95" s="23">
        <v>0</v>
      </c>
      <c r="D95" s="23">
        <v>1</v>
      </c>
      <c r="E95" s="71">
        <v>1</v>
      </c>
      <c r="F95" s="71">
        <v>1</v>
      </c>
      <c r="G95" s="23">
        <v>0</v>
      </c>
      <c r="H95" s="71">
        <v>1</v>
      </c>
      <c r="I95" s="71">
        <v>1</v>
      </c>
      <c r="J95" s="21">
        <v>1</v>
      </c>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5</v>
      </c>
      <c r="AQ95" s="16">
        <f t="shared" si="5"/>
        <v>7</v>
      </c>
      <c r="AR95" s="49">
        <v>69.255703899617941</v>
      </c>
      <c r="AS95" s="49">
        <f t="shared" si="4"/>
        <v>6.7644489376402314E-2</v>
      </c>
      <c r="AT95" s="36" t="s">
        <v>171</v>
      </c>
    </row>
    <row r="96" spans="1:46">
      <c r="A96" s="67" t="s">
        <v>163</v>
      </c>
      <c r="B96" s="23">
        <v>1</v>
      </c>
      <c r="C96" s="23">
        <v>0</v>
      </c>
      <c r="D96" s="23">
        <v>1</v>
      </c>
      <c r="E96" s="23">
        <v>0</v>
      </c>
      <c r="F96" s="23">
        <v>0</v>
      </c>
      <c r="G96" s="23">
        <v>0</v>
      </c>
      <c r="H96" s="23">
        <v>0</v>
      </c>
      <c r="I96" s="23">
        <v>0</v>
      </c>
      <c r="J96" s="21">
        <v>0</v>
      </c>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2</v>
      </c>
      <c r="AR96" s="49">
        <v>109.0331397719842</v>
      </c>
      <c r="AS96" s="49">
        <f t="shared" si="4"/>
        <v>0.10649651436179339</v>
      </c>
      <c r="AT96" s="36"/>
    </row>
    <row r="97" spans="1:47">
      <c r="A97" s="67" t="s">
        <v>164</v>
      </c>
      <c r="B97" s="23">
        <v>1</v>
      </c>
      <c r="C97" s="23">
        <v>0</v>
      </c>
      <c r="D97" s="23">
        <v>1</v>
      </c>
      <c r="E97" s="23">
        <v>0</v>
      </c>
      <c r="F97" s="23">
        <v>0</v>
      </c>
      <c r="G97" s="23">
        <v>0</v>
      </c>
      <c r="H97" s="71">
        <v>1</v>
      </c>
      <c r="I97" s="23">
        <v>0</v>
      </c>
      <c r="J97" s="21">
        <v>0</v>
      </c>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1</v>
      </c>
      <c r="AQ97" s="16">
        <f t="shared" si="5"/>
        <v>3</v>
      </c>
      <c r="AR97" s="49">
        <v>42.717211136189043</v>
      </c>
      <c r="AS97" s="49">
        <f t="shared" si="4"/>
        <v>4.1723407202383732E-2</v>
      </c>
      <c r="AT97" s="36" t="s">
        <v>171</v>
      </c>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9"/>
      <c r="AS98" s="49">
        <f t="shared" ref="AS98:AS101" si="7">IFERROR(AR98/$AR$102,0)*100</f>
        <v>0</v>
      </c>
      <c r="AT98" s="36"/>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9"/>
      <c r="AS99" s="49">
        <f t="shared" si="7"/>
        <v>0</v>
      </c>
      <c r="AT99" s="36"/>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9"/>
      <c r="AS100" s="49">
        <f t="shared" si="7"/>
        <v>0</v>
      </c>
      <c r="AT100" s="36"/>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9"/>
      <c r="AS101" s="49">
        <f t="shared" si="7"/>
        <v>0</v>
      </c>
      <c r="AT101" s="36"/>
    </row>
    <row r="102" spans="1:47">
      <c r="A102" s="15" t="s">
        <v>172</v>
      </c>
      <c r="B102" s="19">
        <f>SUM(B2:B101)</f>
        <v>82</v>
      </c>
      <c r="C102" s="19">
        <f t="shared" ref="C102:AO102" si="8">SUM(C2:C101)</f>
        <v>64</v>
      </c>
      <c r="D102" s="19">
        <f t="shared" si="8"/>
        <v>77</v>
      </c>
      <c r="E102" s="19">
        <f t="shared" si="8"/>
        <v>66</v>
      </c>
      <c r="F102" s="19">
        <f t="shared" si="8"/>
        <v>66</v>
      </c>
      <c r="G102" s="19">
        <f t="shared" si="8"/>
        <v>45</v>
      </c>
      <c r="H102" s="19">
        <f t="shared" si="8"/>
        <v>72</v>
      </c>
      <c r="I102" s="19">
        <f t="shared" si="8"/>
        <v>55</v>
      </c>
      <c r="J102" s="19">
        <f t="shared" si="8"/>
        <v>74</v>
      </c>
      <c r="K102" s="19">
        <f t="shared" si="8"/>
        <v>0</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378</v>
      </c>
      <c r="AQ102" s="16">
        <f t="shared" si="5"/>
        <v>601</v>
      </c>
      <c r="AR102" s="50">
        <f>SUM(AR2:AR101)</f>
        <v>102381.88585362831</v>
      </c>
      <c r="AS102" s="50">
        <f>SUM(AS2:AS101)</f>
        <v>99.999999999999972</v>
      </c>
      <c r="AT102" s="36"/>
    </row>
    <row r="103" spans="1:47">
      <c r="A103" s="59" t="s">
        <v>173</v>
      </c>
      <c r="B103" s="59" t="s">
        <v>171</v>
      </c>
      <c r="C103" s="59" t="s">
        <v>171</v>
      </c>
      <c r="D103" s="59" t="s">
        <v>171</v>
      </c>
      <c r="E103" s="59" t="s">
        <v>171</v>
      </c>
      <c r="F103" s="59" t="s">
        <v>171</v>
      </c>
      <c r="G103" s="59" t="s">
        <v>171</v>
      </c>
      <c r="H103" s="59" t="s">
        <v>171</v>
      </c>
      <c r="I103" s="59" t="s">
        <v>171</v>
      </c>
      <c r="J103" s="59" t="s">
        <v>171</v>
      </c>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c r="A104" s="7" t="s">
        <v>174</v>
      </c>
      <c r="B104" s="7" t="s">
        <v>171</v>
      </c>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c r="AS104" s="51"/>
      <c r="AT104" s="37"/>
      <c r="AU104" s="37"/>
    </row>
    <row r="105" spans="1:47">
      <c r="A105" s="7" t="s">
        <v>175</v>
      </c>
      <c r="B105" s="7" t="s">
        <v>171</v>
      </c>
      <c r="C105" s="7" t="s">
        <v>171</v>
      </c>
      <c r="D105" s="7" t="s">
        <v>171</v>
      </c>
      <c r="E105" s="7" t="s">
        <v>171</v>
      </c>
      <c r="F105" s="7" t="s">
        <v>171</v>
      </c>
      <c r="G105" s="7" t="s">
        <v>171</v>
      </c>
      <c r="H105" s="7" t="s">
        <v>171</v>
      </c>
      <c r="I105" s="7" t="s">
        <v>171</v>
      </c>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c r="A106" s="7" t="s">
        <v>176</v>
      </c>
      <c r="B106" s="7"/>
      <c r="C106" s="7"/>
      <c r="D106" s="7"/>
      <c r="E106" s="7" t="s">
        <v>171</v>
      </c>
      <c r="F106" s="7" t="s">
        <v>171</v>
      </c>
      <c r="G106" s="7" t="s">
        <v>171</v>
      </c>
      <c r="H106" s="7" t="s">
        <v>171</v>
      </c>
      <c r="I106" s="7" t="s">
        <v>171</v>
      </c>
      <c r="J106" s="7" t="s">
        <v>171</v>
      </c>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c r="A107" s="7" t="s">
        <v>177</v>
      </c>
      <c r="B107" s="7" t="s">
        <v>171</v>
      </c>
      <c r="C107" s="7" t="s">
        <v>171</v>
      </c>
      <c r="D107" s="7" t="s">
        <v>171</v>
      </c>
      <c r="E107" s="7" t="s">
        <v>171</v>
      </c>
      <c r="F107" s="7" t="s">
        <v>171</v>
      </c>
      <c r="G107" s="7" t="s">
        <v>171</v>
      </c>
      <c r="H107" s="7" t="s">
        <v>171</v>
      </c>
      <c r="I107" s="7" t="s">
        <v>171</v>
      </c>
      <c r="J107" s="60" t="s">
        <v>171</v>
      </c>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c r="A108" s="7" t="s">
        <v>178</v>
      </c>
      <c r="B108" s="66" t="s">
        <v>171</v>
      </c>
      <c r="C108" s="7"/>
      <c r="D108" s="7" t="s">
        <v>171</v>
      </c>
      <c r="E108" s="7"/>
      <c r="F108" s="7"/>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c r="A109" s="61" t="s">
        <v>179</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c r="A111" s="38" t="s">
        <v>180</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c r="A112" s="31" t="s">
        <v>181</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c r="A113" s="5" t="s">
        <v>182</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c r="A114" s="6" t="s">
        <v>183</v>
      </c>
      <c r="B114" s="86" t="s">
        <v>184</v>
      </c>
      <c r="C114" s="87"/>
      <c r="D114" s="87"/>
      <c r="E114" s="87"/>
      <c r="F114" s="87"/>
      <c r="G114" s="87"/>
      <c r="H114" s="87"/>
      <c r="I114" s="87"/>
      <c r="J114" s="87"/>
      <c r="K114" s="87"/>
      <c r="L114" s="87"/>
      <c r="M114" s="87"/>
      <c r="N114" s="87"/>
      <c r="O114" s="87"/>
      <c r="P114" s="87"/>
      <c r="Q114" s="87"/>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219" spans="12:12" ht="15" customHeight="1">
      <c r="L219" s="35" t="s">
        <v>185</v>
      </c>
    </row>
  </sheetData>
  <autoFilter ref="A1:AT109" xr:uid="{8FEA7034-7C2D-4492-94A2-FA509F726479}">
    <filterColumn colId="2">
      <filters>
        <filter val="0"/>
      </filters>
    </filterColumn>
  </autoFilter>
  <mergeCells count="1">
    <mergeCell ref="B114:Q114"/>
  </mergeCells>
  <phoneticPr fontId="6" type="noConversion"/>
  <conditionalFormatting sqref="A1: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K13:AO97 F15:I15 AT16 F18:I18 F98: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tabSelected="1" workbookViewId="0">
      <selection activeCell="C10" sqref="C10"/>
    </sheetView>
  </sheetViews>
  <sheetFormatPr defaultColWidth="11.42578125" defaultRowHeight="15"/>
  <cols>
    <col min="1" max="3" width="28.42578125" style="30" customWidth="1"/>
  </cols>
  <sheetData>
    <row r="1" spans="1:3">
      <c r="A1" s="64" t="s">
        <v>186</v>
      </c>
      <c r="B1" s="64" t="s">
        <v>187</v>
      </c>
      <c r="C1" s="64" t="s">
        <v>188</v>
      </c>
    </row>
    <row r="2" spans="1:3">
      <c r="A2" s="29">
        <v>1</v>
      </c>
      <c r="B2" s="29" t="str" cm="1">
        <f t="array" ref="B2:B10">TRANSPOSE(_xlfn._xlws.FILTER('Aptitud final'!1:1,'Aptitud final'!103:103="X"))</f>
        <v>avicultura_postura</v>
      </c>
      <c r="C2" s="29" t="s">
        <v>20</v>
      </c>
    </row>
    <row r="3" spans="1:3">
      <c r="A3" s="29">
        <f>IF(B3="","",A2+1)</f>
        <v>2</v>
      </c>
      <c r="B3" s="29" t="str">
        <v>ganaderia_doble_proposito</v>
      </c>
      <c r="C3" s="29" t="s">
        <v>20</v>
      </c>
    </row>
    <row r="4" spans="1:3">
      <c r="A4" s="29">
        <f t="shared" ref="A4:A67" si="0">IF(B4="","",A3+1)</f>
        <v>3</v>
      </c>
      <c r="B4" s="29" t="str">
        <v>porcicultura_levante_ceba</v>
      </c>
      <c r="C4" s="29" t="s">
        <v>20</v>
      </c>
    </row>
    <row r="5" spans="1:3">
      <c r="A5" s="29">
        <f t="shared" si="0"/>
        <v>4</v>
      </c>
      <c r="B5" s="29" t="str">
        <v>banano</v>
      </c>
      <c r="C5" s="29" t="s">
        <v>20</v>
      </c>
    </row>
    <row r="6" spans="1:3">
      <c r="A6" s="29">
        <f t="shared" si="0"/>
        <v>5</v>
      </c>
      <c r="B6" s="29" t="str">
        <v>cacao</v>
      </c>
      <c r="C6" s="29" t="s">
        <v>20</v>
      </c>
    </row>
    <row r="7" spans="1:3">
      <c r="A7" s="29">
        <f t="shared" si="0"/>
        <v>6</v>
      </c>
      <c r="B7" s="29" t="str">
        <v>cafe</v>
      </c>
      <c r="C7" s="29" t="s">
        <v>15</v>
      </c>
    </row>
    <row r="8" spans="1:3">
      <c r="A8" s="29">
        <f t="shared" si="0"/>
        <v>7</v>
      </c>
      <c r="B8" s="29" t="str">
        <v>cana_miel</v>
      </c>
      <c r="C8" s="29" t="s">
        <v>20</v>
      </c>
    </row>
    <row r="9" spans="1:3">
      <c r="A9" s="29">
        <f t="shared" si="0"/>
        <v>8</v>
      </c>
      <c r="B9" s="29" t="str">
        <v>maiz</v>
      </c>
      <c r="C9" s="29" t="s">
        <v>20</v>
      </c>
    </row>
    <row r="10" spans="1:3">
      <c r="A10" s="29">
        <f t="shared" si="0"/>
        <v>9</v>
      </c>
      <c r="B10" s="29" t="str">
        <v>platano_harton</v>
      </c>
      <c r="C10" s="29" t="s">
        <v>20</v>
      </c>
    </row>
    <row r="11" spans="1:3">
      <c r="A11" s="29" t="str">
        <f t="shared" si="0"/>
        <v/>
      </c>
      <c r="B11" s="29"/>
      <c r="C11" s="29"/>
    </row>
    <row r="12" spans="1:3">
      <c r="A12" s="29" t="str">
        <f t="shared" si="0"/>
        <v/>
      </c>
      <c r="B12" s="29"/>
      <c r="C12" s="29"/>
    </row>
    <row r="13" spans="1:3">
      <c r="A13" s="29" t="str">
        <f t="shared" si="0"/>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topLeftCell="B18" workbookViewId="0">
      <selection activeCell="B18" sqref="A18:B25"/>
    </sheetView>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caprinos_doble_proposito</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ovinos_doble_proposito</v>
      </c>
      <c r="C231" t="str">
        <v>ovinos doble propósito</v>
      </c>
    </row>
    <row r="232" spans="1:3">
      <c r="A232" s="1" t="str">
        <v>pecuaria</v>
      </c>
      <c r="B232" s="1" t="str">
        <v>ovinos_leche</v>
      </c>
      <c r="C232" t="str">
        <v>ovinos de leche</v>
      </c>
    </row>
    <row r="233" spans="1:3">
      <c r="A233" s="1" t="str">
        <v>pecuaria</v>
      </c>
      <c r="B233" s="1" t="str">
        <v>ovinos_triple_proposito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t="str">
        <v>agricola</v>
      </c>
      <c r="B332" s="1" t="str">
        <v>yuca_amarilla</v>
      </c>
      <c r="C332" t="str">
        <v>yuca amarilla</v>
      </c>
    </row>
    <row r="333" spans="1:3">
      <c r="A333" s="1" t="str">
        <v>agricola</v>
      </c>
      <c r="B333" s="1" t="str">
        <v>limon_mandarino_limon_criollo</v>
      </c>
      <c r="C333" t="str">
        <v>limón mandarino en asocio con limón criollo</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845D4659-21F1-4F3F-9AEA-AC424523DBA2}"/>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2025-11-27T21:01:42Z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