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updateLinks="always" codeName="ThisWorkbook"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Putumayo/Mocoa - Putumayo/07. Insumos de campo revisados/"/>
    </mc:Choice>
  </mc:AlternateContent>
  <xr:revisionPtr revIDLastSave="1881" documentId="8_{427BDC58-71B4-40AB-A725-964D522F5DC7}" xr6:coauthVersionLast="47" xr6:coauthVersionMax="47" xr10:uidLastSave="{FF65C69B-DA72-4B30-B50C-399B2104AA77}"/>
  <bookViews>
    <workbookView xWindow="-120" yWindow="-120" windowWidth="29040" windowHeight="15720" activeTab="1" xr2:uid="{00000000-000D-0000-FFFF-FFFF00000000}"/>
  </bookViews>
  <sheets>
    <sheet name="SIPRA" sheetId="13" r:id="rId1"/>
    <sheet name="Aptitud final" sheetId="12" r:id="rId2"/>
    <sheet name="UFH lider" sheetId="16" r:id="rId3"/>
    <sheet name="Diccionario Sharepoint" sheetId="17" r:id="rId4"/>
  </sheets>
  <externalReferences>
    <externalReference r:id="rId5"/>
    <externalReference r:id="rId6"/>
  </externalReferences>
  <definedNames>
    <definedName name="_xlnm._FilterDatabase" localSheetId="1" hidden="1">'Aptitud final'!$A$1:$N$39</definedName>
    <definedName name="_xlnm._FilterDatabase" localSheetId="0" hidden="1">SIPRA!$A$1:$P$153</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a="1"/>
  <c r="B2" i="16"/>
  <c r="AQ4" i="12"/>
  <c r="C1" i="17" a="1"/>
  <c r="C1" i="17" s="1"/>
  <c r="AO98" i="12"/>
  <c r="AN98" i="12"/>
  <c r="AM98" i="12"/>
  <c r="AL98" i="12"/>
  <c r="AK98" i="12"/>
  <c r="AJ98" i="12"/>
  <c r="AI98" i="12"/>
  <c r="AH98" i="12"/>
  <c r="AG98" i="12"/>
  <c r="AF98" i="12"/>
  <c r="AE98" i="12"/>
  <c r="AD98" i="12"/>
  <c r="AC98" i="12"/>
  <c r="AB98" i="12"/>
  <c r="AA98" i="12"/>
  <c r="Z98" i="12"/>
  <c r="Y98" i="12"/>
  <c r="X98" i="12"/>
  <c r="W98" i="12"/>
  <c r="V98" i="12"/>
  <c r="AQ3"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2" i="12"/>
  <c r="AP3" i="12"/>
  <c r="B1" i="17" a="1"/>
  <c r="B1" i="17" s="1"/>
  <c r="A1" i="17" a="1"/>
  <c r="A1" i="17" s="1"/>
  <c r="A15" i="16"/>
  <c r="A16" i="16"/>
  <c r="A17" i="16"/>
  <c r="A18" i="16"/>
  <c r="A19" i="16"/>
  <c r="A20" i="16"/>
  <c r="A21" i="16"/>
  <c r="A22" i="16"/>
  <c r="A23" i="16"/>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U98" i="12"/>
  <c r="T98" i="12"/>
  <c r="S98" i="12"/>
  <c r="R98" i="12"/>
  <c r="Q98" i="12"/>
  <c r="P98" i="12"/>
  <c r="O98" i="12"/>
  <c r="N98" i="12"/>
  <c r="M98" i="12"/>
  <c r="L98" i="12"/>
  <c r="K98" i="12"/>
  <c r="J98" i="12"/>
  <c r="I98" i="12"/>
  <c r="H98" i="12"/>
  <c r="G98" i="12"/>
  <c r="F98" i="12"/>
  <c r="E98" i="12"/>
  <c r="D98" i="12"/>
  <c r="C98" i="12"/>
  <c r="B98" i="12"/>
  <c r="AP98" i="12" l="1"/>
  <c r="AR98" i="12"/>
  <c r="AS96" i="12" s="1"/>
  <c r="AQ98" i="12"/>
  <c r="A3" i="16"/>
  <c r="A4" i="16" s="1"/>
  <c r="A5" i="16" s="1"/>
  <c r="A6" i="16" s="1"/>
  <c r="A7" i="16" s="1"/>
  <c r="A8" i="16" s="1"/>
  <c r="A9" i="16" s="1"/>
  <c r="A10" i="16" s="1"/>
  <c r="A11" i="16" s="1"/>
  <c r="A12" i="16" s="1"/>
  <c r="A13" i="16" s="1"/>
  <c r="A14" i="16" s="1"/>
  <c r="AS6" i="12" l="1"/>
  <c r="AS70" i="12"/>
  <c r="AS30" i="12"/>
  <c r="AS26" i="12"/>
  <c r="AS65" i="12"/>
  <c r="AS35" i="12"/>
  <c r="AS62" i="12"/>
  <c r="AS95" i="12"/>
  <c r="AS97" i="12"/>
  <c r="AS55" i="12"/>
  <c r="AS91" i="12"/>
  <c r="AS25" i="12"/>
  <c r="AS54" i="12"/>
  <c r="AS34" i="12"/>
  <c r="AS15" i="12"/>
  <c r="AS56" i="12"/>
  <c r="AS8" i="12"/>
  <c r="AS46" i="12"/>
  <c r="AS63" i="12"/>
  <c r="AS75" i="12"/>
  <c r="AS86" i="12"/>
  <c r="AS18" i="12"/>
  <c r="AS21" i="12"/>
  <c r="AS47" i="12"/>
  <c r="AS88" i="12"/>
  <c r="AS42" i="12"/>
  <c r="AS77" i="12"/>
  <c r="AS14" i="12"/>
  <c r="AS37" i="12"/>
  <c r="AS20" i="12"/>
  <c r="AS27" i="12"/>
  <c r="AS68" i="12"/>
  <c r="AS48" i="12"/>
  <c r="AS43" i="12"/>
  <c r="AS31" i="12"/>
  <c r="AS32" i="12"/>
  <c r="AS52" i="12"/>
  <c r="AS90" i="12"/>
  <c r="AS87" i="12"/>
  <c r="AS13" i="12"/>
  <c r="AS80" i="12"/>
  <c r="AS82" i="12"/>
  <c r="AS69" i="12"/>
  <c r="AS28" i="12"/>
  <c r="AS4" i="12"/>
  <c r="AS24" i="12"/>
  <c r="AS12" i="12"/>
  <c r="AS9" i="12"/>
  <c r="AS16" i="12"/>
  <c r="AS51" i="12"/>
  <c r="AS61" i="12"/>
  <c r="AS66" i="12"/>
  <c r="AS60" i="12"/>
  <c r="AS40" i="12"/>
  <c r="AS38" i="12"/>
  <c r="AS58" i="12"/>
  <c r="AS72" i="12"/>
  <c r="AS59" i="12"/>
  <c r="AS19" i="12"/>
  <c r="AS84" i="12"/>
  <c r="AS45" i="12"/>
  <c r="AS41" i="12"/>
  <c r="AS93" i="12"/>
  <c r="AS83" i="12"/>
  <c r="AS33" i="12"/>
  <c r="AS50" i="12"/>
  <c r="AS49" i="12"/>
  <c r="AS5" i="12"/>
  <c r="AS78" i="12"/>
  <c r="AS44" i="12"/>
  <c r="AS64" i="12"/>
  <c r="AS81" i="12"/>
  <c r="AS36" i="12"/>
  <c r="AS71" i="12"/>
  <c r="AS22" i="12"/>
  <c r="AS94" i="12"/>
  <c r="AS17" i="12"/>
  <c r="AS23" i="12"/>
  <c r="AS76" i="12"/>
  <c r="AS11" i="12"/>
  <c r="AS57" i="12"/>
  <c r="AS85" i="12"/>
  <c r="AS3" i="12"/>
  <c r="AS39" i="12"/>
  <c r="AS74" i="12"/>
  <c r="AS2" i="12"/>
  <c r="AS29" i="12"/>
  <c r="AS7" i="12"/>
  <c r="AS67" i="12"/>
  <c r="AS73" i="12"/>
  <c r="AS92" i="12"/>
  <c r="AS79" i="12"/>
  <c r="AS89" i="12"/>
  <c r="AS10" i="12"/>
  <c r="AS53" i="12"/>
  <c r="AS98"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<sst xmlns="http://schemas.openxmlformats.org/spreadsheetml/2006/main" count="392" uniqueCount="99">
  <si>
    <t>UFH</t>
  </si>
  <si>
    <t>ganaderia_doble_proposito</t>
  </si>
  <si>
    <t>avicultura_engorde</t>
  </si>
  <si>
    <t>avicultura_postura</t>
  </si>
  <si>
    <t>porcicultura_cria</t>
  </si>
  <si>
    <t>porcicultura_ceba</t>
  </si>
  <si>
    <t>piscicultura_cachama</t>
  </si>
  <si>
    <t>piscicultura_tilapia</t>
  </si>
  <si>
    <t>cana_panelera</t>
  </si>
  <si>
    <t>yuca</t>
  </si>
  <si>
    <t>maiz_amarillo_tradicional</t>
  </si>
  <si>
    <t>cafe</t>
  </si>
  <si>
    <t>cacao</t>
  </si>
  <si>
    <t>platano</t>
  </si>
  <si>
    <t>OBSERVACIONES</t>
  </si>
  <si>
    <t>07Pa-49</t>
  </si>
  <si>
    <t>Área total</t>
  </si>
  <si>
    <t>Apto</t>
  </si>
  <si>
    <t>No apto</t>
  </si>
  <si>
    <t>% aptitud</t>
  </si>
  <si>
    <t>Se flexibiliza aptitud para la línea plátano, teniendo en cuenta aptitud por tablero y % de aptitud en SIPRA</t>
  </si>
  <si>
    <t>07Tai-49</t>
  </si>
  <si>
    <t>Se flexibiliza aptitud para la línea de ganaderia doble propósito y porcicultura por aptitud cruzada con municipios calculados en el departamento del putumayo, y debido a que el porcentaje de aptitud reportado por SIPRA es mayor al 20% el cual representa un escenario positivo. Se flexibiliza tambien para la línea plátano teniendo en cuenta aptitud por tableros.</t>
  </si>
  <si>
    <t>07Uai-49</t>
  </si>
  <si>
    <t>08Pd2s1-44</t>
  </si>
  <si>
    <t>Se flexibiliza aptitud para la línea de ganaderia doble propósito  debido a que el porcentaje de aptitud reportado por SIPRA es del 10% el cual representa un escenario positivo y se habilita apitud condicionada por condiciones edafoclimaticas favorables para el establecimiento de forraje Brachiaria. Se flexibiliza aptitud para la línea plátano, teniendo en cuenta aptitud por tablero. Se habilita aptitud condicionada para la línea de piscicultura por valor SIPRA mayor al 20%, el cual es favorable para el desempeño productivo de la línea.</t>
  </si>
  <si>
    <t>08TaL-44</t>
  </si>
  <si>
    <t>Se flexibiliza aptitud para la línea plátano, teniendo en cuenta aptitud por tablero</t>
  </si>
  <si>
    <t>09PcL-38</t>
  </si>
  <si>
    <t>09PdL-38</t>
  </si>
  <si>
    <t>09Pe-38</t>
  </si>
  <si>
    <t>09Pes1-38</t>
  </si>
  <si>
    <t>09TbL-38</t>
  </si>
  <si>
    <t>Se habilita aptitud condicionada para piscicultura debido a la identificación de actividad productiva en encuentros territoriales y ubicación de la canasta de costos. Se habilita aptitud condicionada para yuca de acuerdo con información primaria obtenida en los encuentros territoriales que muestra que en esta UFH se desarrolla la actividad. Se flexibiliza aptitud para la línea de ganaderia doble propósito  debido a que el porcentaje de aptitud reportado por SIPRA es del 10% el cual representa un escenario positivo y se habilita apitud condicionada por condiciones edafoclimaticas favorables para el establecimiento de forraje Brachiaria.Se flexibiliza aptitud para la línea plátano, teniendo en cuenta aptitud por tablero.</t>
  </si>
  <si>
    <t>09TdL-38</t>
  </si>
  <si>
    <t>09UbL-38</t>
  </si>
  <si>
    <t>Se habilita aptitud condicionada para yuca de acuerdo con información primaria obtenida en los encuentros territoriales que muestra que en esta UFH se desarrolla la actividad. Se flexibiliza aptitud para la línea de avicultura por aptitud cruzada con municipios calculados en el departamento del putumayo (Villa Garzon y Puerto Caicedo),  y debido a que el porcentaje de aptitud reportado por SIPRA es 21,88% el cual representa un escenario favorable. Se flexibiliza aptitud para la línea plátano, teniendo en cuenta aptitud por tablero.</t>
  </si>
  <si>
    <t>09UdL-38</t>
  </si>
  <si>
    <t>Se flexibiliza aptitud para la línea de ganaderia doble propósito por aptitud cruzada con municipios calculados en el departamento del putumayo, y debido a que el porcentaje de aptitud reportado por SIPRA es 16,06% el cual representa un escenario positivo. Se flexibiliza aptitud para la línea de porcicultura por aptitud cruzada con municipios calculados en el departamento del putumayo (Orito y Puerto Caicedo), y debido a que el porcentaje de aptitud reportado por SIPRA es 17,17% el cual representa un escenario positivo. Se habilita aptitud condicionada para yuca de acuerdo con información primaria obtenida en los encuentros territoriales que muestra que en esta UFH se desarrolla la actividad .</t>
  </si>
  <si>
    <t>10PeL-30</t>
  </si>
  <si>
    <t>Se flexibiliza aptitud para la línea de porcicultura por aptitud cruzada con municipios calculados en el departamento del putumayo (Villa Garzón), por identificación de actividad productiva en encuentros territoriales y debido a que el porcentaje de aptitud reportado por SIPRA es 14,01% el cual representa un escenario aceptable. Se flexibiliza aptitud para la línea de avicultura por aptitud cruzada con municipios calculados en el departamento del putumayo (Villa Garzón),  y debido a que el porcentaje de aptitud reportado por SIPRA es 19,43% el cual representa un escenario favorable. Se flexibiliza aptitud además, para cacao y maíz amarillo tradicional, dado su porcentaje de aptitud en SIPRA y las bajas limitaciones encontradas en tableros. Se flexibiliza aptitud para la línea de ganaderia doble propósito por aptitud cruzada con municipios calculados en el departamento del putumayo, y debido a que el porcentaje de aptitud reportado por SIPRA es 13% el cual representa un escenario positivo, se tienen condiciones favorables para establecimiento de forraje Brachiaria. Se flexibiliza aptitud para la línea plátano, teniendo en cuenta aptitud por tablero.</t>
  </si>
  <si>
    <t>10PeLs1-30</t>
  </si>
  <si>
    <t>10TeL-30</t>
  </si>
  <si>
    <t>Se flexibiliza la línea de yuca, de acuerdo con información primaria obtenida en los encuentros territoriales que indica que en esta UFH se desarrolla la actividad productiva en el municipio de Orito. Se flexibiliza aptitud para la línea de avicultura por aptitud cruzada con municipios calculados en el departamento del putumayo (Orito y Puerto Garzón),  y debido a que el porcentaje de aptitud reportado por SIPRA es 10,4% el cual representa un escenario aceptable. Se habilita aptitud para maiz tradicional debido al porcentaje de área apta en SIPRA del 6.5%).Se flexibiliza aptitud para la línea de ganaderia doble propósito por aptitud cruzada con municipios calculados en el departamento del putumayo, y debido a que el porcentaje de aptitud reportado por SIPRA es 5% el cual representa un escenario positivo, se tienen condiciones favorables para establecimiento de forraje Brachiaria.</t>
  </si>
  <si>
    <t>11KfL-23</t>
  </si>
  <si>
    <t>11KfLs1-23</t>
  </si>
  <si>
    <t>11Kg-23</t>
  </si>
  <si>
    <t>11PaL-23</t>
  </si>
  <si>
    <t>Se habilita aptitud condicionada para ganadería, avicultura, cacao y porcicultura por aptitud cruzada con el municipio de Villagarzon (colindancia), además se tiene en cuenta el valor de aptitud SIPRA el cual es favorable para cacao, avicultura y porcicultura. En el caso de la ganadería se complementa la habilitación por las condiciones edafoclimaticas favorables que refleja el analisis de tableros para el establecimiento de forraje Brachiaria. Se flexibiliza aptitud para la línea plátano, teniendo en cuenta aptitud por tablero y % de aptitud en SIPRA.</t>
  </si>
  <si>
    <t>11PeLs1-23</t>
  </si>
  <si>
    <t>Se habilita aptitud condicionada para maíz tradicional de acuerdo con información primaria obtenida en los encuentros territoriales que muestra que en esta UFH se desarrolla la actividad. Se flexibiliza aptitud para la línea plátano, teniendo en cuenta aptitud por tablero</t>
  </si>
  <si>
    <t>11Pf-23</t>
  </si>
  <si>
    <t>11PfL-23</t>
  </si>
  <si>
    <t>Se flexibiliza aptitud para la línea de avicultura por aptitud cruzada con municipios calculados en el departamento del putumayo,  y debido a que el porcentaje de aptitud reportado por SIPRA es 6,8% el cual representa un escenario aceptable. Se flexibiliza aptitud para la línea plátano, teniendo en cuenta aptitud por tableros.</t>
  </si>
  <si>
    <t>11PfLs1-23</t>
  </si>
  <si>
    <t xml:space="preserve">Se habilita aptitud condicionada para yuca de acuerdo con información primaria obtenida en los encuentros territoriales que muestra que en esta UFH se desarrolla la actividad </t>
  </si>
  <si>
    <t>11Pfs1-23</t>
  </si>
  <si>
    <t>Se habilita aptitud condicionada para yuca de acuerdo con información primaria obtenida en los encuentros territoriales que muestra que en esta UFH se desarrolla la actividad. Se flexibiliza aptitud para la línea plátano, teniendo en cuenta información primaria que muestra que allí se desarrolla la actividad productiva.</t>
  </si>
  <si>
    <t>11Pg-23</t>
  </si>
  <si>
    <t>11Pg2s1-23</t>
  </si>
  <si>
    <t>11Pgs1-23</t>
  </si>
  <si>
    <t>11Tf-23</t>
  </si>
  <si>
    <t>12GfLs1-17</t>
  </si>
  <si>
    <t>12KfL-17</t>
  </si>
  <si>
    <t>12KfLs1-17</t>
  </si>
  <si>
    <t>12KgL-17</t>
  </si>
  <si>
    <t>12Kgs1-17</t>
  </si>
  <si>
    <t>12PfL-17</t>
  </si>
  <si>
    <t>12PfLs1-17</t>
  </si>
  <si>
    <t>12TfL-17</t>
  </si>
  <si>
    <t>Se habilita maíz amarillo tradicional teniendo en cuenta el área apta en SIPRA (132 ha)</t>
  </si>
  <si>
    <t>12UfL-17</t>
  </si>
  <si>
    <t>piscicultura_tilapia_cachama</t>
  </si>
  <si>
    <t>sacha_inchi</t>
  </si>
  <si>
    <t>Canastas Agrícolas</t>
  </si>
  <si>
    <t>Total Canastas</t>
  </si>
  <si>
    <t>Área aplicable (ha)</t>
  </si>
  <si>
    <t>Área aplicable (porcentaje)</t>
  </si>
  <si>
    <t>Flex UFH</t>
  </si>
  <si>
    <t>X</t>
  </si>
  <si>
    <t>12PgL2s1-17</t>
  </si>
  <si>
    <t>12UgL2s1-17</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</si>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</sst>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lt;1]0.0000;0.00"/>
  </numFmts>
  <fonts count="28">
    <font>
      <sz val="11"/>
      <color theme="1"/>
      <name val="Calibri"/>
      <family val="2"/>
      <scheme val="minor"/>
    </font>
    <font>
      <sz val="11"/>
      <color theme="1"/>
      <name val="Calibri"/>
      <scheme val="minor"/>
    </font>
    <font>
      <sz val="11"/>
      <color theme="1"/>
      <name val="Calibri"/>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sz val="8"/>
      <color theme="1"/>
      <name val="Calibri"/>
      <family val="2"/>
    </font>
    <font>
      <sz val="8"/>
      <name val="Calibri"/>
      <family val="2"/>
    </font>
    <font>
      <sz val="10"/>
      <color rgb="FF000000"/>
      <name val="Arial"/>
      <family val="2"/>
    </font>
    <font>
      <sz val="10"/>
      <color rgb="FFFFFFFF"/>
      <name val="Arial"/>
      <family val="2"/>
    </font>
    <font>
      <b/>
      <sz val="11"/>
      <name val="Calibri"/>
    </font>
    <font>
      <b/>
      <sz val="11"/>
      <color theme="1"/>
      <name val="Calibri"/>
      <scheme val="minor"/>
    </font>
    <font>
      <sz val="10"/>
      <color rgb="FF000000"/>
      <name val="Calibri"/>
      <scheme val="minor"/>
    </font>
    <font>
      <sz val="10"/>
      <color rgb="FFFFFFFF"/>
      <name val="Calibri"/>
      <scheme val="minor"/>
    </font>
    <font>
      <b/>
      <sz val="11"/>
      <color rgb="FFFFFFFF"/>
      <name val="Calibri"/>
      <scheme val="minor"/>
    </font>
    <font>
      <b/>
      <sz val="11"/>
      <name val="Calibri"/>
      <scheme val="minor"/>
    </font>
    <font>
      <b/>
      <sz val="8"/>
      <name val="Calibri"/>
      <scheme val="minor"/>
    </font>
    <font>
      <sz val="11"/>
      <color rgb="FF000000"/>
      <name val="Calibri"/>
      <scheme val="minor"/>
    </font>
    <font>
      <sz val="11"/>
      <name val="Calibri"/>
      <scheme val="minor"/>
    </font>
    <font>
      <sz val="11"/>
      <color rgb="FF000000"/>
      <name val="Calibri"/>
      <charset val="1"/>
    </font>
  </fonts>
  <fills count="20">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AAFF00"/>
        <bgColor rgb="FFAAFF00"/>
      </patternFill>
    </fill>
    <fill>
      <patternFill patternType="solid">
        <fgColor rgb="FFFFFF00"/>
        <bgColor rgb="FFFFFF00"/>
      </patternFill>
    </fill>
    <fill>
      <patternFill patternType="solid">
        <fgColor rgb="FFD0CECE"/>
        <bgColor indexed="64"/>
      </patternFill>
    </fill>
    <fill>
      <patternFill patternType="solid">
        <fgColor rgb="FFFFF29C"/>
        <bgColor rgb="FFFFF29C"/>
      </patternFill>
    </fill>
    <fill>
      <patternFill patternType="solid">
        <fgColor rgb="FFFF8C3C"/>
        <bgColor rgb="FF000000"/>
      </patternFill>
    </fill>
    <fill>
      <patternFill patternType="solid">
        <fgColor rgb="FFFF4F7F"/>
        <bgColor rgb="FF000000"/>
      </patternFill>
    </fill>
    <fill>
      <patternFill patternType="solid">
        <fgColor rgb="FF8D4925"/>
        <bgColor rgb="FF000000"/>
      </patternFill>
    </fill>
    <fill>
      <patternFill patternType="solid">
        <fgColor theme="9" tint="0.39997558519241921"/>
        <bgColor indexed="64"/>
      </patternFill>
    </fill>
    <fill>
      <patternFill patternType="solid">
        <fgColor rgb="FFFFFF00"/>
        <bgColor indexed="64"/>
      </patternFill>
    </fill>
    <fill>
      <patternFill patternType="solid">
        <fgColor rgb="FFFFF2CC"/>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
      <left style="thin">
        <color indexed="64"/>
      </left>
      <right style="thin">
        <color indexed="64"/>
      </right>
      <top/>
      <bottom/>
      <diagonal/>
    </border>
    <border>
      <left style="thin">
        <color rgb="FF000000"/>
      </left>
      <right style="thin">
        <color indexed="64"/>
      </right>
      <top style="thin">
        <color rgb="FF000000"/>
      </top>
      <bottom/>
      <diagonal/>
    </border>
    <border>
      <left style="thin">
        <color indexed="64"/>
      </left>
      <right style="thin">
        <color indexed="64"/>
      </right>
      <top style="thin">
        <color rgb="FF000000"/>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indexed="64"/>
      </bottom>
      <diagonal/>
    </border>
  </borders>
  <cellStyleXfs count="4">
    <xf numFmtId="0" fontId="0" fillId="0" borderId="0"/>
    <xf numFmtId="9" fontId="4" fillId="0" borderId="0" applyFont="0" applyFill="0" applyBorder="0" applyAlignment="0" applyProtection="0"/>
    <xf numFmtId="0" fontId="7" fillId="0" borderId="0"/>
    <xf numFmtId="0" fontId="12" fillId="0" borderId="0"/>
  </cellStyleXfs>
  <cellXfs count="131">
    <xf numFmtId="0" fontId="0" fillId="0" borderId="0" xfId="0"/>
    <xf numFmtId="0" fontId="0" fillId="0" borderId="0" xfId="0" applyAlignment="1">
      <alignment horizontal="center"/>
    </xf>
    <xf numFmtId="0" fontId="5" fillId="0" borderId="0" xfId="0" applyFont="1" applyAlignment="1">
      <alignment horizontal="center" vertical="center"/>
    </xf>
    <xf numFmtId="0" fontId="5" fillId="0" borderId="0" xfId="0" applyFont="1"/>
    <xf numFmtId="0" fontId="9" fillId="8" borderId="0" xfId="0" applyFont="1" applyFill="1" applyAlignment="1">
      <alignment horizontal="center" vertical="center" wrapText="1"/>
    </xf>
    <xf numFmtId="0" fontId="9" fillId="0" borderId="0" xfId="0" applyFont="1" applyAlignment="1">
      <alignment horizontal="center" vertical="center" wrapText="1"/>
    </xf>
    <xf numFmtId="0" fontId="9" fillId="0" borderId="0" xfId="0" applyFont="1" applyAlignment="1">
      <alignment horizontal="center" vertical="center"/>
    </xf>
    <xf numFmtId="0" fontId="9" fillId="0" borderId="0" xfId="0" applyFont="1" applyAlignment="1">
      <alignment horizontal="center"/>
    </xf>
    <xf numFmtId="0" fontId="6" fillId="0" borderId="0" xfId="0" applyFont="1" applyAlignment="1">
      <alignment horizontal="center" vertical="center"/>
    </xf>
    <xf numFmtId="0" fontId="3" fillId="0" borderId="0" xfId="0" applyFont="1" applyAlignment="1">
      <alignment horizontal="center"/>
    </xf>
    <xf numFmtId="0" fontId="9" fillId="9" borderId="1" xfId="0" applyFont="1" applyFill="1" applyBorder="1" applyAlignment="1">
      <alignment horizontal="center" vertical="center"/>
    </xf>
    <xf numFmtId="0" fontId="6" fillId="9" borderId="1" xfId="0" applyFont="1" applyFill="1" applyBorder="1" applyAlignment="1">
      <alignment horizontal="center" vertical="center"/>
    </xf>
    <xf numFmtId="0" fontId="5" fillId="0" borderId="1" xfId="0" applyFont="1" applyBorder="1" applyAlignment="1">
      <alignment horizontal="center" vertical="center"/>
    </xf>
    <xf numFmtId="0" fontId="6" fillId="9"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5" fillId="5" borderId="2" xfId="0" applyFont="1" applyFill="1" applyBorder="1" applyAlignment="1">
      <alignment horizontal="center"/>
    </xf>
    <xf numFmtId="0" fontId="5" fillId="7" borderId="2" xfId="0" applyFont="1" applyFill="1" applyBorder="1" applyAlignment="1">
      <alignment horizontal="center"/>
    </xf>
    <xf numFmtId="0" fontId="5" fillId="0" borderId="1" xfId="0" applyFont="1" applyBorder="1" applyAlignment="1">
      <alignment horizontal="center"/>
    </xf>
    <xf numFmtId="0" fontId="5" fillId="2" borderId="1" xfId="0" applyFont="1" applyFill="1" applyBorder="1" applyAlignment="1">
      <alignment horizontal="center"/>
    </xf>
    <xf numFmtId="10" fontId="5"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9" fillId="6" borderId="1" xfId="0" applyFont="1" applyFill="1" applyBorder="1" applyAlignment="1">
      <alignment horizontal="center" vertical="center"/>
    </xf>
    <xf numFmtId="0" fontId="13" fillId="8" borderId="0" xfId="0" applyFont="1" applyFill="1" applyAlignment="1">
      <alignment horizontal="center" vertical="center" wrapText="1"/>
    </xf>
    <xf numFmtId="0" fontId="11" fillId="0" borderId="0" xfId="0" applyFont="1"/>
    <xf numFmtId="0" fontId="13" fillId="8" borderId="0" xfId="0" applyFont="1" applyFill="1" applyAlignment="1">
      <alignment horizontal="center" vertical="center"/>
    </xf>
    <xf numFmtId="0" fontId="13" fillId="0" borderId="0" xfId="0" applyFont="1" applyAlignment="1">
      <alignment horizontal="center" vertical="center"/>
    </xf>
    <xf numFmtId="0" fontId="14" fillId="0" borderId="0" xfId="0" applyFont="1" applyAlignment="1">
      <alignment vertical="center" wrapText="1"/>
    </xf>
    <xf numFmtId="0" fontId="11" fillId="0" borderId="0" xfId="0" applyFont="1" applyAlignment="1">
      <alignment vertical="center" wrapText="1"/>
    </xf>
    <xf numFmtId="0" fontId="13" fillId="0" borderId="0" xfId="0" applyFont="1" applyAlignment="1">
      <alignment horizontal="center" vertical="center" wrapText="1"/>
    </xf>
    <xf numFmtId="0" fontId="13" fillId="0" borderId="0" xfId="0" applyFont="1" applyAlignment="1">
      <alignment horizontal="center"/>
    </xf>
    <xf numFmtId="0" fontId="6" fillId="0" borderId="0" xfId="0" applyFont="1" applyAlignment="1">
      <alignment horizontal="center"/>
    </xf>
    <xf numFmtId="0" fontId="5" fillId="0" borderId="0" xfId="0" applyFont="1" applyAlignment="1">
      <alignment horizontal="left"/>
    </xf>
    <xf numFmtId="0" fontId="10" fillId="0" borderId="0" xfId="0" applyFont="1"/>
    <xf numFmtId="164" fontId="13" fillId="9" borderId="1" xfId="0" applyNumberFormat="1" applyFont="1" applyFill="1" applyBorder="1" applyAlignment="1">
      <alignment horizontal="center" vertical="center" wrapText="1"/>
    </xf>
    <xf numFmtId="164" fontId="9" fillId="9" borderId="1" xfId="0" applyNumberFormat="1" applyFont="1" applyFill="1" applyBorder="1" applyAlignment="1">
      <alignment horizontal="center" vertical="center" wrapText="1"/>
    </xf>
    <xf numFmtId="164" fontId="6" fillId="9" borderId="1" xfId="0" applyNumberFormat="1" applyFont="1" applyFill="1" applyBorder="1" applyAlignment="1">
      <alignment horizontal="center" vertical="center"/>
    </xf>
    <xf numFmtId="164" fontId="9" fillId="0" borderId="0" xfId="0" applyNumberFormat="1" applyFont="1" applyAlignment="1">
      <alignment horizontal="center" vertical="center" wrapText="1"/>
    </xf>
    <xf numFmtId="164" fontId="9" fillId="0" borderId="0" xfId="0" applyNumberFormat="1" applyFont="1" applyAlignment="1">
      <alignment horizontal="center" vertical="center"/>
    </xf>
    <xf numFmtId="164" fontId="11" fillId="0" borderId="0" xfId="0" applyNumberFormat="1" applyFont="1" applyAlignment="1">
      <alignment vertical="center" wrapText="1"/>
    </xf>
    <xf numFmtId="164" fontId="5" fillId="0" borderId="0" xfId="0" applyNumberFormat="1" applyFont="1"/>
    <xf numFmtId="164" fontId="5" fillId="0" borderId="0" xfId="0" applyNumberFormat="1" applyFont="1" applyAlignment="1">
      <alignment horizontal="left"/>
    </xf>
    <xf numFmtId="164" fontId="10" fillId="0" borderId="0" xfId="0" applyNumberFormat="1" applyFont="1"/>
    <xf numFmtId="164" fontId="5" fillId="0" borderId="0" xfId="0" applyNumberFormat="1" applyFont="1" applyAlignment="1">
      <alignment horizontal="center" vertical="center"/>
    </xf>
    <xf numFmtId="164" fontId="11" fillId="0" borderId="0" xfId="0" applyNumberFormat="1" applyFont="1"/>
    <xf numFmtId="0" fontId="9" fillId="8" borderId="4" xfId="0" applyFont="1" applyFill="1" applyBorder="1" applyAlignment="1">
      <alignment horizontal="center" vertical="center" wrapText="1"/>
    </xf>
    <xf numFmtId="0" fontId="9" fillId="8" borderId="0" xfId="0" applyFont="1" applyFill="1" applyAlignment="1">
      <alignment horizontal="center" vertical="center"/>
    </xf>
    <xf numFmtId="0" fontId="9" fillId="8" borderId="5" xfId="0" applyFont="1" applyFill="1" applyBorder="1" applyAlignment="1">
      <alignment horizontal="center" vertical="center" wrapText="1"/>
    </xf>
    <xf numFmtId="0" fontId="9" fillId="8" borderId="5" xfId="0" applyFont="1" applyFill="1" applyBorder="1" applyAlignment="1">
      <alignment horizontal="center" vertical="center"/>
    </xf>
    <xf numFmtId="0" fontId="3" fillId="3" borderId="1" xfId="0" applyFont="1" applyFill="1" applyBorder="1" applyAlignment="1">
      <alignment horizontal="center" vertical="center"/>
    </xf>
    <xf numFmtId="0" fontId="9" fillId="6" borderId="1" xfId="0" applyFont="1" applyFill="1" applyBorder="1" applyAlignment="1">
      <alignment horizontal="center" vertical="center" wrapText="1"/>
    </xf>
    <xf numFmtId="0" fontId="9" fillId="12" borderId="0" xfId="0" applyFont="1" applyFill="1" applyAlignment="1">
      <alignment horizontal="center" vertical="center" wrapText="1"/>
    </xf>
    <xf numFmtId="4" fontId="9" fillId="9" borderId="1" xfId="0" applyNumberFormat="1" applyFont="1" applyFill="1" applyBorder="1" applyAlignment="1">
      <alignment horizontal="center" vertical="center" wrapText="1"/>
    </xf>
    <xf numFmtId="0" fontId="3" fillId="3" borderId="1" xfId="0" applyFont="1" applyFill="1" applyBorder="1" applyAlignment="1">
      <alignment horizontal="center" wrapText="1"/>
    </xf>
    <xf numFmtId="0" fontId="0" fillId="0" borderId="0" xfId="0" applyAlignment="1">
      <alignment horizontal="center" wrapText="1"/>
    </xf>
    <xf numFmtId="0" fontId="3" fillId="3" borderId="1" xfId="0" applyFont="1" applyFill="1" applyBorder="1" applyAlignment="1">
      <alignment horizontal="center" vertical="center" wrapText="1"/>
    </xf>
    <xf numFmtId="2" fontId="5" fillId="0" borderId="1" xfId="0" applyNumberFormat="1" applyFont="1" applyBorder="1" applyAlignment="1">
      <alignment horizontal="center" vertical="center"/>
    </xf>
    <xf numFmtId="0" fontId="9" fillId="17" borderId="1" xfId="0" applyFont="1" applyFill="1" applyBorder="1" applyAlignment="1">
      <alignment horizontal="center" vertical="center"/>
    </xf>
    <xf numFmtId="0" fontId="5" fillId="4" borderId="2" xfId="0" applyFont="1" applyFill="1" applyBorder="1" applyAlignment="1">
      <alignment horizontal="center"/>
    </xf>
    <xf numFmtId="2" fontId="3" fillId="3" borderId="1" xfId="0" applyNumberFormat="1" applyFont="1" applyFill="1" applyBorder="1" applyAlignment="1">
      <alignment horizontal="center" vertical="center" wrapText="1"/>
    </xf>
    <xf numFmtId="2" fontId="0" fillId="0" borderId="0" xfId="0" applyNumberFormat="1" applyAlignment="1">
      <alignment horizontal="center" vertical="center"/>
    </xf>
    <xf numFmtId="0" fontId="18" fillId="6" borderId="1" xfId="0" applyFont="1" applyFill="1" applyBorder="1" applyAlignment="1">
      <alignment horizontal="center" vertical="center" wrapText="1"/>
    </xf>
    <xf numFmtId="2" fontId="5" fillId="4" borderId="1" xfId="0" applyNumberFormat="1" applyFont="1" applyFill="1" applyBorder="1" applyAlignment="1">
      <alignment horizontal="center" vertical="center"/>
    </xf>
    <xf numFmtId="0" fontId="19" fillId="0" borderId="1" xfId="0" applyFont="1" applyBorder="1" applyAlignment="1">
      <alignment horizontal="center" vertical="center" wrapText="1"/>
    </xf>
    <xf numFmtId="0" fontId="20" fillId="10" borderId="2" xfId="0" applyFont="1" applyFill="1" applyBorder="1" applyAlignment="1">
      <alignment horizontal="center"/>
    </xf>
    <xf numFmtId="0" fontId="20" fillId="13" borderId="2" xfId="0" applyFont="1" applyFill="1" applyBorder="1" applyAlignment="1">
      <alignment horizontal="center"/>
    </xf>
    <xf numFmtId="0" fontId="20" fillId="11" borderId="2" xfId="0" applyFont="1" applyFill="1" applyBorder="1" applyAlignment="1">
      <alignment horizontal="center"/>
    </xf>
    <xf numFmtId="0" fontId="20" fillId="14" borderId="1" xfId="0" applyFont="1" applyFill="1" applyBorder="1" applyAlignment="1">
      <alignment horizontal="center"/>
    </xf>
    <xf numFmtId="0" fontId="20" fillId="15" borderId="1" xfId="0" applyFont="1" applyFill="1" applyBorder="1" applyAlignment="1">
      <alignment horizontal="center"/>
    </xf>
    <xf numFmtId="0" fontId="21" fillId="16" borderId="1" xfId="0" applyFont="1" applyFill="1" applyBorder="1" applyAlignment="1">
      <alignment horizontal="center"/>
    </xf>
    <xf numFmtId="0" fontId="22" fillId="0" borderId="1" xfId="0" applyFont="1" applyBorder="1" applyAlignment="1">
      <alignment horizontal="center" vertical="center" wrapText="1"/>
    </xf>
    <xf numFmtId="0" fontId="23" fillId="9" borderId="1" xfId="0" applyFont="1" applyFill="1" applyBorder="1" applyAlignment="1">
      <alignment horizontal="center" vertical="center" wrapText="1"/>
    </xf>
    <xf numFmtId="0" fontId="23" fillId="8" borderId="4" xfId="0" applyFont="1" applyFill="1" applyBorder="1" applyAlignment="1">
      <alignment horizontal="center" vertical="center" wrapText="1"/>
    </xf>
    <xf numFmtId="0" fontId="23" fillId="8" borderId="0" xfId="0" applyFont="1" applyFill="1" applyAlignment="1">
      <alignment horizontal="center" vertical="center" wrapText="1"/>
    </xf>
    <xf numFmtId="0" fontId="23" fillId="8" borderId="5" xfId="0" applyFont="1" applyFill="1" applyBorder="1" applyAlignment="1">
      <alignment horizontal="center" wrapText="1"/>
    </xf>
    <xf numFmtId="0" fontId="23" fillId="0" borderId="0" xfId="0" applyFont="1" applyAlignment="1">
      <alignment horizontal="center" wrapText="1"/>
    </xf>
    <xf numFmtId="0" fontId="24" fillId="0" borderId="0" xfId="0" applyFont="1" applyAlignment="1">
      <alignment horizontal="center" vertical="center" wrapText="1"/>
    </xf>
    <xf numFmtId="0" fontId="25" fillId="5" borderId="2" xfId="0" applyFont="1" applyFill="1" applyBorder="1" applyAlignment="1">
      <alignment horizontal="left" vertical="center" wrapText="1"/>
    </xf>
    <xf numFmtId="0" fontId="26" fillId="7" borderId="2" xfId="0" applyFont="1" applyFill="1" applyBorder="1" applyAlignment="1">
      <alignment horizontal="left" vertical="center" wrapText="1"/>
    </xf>
    <xf numFmtId="0" fontId="25" fillId="4" borderId="2" xfId="0" applyFont="1" applyFill="1" applyBorder="1" applyAlignment="1">
      <alignment horizontal="left" wrapText="1"/>
    </xf>
    <xf numFmtId="0" fontId="25" fillId="0" borderId="0" xfId="0" applyFont="1" applyAlignment="1">
      <alignment horizontal="center" vertical="center" wrapText="1"/>
    </xf>
    <xf numFmtId="0" fontId="2" fillId="0" borderId="0" xfId="0" applyFont="1" applyAlignment="1">
      <alignment wrapText="1"/>
    </xf>
    <xf numFmtId="0" fontId="0" fillId="0" borderId="2" xfId="0" applyBorder="1" applyAlignment="1">
      <alignment horizontal="left"/>
    </xf>
    <xf numFmtId="0" fontId="3" fillId="3" borderId="14" xfId="0" applyFont="1" applyFill="1" applyBorder="1" applyAlignment="1">
      <alignment horizontal="center" vertical="center" wrapText="1"/>
    </xf>
    <xf numFmtId="0" fontId="7" fillId="0" borderId="1" xfId="0" applyFont="1" applyBorder="1" applyAlignment="1">
      <alignment horizontal="center"/>
    </xf>
    <xf numFmtId="0" fontId="7" fillId="0" borderId="2" xfId="0" applyFont="1" applyBorder="1" applyAlignment="1">
      <alignment horizontal="center"/>
    </xf>
    <xf numFmtId="0" fontId="16" fillId="0" borderId="2" xfId="0" applyFont="1" applyBorder="1" applyAlignment="1">
      <alignment horizontal="center"/>
    </xf>
    <xf numFmtId="164" fontId="6" fillId="9" borderId="1" xfId="0" applyNumberFormat="1" applyFont="1" applyFill="1" applyBorder="1" applyAlignment="1">
      <alignment horizontal="center" vertical="center" wrapText="1"/>
    </xf>
    <xf numFmtId="164" fontId="5" fillId="0" borderId="0" xfId="0" applyNumberFormat="1" applyFont="1" applyAlignment="1">
      <alignment wrapText="1"/>
    </xf>
    <xf numFmtId="164" fontId="5" fillId="0" borderId="0" xfId="0" applyNumberFormat="1" applyFont="1" applyAlignment="1">
      <alignment horizontal="left" wrapText="1"/>
    </xf>
    <xf numFmtId="164" fontId="10" fillId="0" borderId="0" xfId="0" applyNumberFormat="1" applyFont="1" applyAlignment="1">
      <alignment wrapText="1"/>
    </xf>
    <xf numFmtId="164" fontId="5" fillId="0" borderId="0" xfId="0" applyNumberFormat="1" applyFont="1" applyAlignment="1">
      <alignment horizontal="center" vertical="center" wrapText="1"/>
    </xf>
    <xf numFmtId="164" fontId="11" fillId="0" borderId="0" xfId="0" applyNumberFormat="1" applyFont="1" applyAlignment="1">
      <alignment wrapText="1"/>
    </xf>
    <xf numFmtId="2" fontId="0" fillId="0" borderId="1" xfId="0" applyNumberFormat="1" applyBorder="1" applyAlignment="1">
      <alignment horizontal="center" vertical="center"/>
    </xf>
    <xf numFmtId="2" fontId="0" fillId="0" borderId="14" xfId="0" applyNumberFormat="1" applyBorder="1" applyAlignment="1">
      <alignment horizontal="center" vertical="center"/>
    </xf>
    <xf numFmtId="2" fontId="0" fillId="4" borderId="1" xfId="0" applyNumberFormat="1" applyFill="1" applyBorder="1" applyAlignment="1">
      <alignment horizontal="center" vertical="center"/>
    </xf>
    <xf numFmtId="0" fontId="0" fillId="0" borderId="2" xfId="0" applyBorder="1"/>
    <xf numFmtId="165" fontId="0" fillId="0" borderId="2" xfId="0" applyNumberFormat="1" applyBorder="1"/>
    <xf numFmtId="0" fontId="0" fillId="18" borderId="2" xfId="0" applyFill="1" applyBorder="1"/>
    <xf numFmtId="165" fontId="0" fillId="18" borderId="2" xfId="0" applyNumberFormat="1" applyFill="1" applyBorder="1"/>
    <xf numFmtId="0" fontId="0" fillId="0" borderId="15" xfId="0" applyBorder="1"/>
    <xf numFmtId="165" fontId="0" fillId="0" borderId="15" xfId="0" applyNumberFormat="1" applyBorder="1"/>
    <xf numFmtId="165" fontId="0" fillId="0" borderId="0" xfId="0" applyNumberFormat="1"/>
    <xf numFmtId="0" fontId="3" fillId="3" borderId="14" xfId="0" applyFont="1" applyFill="1" applyBorder="1" applyAlignment="1">
      <alignment horizontal="center" vertical="center"/>
    </xf>
    <xf numFmtId="2" fontId="3" fillId="4" borderId="14" xfId="0" applyNumberFormat="1" applyFont="1" applyFill="1" applyBorder="1" applyAlignment="1">
      <alignment horizontal="center" vertical="center"/>
    </xf>
    <xf numFmtId="0" fontId="6" fillId="19" borderId="1" xfId="0" applyFont="1" applyFill="1" applyBorder="1" applyAlignment="1">
      <alignment horizontal="center" vertical="center"/>
    </xf>
    <xf numFmtId="0" fontId="6" fillId="19" borderId="1" xfId="0" applyFont="1" applyFill="1" applyBorder="1" applyAlignment="1">
      <alignment horizontal="center" vertical="center" wrapText="1"/>
    </xf>
    <xf numFmtId="0" fontId="27" fillId="0" borderId="0" xfId="0" applyFont="1" applyAlignment="1">
      <alignment horizontal="left"/>
    </xf>
    <xf numFmtId="0" fontId="0" fillId="0" borderId="16" xfId="0" applyBorder="1" applyAlignment="1">
      <alignment horizontal="left"/>
    </xf>
    <xf numFmtId="0" fontId="0" fillId="0" borderId="0" xfId="0" applyAlignment="1">
      <alignment horizontal="left"/>
    </xf>
    <xf numFmtId="0" fontId="17" fillId="16" borderId="13" xfId="0" applyFont="1" applyFill="1" applyBorder="1" applyAlignment="1">
      <alignment horizontal="center" vertical="center"/>
    </xf>
    <xf numFmtId="0" fontId="17" fillId="16" borderId="9" xfId="0" applyFont="1" applyFill="1" applyBorder="1" applyAlignment="1">
      <alignment horizontal="center" vertical="center"/>
    </xf>
    <xf numFmtId="0" fontId="17" fillId="16" borderId="12" xfId="0" applyFont="1" applyFill="1" applyBorder="1" applyAlignment="1">
      <alignment horizontal="center" vertical="center"/>
    </xf>
    <xf numFmtId="0" fontId="16" fillId="15" borderId="13" xfId="0" applyFont="1" applyFill="1" applyBorder="1" applyAlignment="1">
      <alignment horizontal="center" vertical="center"/>
    </xf>
    <xf numFmtId="0" fontId="16" fillId="15" borderId="9" xfId="0" applyFont="1" applyFill="1" applyBorder="1" applyAlignment="1">
      <alignment horizontal="center" vertical="center"/>
    </xf>
    <xf numFmtId="0" fontId="16" fillId="15" borderId="12" xfId="0" applyFont="1" applyFill="1" applyBorder="1" applyAlignment="1">
      <alignment horizontal="center" vertical="center"/>
    </xf>
    <xf numFmtId="0" fontId="16" fillId="14" borderId="11" xfId="0" applyFont="1" applyFill="1" applyBorder="1" applyAlignment="1">
      <alignment horizontal="center" vertical="center"/>
    </xf>
    <xf numFmtId="0" fontId="16" fillId="14" borderId="9" xfId="0" applyFont="1" applyFill="1" applyBorder="1" applyAlignment="1">
      <alignment horizontal="center" vertical="center"/>
    </xf>
    <xf numFmtId="0" fontId="16" fillId="14" borderId="12" xfId="0" applyFont="1" applyFill="1" applyBorder="1" applyAlignment="1">
      <alignment horizontal="center" vertical="center"/>
    </xf>
    <xf numFmtId="0" fontId="16" fillId="10" borderId="6" xfId="0" applyFont="1" applyFill="1" applyBorder="1" applyAlignment="1">
      <alignment horizontal="center" vertical="center"/>
    </xf>
    <xf numFmtId="0" fontId="16" fillId="10" borderId="7" xfId="0" applyFont="1" applyFill="1" applyBorder="1" applyAlignment="1">
      <alignment horizontal="center" vertical="center"/>
    </xf>
    <xf numFmtId="0" fontId="16" fillId="10" borderId="8" xfId="0" applyFont="1" applyFill="1" applyBorder="1" applyAlignment="1">
      <alignment horizontal="center" vertical="center"/>
    </xf>
    <xf numFmtId="0" fontId="16" fillId="13" borderId="10" xfId="0" applyFont="1" applyFill="1" applyBorder="1" applyAlignment="1">
      <alignment horizontal="center" vertical="center"/>
    </xf>
    <xf numFmtId="0" fontId="16" fillId="13" borderId="7" xfId="0" applyFont="1" applyFill="1" applyBorder="1" applyAlignment="1">
      <alignment horizontal="center" vertical="center"/>
    </xf>
    <xf numFmtId="0" fontId="16" fillId="13" borderId="8" xfId="0" applyFont="1" applyFill="1" applyBorder="1" applyAlignment="1">
      <alignment horizontal="center" vertical="center"/>
    </xf>
    <xf numFmtId="0" fontId="16" fillId="11" borderId="10" xfId="0" applyFont="1" applyFill="1" applyBorder="1" applyAlignment="1">
      <alignment horizontal="center" vertical="center"/>
    </xf>
    <xf numFmtId="0" fontId="16" fillId="11" borderId="7" xfId="0" applyFont="1" applyFill="1" applyBorder="1" applyAlignment="1">
      <alignment horizontal="center" vertical="center"/>
    </xf>
    <xf numFmtId="0" fontId="16" fillId="11" borderId="8" xfId="0" applyFont="1" applyFill="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xf numFmtId="0" fontId="1" fillId="0" borderId="0" xfId="0" applyFont="1" applyAlignment="1">
      <alignment wrapText="1"/>
    </xf>
  </cellXfs>
  <cellStyles count="4">
    <cellStyle name="Normal" xfId="0" builtinId="0"/>
    <cellStyle name="Normal 2" xfId="3" xr:uid="{00000000-0005-0000-0000-000030000000}"/>
    <cellStyle name="Normal 2 2" xfId="2" xr:uid="{22C3CC89-1C23-4790-B118-D85F2A655827}"/>
    <cellStyle name="Porcentaje" xfId="1" builtinId="5"/>
  </cellStyles>
  <dxfs count="66">
    <dxf>
      <fill>
        <patternFill>
          <bgColor rgb="FF00FFFF"/>
        </patternFill>
      </fill>
    </dxf>
    <dxf>
      <fill>
        <patternFill>
          <bgColor rgb="FFFF4F7F"/>
        </patternFill>
      </fill>
    </dxf>
    <dxf>
      <font>
        <color theme="0"/>
      </font>
      <fill>
        <patternFill>
          <bgColor rgb="FF42288C"/>
        </patternFill>
      </fill>
    </dxf>
    <dxf>
      <font>
        <color theme="0"/>
      </font>
      <fill>
        <patternFill>
          <bgColor rgb="FF005CE6"/>
        </patternFill>
      </fill>
    </dxf>
    <dxf>
      <fill>
        <patternFill>
          <bgColor rgb="FF00A9E6"/>
        </patternFill>
      </fill>
    </dxf>
    <dxf>
      <font>
        <color theme="0"/>
      </font>
      <fill>
        <patternFill>
          <bgColor rgb="FF8D4925"/>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42288C"/>
        </patternFill>
      </fill>
    </dxf>
    <dxf>
      <font>
        <color theme="0"/>
      </font>
      <fill>
        <patternFill>
          <bgColor rgb="FF005CE6"/>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AAFF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ont>
        <color theme="0"/>
      </font>
      <fill>
        <patternFill>
          <bgColor rgb="FF473626"/>
        </patternFill>
      </fill>
    </dxf>
    <dxf>
      <font>
        <color theme="0"/>
      </font>
      <fill>
        <patternFill>
          <bgColor rgb="FF473626"/>
        </patternFill>
      </fill>
    </dxf>
    <dxf>
      <font>
        <color theme="0"/>
      </font>
      <fill>
        <patternFill>
          <bgColor rgb="FF2666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00A9E6"/>
        </patternFill>
      </fill>
    </dxf>
    <dxf>
      <font>
        <color theme="0"/>
      </font>
      <fill>
        <patternFill>
          <bgColor rgb="FF005CE6"/>
        </patternFill>
      </fill>
    </dxf>
    <dxf>
      <fill>
        <patternFill>
          <bgColor rgb="FFFFFF00"/>
        </patternFill>
      </fill>
    </dxf>
    <dxf>
      <font>
        <color theme="0"/>
      </font>
      <fill>
        <patternFill>
          <bgColor rgb="FF42288C"/>
        </patternFill>
      </fill>
    </dxf>
    <dxf>
      <font>
        <color theme="0"/>
      </font>
      <fill>
        <patternFill>
          <bgColor rgb="FF8D4925"/>
        </patternFill>
      </fill>
    </dxf>
    <dxf>
      <fill>
        <patternFill>
          <bgColor rgb="FFFF4F7F"/>
        </patternFill>
      </fill>
    </dxf>
    <dxf>
      <fill>
        <patternFill>
          <bgColor rgb="FFFF8C3C"/>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ont>
        <color rgb="FF006100"/>
      </font>
      <fill>
        <patternFill>
          <bgColor rgb="FFC6EFCE"/>
        </patternFill>
      </fill>
    </dxf>
  </dxfs>
  <tableStyles count="0" defaultTableStyle="TableStyleMedium2" defaultPivotStyle="PivotStyleLight16"/>
  <colors>
    <mruColors>
      <color rgb="FFFFF2CC"/>
      <color rgb="FFD0CECE"/>
      <color rgb="FF473626"/>
      <color rgb="FF8D4925"/>
      <color rgb="FFFF4F7F"/>
      <color rgb="FFFF8C3C"/>
      <color rgb="FFFFFF00"/>
      <color rgb="FFFFF29C"/>
      <color rgb="FFAAFF00"/>
      <color rgb="FF38D4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Diccionario_mdos_SIPSA"/>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aji_habanero</v>
          </cell>
          <cell r="C15" t="str">
            <v>ají habanero</v>
          </cell>
        </row>
        <row r="16">
          <cell r="A16" t="str">
            <v>agricola</v>
          </cell>
          <cell r="B16" t="str">
            <v>aji_topito</v>
          </cell>
          <cell r="C16" t="str">
            <v>ají topito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banano_bocadillo</v>
          </cell>
          <cell r="C50" t="str">
            <v>banano bocadillo</v>
          </cell>
        </row>
        <row r="51">
          <cell r="A51" t="str">
            <v>agricola</v>
          </cell>
          <cell r="B51" t="str">
            <v>batata</v>
          </cell>
          <cell r="C51" t="str">
            <v>batata</v>
          </cell>
        </row>
        <row r="52">
          <cell r="A52" t="str">
            <v>agricola</v>
          </cell>
          <cell r="B52" t="str">
            <v>berenjena</v>
          </cell>
          <cell r="C52" t="str">
            <v>berenjena</v>
          </cell>
        </row>
        <row r="53">
          <cell r="A53" t="str">
            <v>agricola</v>
          </cell>
          <cell r="B53" t="str">
            <v>bijao</v>
          </cell>
          <cell r="C53" t="str">
            <v>bijao</v>
          </cell>
        </row>
        <row r="54">
          <cell r="A54" t="str">
            <v>agricola</v>
          </cell>
          <cell r="B54" t="str">
            <v>bore</v>
          </cell>
          <cell r="C54" t="str">
            <v>bore</v>
          </cell>
        </row>
        <row r="55">
          <cell r="A55" t="str">
            <v>agricola</v>
          </cell>
          <cell r="B55" t="str">
            <v>borojo</v>
          </cell>
          <cell r="C55" t="str">
            <v>borojó</v>
          </cell>
        </row>
        <row r="56">
          <cell r="A56" t="str">
            <v>agricola</v>
          </cell>
          <cell r="B56" t="str">
            <v>brevo</v>
          </cell>
          <cell r="C56" t="str">
            <v>brevo</v>
          </cell>
        </row>
        <row r="57">
          <cell r="A57" t="str">
            <v>agricola</v>
          </cell>
          <cell r="B57" t="str">
            <v>brocoli</v>
          </cell>
          <cell r="C57" t="str">
            <v>brócoli</v>
          </cell>
        </row>
        <row r="58">
          <cell r="A58" t="str">
            <v>pecuaria</v>
          </cell>
          <cell r="B58" t="str">
            <v>bufalos</v>
          </cell>
          <cell r="C58" t="str">
            <v>búfalos</v>
          </cell>
        </row>
        <row r="59">
          <cell r="A59" t="str">
            <v>agricola</v>
          </cell>
          <cell r="B59" t="str">
            <v>cacao</v>
          </cell>
          <cell r="C59" t="str">
            <v>cacao</v>
          </cell>
        </row>
        <row r="60">
          <cell r="A60" t="str">
            <v>agricola</v>
          </cell>
          <cell r="B60" t="str">
            <v>cacao_aguacate</v>
          </cell>
          <cell r="C60" t="str">
            <v>cacao en asocio con aguacate</v>
          </cell>
        </row>
        <row r="61">
          <cell r="A61" t="str">
            <v>agricola</v>
          </cell>
          <cell r="B61" t="str">
            <v>cacao_banano</v>
          </cell>
          <cell r="C61" t="str">
            <v>cacao en asocio con banano</v>
          </cell>
        </row>
        <row r="62">
          <cell r="A62" t="str">
            <v>agricola</v>
          </cell>
          <cell r="B62" t="str">
            <v>cacao_banano_aguacate</v>
          </cell>
          <cell r="C62" t="str">
            <v>cacao en asocio con banano y aguacate</v>
          </cell>
        </row>
        <row r="63">
          <cell r="A63" t="str">
            <v>agricola</v>
          </cell>
          <cell r="B63" t="str">
            <v>cacao_banano_aguacate_citricos</v>
          </cell>
          <cell r="C63" t="str">
            <v>cacao en asocio con banano, aguacate y cítricos</v>
          </cell>
        </row>
        <row r="64">
          <cell r="A64" t="str">
            <v>agricola</v>
          </cell>
          <cell r="B64" t="str">
            <v>cacao_platano</v>
          </cell>
          <cell r="C64" t="str">
            <v>cacao en asocio con plátano</v>
          </cell>
        </row>
        <row r="65">
          <cell r="A65" t="str">
            <v>agricola</v>
          </cell>
          <cell r="B65" t="str">
            <v>cacao_platano_aguacate</v>
          </cell>
          <cell r="C65" t="str">
            <v>cacao en asocio con plátano y aguacate</v>
          </cell>
        </row>
        <row r="66">
          <cell r="A66" t="str">
            <v>agricola</v>
          </cell>
          <cell r="B66" t="str">
            <v>cacao_platano_aguacate_citricos</v>
          </cell>
          <cell r="C66" t="str">
            <v>cacao en asocio con plátano, aguacate y cítricos</v>
          </cell>
        </row>
        <row r="67">
          <cell r="A67" t="str">
            <v>agricola</v>
          </cell>
          <cell r="B67" t="str">
            <v>cacao_sombrio</v>
          </cell>
          <cell r="C67" t="str">
            <v>cacao sombrío</v>
          </cell>
        </row>
        <row r="68">
          <cell r="A68" t="str">
            <v>agricola</v>
          </cell>
          <cell r="B68" t="str">
            <v>cafe</v>
          </cell>
          <cell r="C68" t="str">
            <v>café</v>
          </cell>
        </row>
        <row r="69">
          <cell r="A69" t="str">
            <v>agricola</v>
          </cell>
          <cell r="B69" t="str">
            <v>cafe_aguacate</v>
          </cell>
          <cell r="C69" t="str">
            <v>café en asocio con aguacate</v>
          </cell>
        </row>
        <row r="70">
          <cell r="A70" t="str">
            <v>agricola</v>
          </cell>
          <cell r="B70" t="str">
            <v>cafe_banano</v>
          </cell>
          <cell r="C70" t="str">
            <v>café en asocio con banano</v>
          </cell>
        </row>
        <row r="71">
          <cell r="A71" t="str">
            <v>agricola</v>
          </cell>
          <cell r="B71" t="str">
            <v>cafe_banano_citricos</v>
          </cell>
          <cell r="C71" t="str">
            <v>café en asocio con banano y cítricos</v>
          </cell>
        </row>
        <row r="72">
          <cell r="A72" t="str">
            <v>agricola</v>
          </cell>
          <cell r="B72" t="str">
            <v>cafe_frijol</v>
          </cell>
          <cell r="C72" t="str">
            <v>café en asocio con frijol</v>
          </cell>
        </row>
        <row r="73">
          <cell r="A73" t="str">
            <v>agricola</v>
          </cell>
          <cell r="B73" t="str">
            <v>cafe_maiz</v>
          </cell>
          <cell r="C73" t="str">
            <v>café en asocio con maíz</v>
          </cell>
        </row>
        <row r="74">
          <cell r="A74" t="str">
            <v>agricola</v>
          </cell>
          <cell r="B74" t="str">
            <v>cafe_platano</v>
          </cell>
          <cell r="C74" t="str">
            <v>café en asocio con plátano</v>
          </cell>
        </row>
        <row r="75">
          <cell r="A75" t="str">
            <v>agricola</v>
          </cell>
          <cell r="B75" t="str">
            <v>cafe_platano_citricos</v>
          </cell>
          <cell r="C75" t="str">
            <v>café en asocio con plátano y cítricos</v>
          </cell>
        </row>
        <row r="76">
          <cell r="A76" t="str">
            <v>agricola</v>
          </cell>
          <cell r="B76" t="str">
            <v>cafe_sombrio</v>
          </cell>
          <cell r="C76" t="str">
            <v>café sombrío</v>
          </cell>
        </row>
        <row r="77">
          <cell r="A77" t="str">
            <v>agricola</v>
          </cell>
          <cell r="B77" t="str">
            <v>caimo</v>
          </cell>
          <cell r="C77" t="str">
            <v>caimo</v>
          </cell>
        </row>
        <row r="78">
          <cell r="A78" t="str">
            <v>agricola</v>
          </cell>
          <cell r="B78" t="str">
            <v>calabacin</v>
          </cell>
          <cell r="C78" t="str">
            <v>calabacín</v>
          </cell>
        </row>
        <row r="79">
          <cell r="A79" t="str">
            <v>agricola</v>
          </cell>
          <cell r="B79" t="str">
            <v>calabaza</v>
          </cell>
          <cell r="C79" t="str">
            <v>calabaza</v>
          </cell>
        </row>
        <row r="80">
          <cell r="A80" t="str">
            <v>agricola</v>
          </cell>
          <cell r="B80" t="str">
            <v>calendula</v>
          </cell>
          <cell r="C80" t="str">
            <v>caléndula</v>
          </cell>
        </row>
        <row r="81">
          <cell r="A81" t="str">
            <v>pecuaria</v>
          </cell>
          <cell r="B81" t="str">
            <v>camaron</v>
          </cell>
          <cell r="C81" t="str">
            <v>camarón</v>
          </cell>
        </row>
        <row r="82">
          <cell r="A82" t="str">
            <v>agricola</v>
          </cell>
          <cell r="B82" t="str">
            <v>camu_camu</v>
          </cell>
          <cell r="C82" t="str">
            <v>camu camu</v>
          </cell>
        </row>
        <row r="83">
          <cell r="A83" t="str">
            <v>agricola</v>
          </cell>
          <cell r="B83" t="str">
            <v>cana</v>
          </cell>
          <cell r="C83" t="str">
            <v>caña</v>
          </cell>
        </row>
        <row r="84">
          <cell r="A84" t="str">
            <v>agricola</v>
          </cell>
          <cell r="B84" t="str">
            <v>cana_de_azucar</v>
          </cell>
          <cell r="C84" t="str">
            <v>caña de azúcar</v>
          </cell>
        </row>
        <row r="85">
          <cell r="A85" t="str">
            <v>agricola</v>
          </cell>
          <cell r="B85" t="str">
            <v>cana_flecha</v>
          </cell>
          <cell r="C85" t="str">
            <v>caña flecha</v>
          </cell>
        </row>
        <row r="86">
          <cell r="A86" t="str">
            <v>agricola</v>
          </cell>
          <cell r="B86" t="str">
            <v>cana_miel</v>
          </cell>
          <cell r="C86" t="str">
            <v>caña miel</v>
          </cell>
        </row>
        <row r="87">
          <cell r="A87" t="str">
            <v>agricola</v>
          </cell>
          <cell r="B87" t="str">
            <v>cana_panelera</v>
          </cell>
          <cell r="C87" t="str">
            <v>caña panelera</v>
          </cell>
        </row>
        <row r="88">
          <cell r="A88" t="str">
            <v>pecuaria</v>
          </cell>
          <cell r="B88" t="str">
            <v>caprinos_carne</v>
          </cell>
          <cell r="C88" t="str">
            <v>caprinos de carne</v>
          </cell>
        </row>
        <row r="89">
          <cell r="A89" t="str">
            <v>pecuaria</v>
          </cell>
          <cell r="B89" t="str">
            <v>caprinos_doble_proposito</v>
          </cell>
          <cell r="C89" t="str">
            <v>caprinos doble propósito</v>
          </cell>
        </row>
        <row r="90">
          <cell r="A90" t="str">
            <v>pecuaria</v>
          </cell>
          <cell r="B90" t="str">
            <v>caprinos_leche</v>
          </cell>
          <cell r="C90" t="str">
            <v>caprinos de leche</v>
          </cell>
        </row>
        <row r="91">
          <cell r="A91" t="str">
            <v>agricola</v>
          </cell>
          <cell r="B91" t="str">
            <v>carambolo</v>
          </cell>
          <cell r="C91" t="str">
            <v>carambolo</v>
          </cell>
        </row>
        <row r="92">
          <cell r="A92" t="str">
            <v>agricola</v>
          </cell>
          <cell r="B92" t="str">
            <v>cardamomo</v>
          </cell>
          <cell r="C92" t="str">
            <v>cardamomo</v>
          </cell>
        </row>
        <row r="93">
          <cell r="A93" t="str">
            <v>agricola</v>
          </cell>
          <cell r="B93" t="str">
            <v>caucho</v>
          </cell>
          <cell r="C93" t="str">
            <v>caucho</v>
          </cell>
        </row>
        <row r="94">
          <cell r="A94" t="str">
            <v>agricola</v>
          </cell>
          <cell r="B94" t="str">
            <v>cebada</v>
          </cell>
          <cell r="C94" t="str">
            <v>cebada</v>
          </cell>
        </row>
        <row r="95">
          <cell r="A95" t="str">
            <v>agricola</v>
          </cell>
          <cell r="B95" t="str">
            <v>cebolla_bulbo</v>
          </cell>
          <cell r="C95" t="str">
            <v>cebolla bulbo</v>
          </cell>
        </row>
        <row r="96">
          <cell r="A96" t="str">
            <v>agricola</v>
          </cell>
          <cell r="B96" t="str">
            <v>cebolla_junca</v>
          </cell>
          <cell r="C96" t="str">
            <v>cebolla junca</v>
          </cell>
        </row>
        <row r="97">
          <cell r="A97" t="str">
            <v>agricola</v>
          </cell>
          <cell r="B97" t="str">
            <v>cebolla_rama</v>
          </cell>
          <cell r="C97" t="str">
            <v>cebolla de rama</v>
          </cell>
        </row>
        <row r="98">
          <cell r="A98" t="str">
            <v>agricola</v>
          </cell>
          <cell r="B98" t="str">
            <v>chamba</v>
          </cell>
          <cell r="C98" t="str">
            <v>chamba</v>
          </cell>
        </row>
        <row r="99">
          <cell r="A99" t="str">
            <v>agricola</v>
          </cell>
          <cell r="B99" t="str">
            <v>chirimoya</v>
          </cell>
          <cell r="C99" t="str">
            <v>chirimoya</v>
          </cell>
        </row>
        <row r="100">
          <cell r="A100" t="str">
            <v>agricola</v>
          </cell>
          <cell r="B100" t="str">
            <v>cholupa</v>
          </cell>
          <cell r="C100" t="str">
            <v>cholupa</v>
          </cell>
        </row>
        <row r="101">
          <cell r="A101" t="str">
            <v>agricola</v>
          </cell>
          <cell r="B101" t="str">
            <v>chontaduro</v>
          </cell>
          <cell r="C101" t="str">
            <v>chontaduro</v>
          </cell>
        </row>
        <row r="102">
          <cell r="A102" t="str">
            <v>agricola</v>
          </cell>
          <cell r="B102" t="str">
            <v>cidra_poncil</v>
          </cell>
          <cell r="C102" t="str">
            <v>cidra poncil</v>
          </cell>
        </row>
        <row r="103">
          <cell r="A103" t="str">
            <v>agricola</v>
          </cell>
          <cell r="B103" t="str">
            <v>cilantro</v>
          </cell>
          <cell r="C103" t="str">
            <v>cilantro</v>
          </cell>
        </row>
        <row r="104">
          <cell r="A104" t="str">
            <v>agricola</v>
          </cell>
          <cell r="B104" t="str">
            <v>cilantro_cimarron</v>
          </cell>
          <cell r="C104" t="str">
            <v>cilantro cimarrón</v>
          </cell>
        </row>
        <row r="105">
          <cell r="A105" t="str">
            <v>agricola</v>
          </cell>
          <cell r="B105" t="str">
            <v>ciruela</v>
          </cell>
          <cell r="C105" t="str">
            <v>ciruela</v>
          </cell>
        </row>
        <row r="106">
          <cell r="A106" t="str">
            <v>agricola</v>
          </cell>
          <cell r="B106" t="str">
            <v>ciruela_castilla</v>
          </cell>
          <cell r="C106" t="str">
            <v>ciruela castilla</v>
          </cell>
        </row>
        <row r="107">
          <cell r="A107" t="str">
            <v>agricola</v>
          </cell>
          <cell r="B107" t="str">
            <v>ciruela_costena</v>
          </cell>
          <cell r="C107" t="str">
            <v>ciruela costeña</v>
          </cell>
        </row>
        <row r="108">
          <cell r="A108" t="str">
            <v>agricola</v>
          </cell>
          <cell r="B108" t="str">
            <v>citricos</v>
          </cell>
          <cell r="C108" t="str">
            <v>cítricos</v>
          </cell>
        </row>
        <row r="109">
          <cell r="A109" t="str">
            <v>agricola</v>
          </cell>
          <cell r="B109" t="str">
            <v>coco</v>
          </cell>
          <cell r="C109" t="str">
            <v>coco</v>
          </cell>
        </row>
        <row r="110">
          <cell r="A110" t="str">
            <v>pecuaria</v>
          </cell>
          <cell r="B110" t="str">
            <v>codornices</v>
          </cell>
          <cell r="C110" t="str">
            <v>codornices</v>
          </cell>
        </row>
        <row r="111">
          <cell r="A111" t="str">
            <v>agricola</v>
          </cell>
          <cell r="B111" t="str">
            <v>col</v>
          </cell>
          <cell r="C111" t="str">
            <v>col</v>
          </cell>
        </row>
        <row r="112">
          <cell r="A112" t="str">
            <v>agricola</v>
          </cell>
          <cell r="B112" t="str">
            <v>coliflor</v>
          </cell>
          <cell r="C112" t="str">
            <v>coliflor</v>
          </cell>
        </row>
        <row r="113">
          <cell r="A113" t="str">
            <v>agricola</v>
          </cell>
          <cell r="B113" t="str">
            <v>copoazu</v>
          </cell>
          <cell r="C113" t="str">
            <v>copoazú</v>
          </cell>
        </row>
        <row r="114">
          <cell r="A114" t="str">
            <v>agricola</v>
          </cell>
          <cell r="B114" t="str">
            <v>corozo</v>
          </cell>
          <cell r="C114" t="str">
            <v>corozo</v>
          </cell>
        </row>
        <row r="115">
          <cell r="A115" t="str">
            <v>agricola</v>
          </cell>
          <cell r="B115" t="str">
            <v>cubios</v>
          </cell>
          <cell r="C115" t="str">
            <v>cubios</v>
          </cell>
        </row>
        <row r="116">
          <cell r="A116" t="str">
            <v>pecuaria</v>
          </cell>
          <cell r="B116" t="str">
            <v>cunicultura</v>
          </cell>
          <cell r="C116" t="str">
            <v>cunicultura</v>
          </cell>
        </row>
        <row r="117">
          <cell r="A117" t="str">
            <v>agricola</v>
          </cell>
          <cell r="B117" t="str">
            <v>curcuma</v>
          </cell>
          <cell r="C117" t="str">
            <v>cúrcuma</v>
          </cell>
        </row>
        <row r="118">
          <cell r="A118" t="str">
            <v>agricola</v>
          </cell>
          <cell r="B118" t="str">
            <v>curuba</v>
          </cell>
          <cell r="C118" t="str">
            <v>curuba</v>
          </cell>
        </row>
        <row r="119">
          <cell r="A119" t="str">
            <v>pecuaria</v>
          </cell>
          <cell r="B119" t="str">
            <v>cuyicultura</v>
          </cell>
          <cell r="C119" t="str">
            <v>cuyicultura</v>
          </cell>
        </row>
        <row r="120">
          <cell r="A120" t="str">
            <v>agricola</v>
          </cell>
          <cell r="B120" t="str">
            <v>datil</v>
          </cell>
          <cell r="C120" t="str">
            <v>dátil</v>
          </cell>
        </row>
        <row r="121">
          <cell r="A121" t="str">
            <v>agricola</v>
          </cell>
          <cell r="B121" t="str">
            <v>durazno</v>
          </cell>
          <cell r="C121" t="str">
            <v>durazno</v>
          </cell>
        </row>
        <row r="122">
          <cell r="A122" t="str">
            <v>agricola</v>
          </cell>
          <cell r="B122" t="str">
            <v>esparrago</v>
          </cell>
          <cell r="C122" t="str">
            <v>espárrago</v>
          </cell>
        </row>
        <row r="123">
          <cell r="A123" t="str">
            <v>agricola</v>
          </cell>
          <cell r="B123" t="str">
            <v>espinaca</v>
          </cell>
          <cell r="C123" t="str">
            <v>espinaca</v>
          </cell>
        </row>
        <row r="124">
          <cell r="A124" t="str">
            <v>agricola</v>
          </cell>
          <cell r="B124" t="str">
            <v>estevia</v>
          </cell>
          <cell r="C124" t="str">
            <v>estevia</v>
          </cell>
        </row>
        <row r="125">
          <cell r="A125" t="str">
            <v>agricola</v>
          </cell>
          <cell r="B125" t="str">
            <v>feijoa</v>
          </cell>
          <cell r="C125" t="str">
            <v>feijoa</v>
          </cell>
        </row>
        <row r="126">
          <cell r="A126" t="str">
            <v>agricola</v>
          </cell>
          <cell r="B126" t="str">
            <v>fique</v>
          </cell>
          <cell r="C126" t="str">
            <v>fique</v>
          </cell>
        </row>
        <row r="127">
          <cell r="A127" t="str">
            <v>agricola</v>
          </cell>
          <cell r="B127" t="str">
            <v>frambuesa</v>
          </cell>
          <cell r="C127" t="str">
            <v>frambuesa</v>
          </cell>
        </row>
        <row r="128">
          <cell r="A128" t="str">
            <v>agricola</v>
          </cell>
          <cell r="B128" t="str">
            <v>fresa</v>
          </cell>
          <cell r="C128" t="str">
            <v>fresa</v>
          </cell>
        </row>
        <row r="129">
          <cell r="A129" t="str">
            <v>agricola</v>
          </cell>
          <cell r="B129" t="str">
            <v>frijol</v>
          </cell>
          <cell r="C129" t="str">
            <v>frijol</v>
          </cell>
        </row>
        <row r="130">
          <cell r="A130" t="str">
            <v>agricola</v>
          </cell>
          <cell r="B130" t="str">
            <v>frijol_arbustivo</v>
          </cell>
          <cell r="C130" t="str">
            <v>frijol arbustivo</v>
          </cell>
        </row>
        <row r="131">
          <cell r="A131" t="str">
            <v>agricola</v>
          </cell>
          <cell r="B131" t="str">
            <v>frijol_cabeza_negra</v>
          </cell>
          <cell r="C131" t="str">
            <v>frijol cabeza negra</v>
          </cell>
        </row>
        <row r="132">
          <cell r="A132" t="str">
            <v>agricola</v>
          </cell>
          <cell r="B132" t="str">
            <v>frijol_calima</v>
          </cell>
          <cell r="C132" t="str">
            <v>frijol calima</v>
          </cell>
        </row>
        <row r="133">
          <cell r="A133" t="str">
            <v>agricola</v>
          </cell>
          <cell r="B133" t="str">
            <v>frijol_caraota</v>
          </cell>
          <cell r="C133" t="str">
            <v>frijol caraota</v>
          </cell>
        </row>
        <row r="134">
          <cell r="A134" t="str">
            <v>agricola</v>
          </cell>
          <cell r="B134" t="str">
            <v>frijol_cargamanto</v>
          </cell>
          <cell r="C134" t="str">
            <v>frijol cargamanto</v>
          </cell>
        </row>
        <row r="135">
          <cell r="A135" t="str">
            <v>agricola</v>
          </cell>
          <cell r="B135" t="str">
            <v>frijol_caupi</v>
          </cell>
          <cell r="C135" t="str">
            <v>frijol caupí</v>
          </cell>
        </row>
        <row r="136">
          <cell r="A136" t="str">
            <v>agricola</v>
          </cell>
          <cell r="B136" t="str">
            <v>frijol_rosado</v>
          </cell>
          <cell r="C136" t="str">
            <v>frijol rosado</v>
          </cell>
        </row>
        <row r="137">
          <cell r="A137" t="str">
            <v>agricola</v>
          </cell>
          <cell r="B137" t="str">
            <v>frijol_voluble</v>
          </cell>
          <cell r="C137" t="str">
            <v>frijol voluble</v>
          </cell>
        </row>
        <row r="138">
          <cell r="A138" t="str">
            <v>agricola</v>
          </cell>
          <cell r="B138" t="str">
            <v>frijol_zaragoza</v>
          </cell>
          <cell r="C138" t="str">
            <v>frijol zaragoza</v>
          </cell>
        </row>
        <row r="139">
          <cell r="A139" t="str">
            <v>pecuaria</v>
          </cell>
          <cell r="B139" t="str">
            <v>ganaderia_ceba</v>
          </cell>
          <cell r="C139" t="str">
            <v>ganadería de ceba</v>
          </cell>
        </row>
        <row r="140">
          <cell r="A140" t="str">
            <v>pecuaria</v>
          </cell>
          <cell r="B140" t="str">
            <v>ganaderia_cria</v>
          </cell>
          <cell r="C140" t="str">
            <v>ganadería de cría</v>
          </cell>
        </row>
        <row r="141">
          <cell r="A141" t="str">
            <v>pecuaria</v>
          </cell>
          <cell r="B141" t="str">
            <v>ganaderia_doble_proposito</v>
          </cell>
          <cell r="C141" t="str">
            <v>ganadería doble propósito</v>
          </cell>
        </row>
        <row r="142">
          <cell r="A142" t="str">
            <v>pecuaria</v>
          </cell>
          <cell r="B142" t="str">
            <v>ganaderia_leche</v>
          </cell>
          <cell r="C142" t="str">
            <v>ganadería de leche</v>
          </cell>
        </row>
        <row r="143">
          <cell r="A143" t="str">
            <v>agricola</v>
          </cell>
          <cell r="B143" t="str">
            <v>garbanzo</v>
          </cell>
          <cell r="C143" t="str">
            <v>garbanzo</v>
          </cell>
        </row>
        <row r="144">
          <cell r="A144" t="str">
            <v>agricola</v>
          </cell>
          <cell r="B144" t="str">
            <v>girasol</v>
          </cell>
          <cell r="C144" t="str">
            <v>girasol</v>
          </cell>
        </row>
        <row r="145">
          <cell r="A145" t="str">
            <v>agricola</v>
          </cell>
          <cell r="B145" t="str">
            <v>granadilla</v>
          </cell>
          <cell r="C145" t="str">
            <v>granadilla</v>
          </cell>
        </row>
        <row r="146">
          <cell r="A146" t="str">
            <v>agricola</v>
          </cell>
          <cell r="B146" t="str">
            <v>guama</v>
          </cell>
          <cell r="C146" t="str">
            <v>guama</v>
          </cell>
        </row>
        <row r="147">
          <cell r="A147" t="str">
            <v>agricola</v>
          </cell>
          <cell r="B147" t="str">
            <v>guanabana</v>
          </cell>
          <cell r="C147" t="str">
            <v>guanábana</v>
          </cell>
        </row>
        <row r="148">
          <cell r="A148" t="str">
            <v>agricola</v>
          </cell>
          <cell r="B148" t="str">
            <v>guandul</v>
          </cell>
          <cell r="C148" t="str">
            <v>guandul</v>
          </cell>
        </row>
        <row r="149">
          <cell r="A149" t="str">
            <v>agricola</v>
          </cell>
          <cell r="B149" t="str">
            <v>guatila</v>
          </cell>
          <cell r="C149" t="str">
            <v>guatila</v>
          </cell>
        </row>
        <row r="150">
          <cell r="A150" t="str">
            <v>agricola</v>
          </cell>
          <cell r="B150" t="str">
            <v>guayaba</v>
          </cell>
          <cell r="C150" t="str">
            <v>guayaba</v>
          </cell>
        </row>
        <row r="151">
          <cell r="A151" t="str">
            <v>agricola</v>
          </cell>
          <cell r="B151" t="str">
            <v>guayaba_agria</v>
          </cell>
          <cell r="C151" t="str">
            <v>guayaba agria</v>
          </cell>
        </row>
        <row r="152">
          <cell r="A152" t="str">
            <v>agricola</v>
          </cell>
          <cell r="B152" t="str">
            <v>gulupa</v>
          </cell>
          <cell r="C152" t="str">
            <v>gulupa</v>
          </cell>
        </row>
        <row r="153">
          <cell r="A153" t="str">
            <v>agricola</v>
          </cell>
          <cell r="B153" t="str">
            <v>haba</v>
          </cell>
          <cell r="C153" t="str">
            <v>haba</v>
          </cell>
        </row>
        <row r="154">
          <cell r="A154" t="str">
            <v>agricola</v>
          </cell>
          <cell r="B154" t="str">
            <v>habichuela</v>
          </cell>
          <cell r="C154" t="str">
            <v>habichuela</v>
          </cell>
        </row>
        <row r="155">
          <cell r="A155" t="str">
            <v>agricola</v>
          </cell>
          <cell r="B155" t="str">
            <v>hibias</v>
          </cell>
          <cell r="C155" t="str">
            <v>hibias</v>
          </cell>
        </row>
        <row r="156">
          <cell r="A156" t="str">
            <v>agricola</v>
          </cell>
          <cell r="B156" t="str">
            <v>hierbabuena</v>
          </cell>
          <cell r="C156" t="str">
            <v>hierbabuena</v>
          </cell>
        </row>
        <row r="157">
          <cell r="A157" t="str">
            <v>agricola</v>
          </cell>
          <cell r="B157" t="str">
            <v>higo</v>
          </cell>
          <cell r="C157" t="str">
            <v>higo</v>
          </cell>
        </row>
        <row r="158">
          <cell r="A158" t="str">
            <v>agricola</v>
          </cell>
          <cell r="B158" t="str">
            <v>higuerilla</v>
          </cell>
          <cell r="C158" t="str">
            <v>higuerilla</v>
          </cell>
        </row>
        <row r="159">
          <cell r="A159" t="str">
            <v>agricola</v>
          </cell>
          <cell r="B159" t="str">
            <v>hortalizas</v>
          </cell>
          <cell r="C159" t="str">
            <v>hortalizas</v>
          </cell>
        </row>
        <row r="160">
          <cell r="A160" t="str">
            <v>agricola</v>
          </cell>
          <cell r="B160" t="str">
            <v>hortensias</v>
          </cell>
          <cell r="C160" t="str">
            <v>hortensias</v>
          </cell>
        </row>
        <row r="161">
          <cell r="A161" t="str">
            <v>agricola</v>
          </cell>
          <cell r="B161" t="str">
            <v>iraca</v>
          </cell>
          <cell r="C161" t="str">
            <v>iraca</v>
          </cell>
        </row>
        <row r="162">
          <cell r="A162" t="str">
            <v>agricola</v>
          </cell>
          <cell r="B162" t="str">
            <v>jengibre</v>
          </cell>
          <cell r="C162" t="str">
            <v>jengibre</v>
          </cell>
        </row>
        <row r="163">
          <cell r="A163" t="str">
            <v>agricola</v>
          </cell>
          <cell r="B163" t="str">
            <v>laurel</v>
          </cell>
          <cell r="C163" t="str">
            <v>laurel</v>
          </cell>
        </row>
        <row r="164">
          <cell r="A164" t="str">
            <v>agricola</v>
          </cell>
          <cell r="B164" t="str">
            <v>lechuga</v>
          </cell>
          <cell r="C164" t="str">
            <v>lechuga</v>
          </cell>
        </row>
        <row r="165">
          <cell r="A165" t="str">
            <v>agricola</v>
          </cell>
          <cell r="B165" t="str">
            <v>lechuga_hidroponica</v>
          </cell>
          <cell r="C165" t="str">
            <v>lechuga hidropónica</v>
          </cell>
        </row>
        <row r="166">
          <cell r="A166" t="str">
            <v>agricola</v>
          </cell>
          <cell r="B166" t="str">
            <v>lima</v>
          </cell>
          <cell r="C166" t="str">
            <v>lima</v>
          </cell>
        </row>
        <row r="167">
          <cell r="A167" t="str">
            <v>agricola</v>
          </cell>
          <cell r="B167" t="str">
            <v>limon</v>
          </cell>
          <cell r="C167" t="str">
            <v>limón</v>
          </cell>
        </row>
        <row r="168">
          <cell r="A168" t="str">
            <v>agricola</v>
          </cell>
          <cell r="B168" t="str">
            <v>limon_criollo</v>
          </cell>
          <cell r="C168" t="str">
            <v>limón criollo</v>
          </cell>
        </row>
        <row r="169">
          <cell r="A169" t="str">
            <v>agricola</v>
          </cell>
          <cell r="B169" t="str">
            <v>limon_mandarino</v>
          </cell>
          <cell r="C169" t="str">
            <v>limón mandarino</v>
          </cell>
        </row>
        <row r="170">
          <cell r="A170" t="str">
            <v>agricola</v>
          </cell>
          <cell r="B170" t="str">
            <v>limon_tahiti</v>
          </cell>
          <cell r="C170" t="str">
            <v>limón tahití</v>
          </cell>
        </row>
        <row r="171">
          <cell r="A171" t="str">
            <v>agricola</v>
          </cell>
          <cell r="B171" t="str">
            <v>limonaria</v>
          </cell>
          <cell r="C171" t="str">
            <v>limonaria</v>
          </cell>
        </row>
        <row r="172">
          <cell r="A172" t="str">
            <v>agricola</v>
          </cell>
          <cell r="B172" t="str">
            <v>lulo</v>
          </cell>
          <cell r="C172" t="str">
            <v>lulo</v>
          </cell>
        </row>
        <row r="173">
          <cell r="A173" t="str">
            <v>agricola</v>
          </cell>
          <cell r="B173" t="str">
            <v>macadamia</v>
          </cell>
          <cell r="C173" t="str">
            <v>macadamia</v>
          </cell>
        </row>
        <row r="174">
          <cell r="A174" t="str">
            <v>agricola</v>
          </cell>
          <cell r="B174" t="str">
            <v>maiz</v>
          </cell>
          <cell r="C174" t="str">
            <v>maíz</v>
          </cell>
        </row>
        <row r="175">
          <cell r="A175" t="str">
            <v>agricola</v>
          </cell>
          <cell r="B175" t="str">
            <v>maiz_amarillo</v>
          </cell>
          <cell r="C175" t="str">
            <v>maíz amarillo</v>
          </cell>
        </row>
        <row r="176">
          <cell r="A176" t="str">
            <v>agricola</v>
          </cell>
          <cell r="B176" t="str">
            <v>maiz_amarillo_tecnificado</v>
          </cell>
          <cell r="C176" t="str">
            <v>maíz amarillo tecnificado</v>
          </cell>
        </row>
        <row r="177">
          <cell r="A177" t="str">
            <v>agricola</v>
          </cell>
          <cell r="B177" t="str">
            <v>maiz_amarillo_tradicional</v>
          </cell>
          <cell r="C177" t="str">
            <v>maíz amarillo tradicional</v>
          </cell>
        </row>
        <row r="178">
          <cell r="A178" t="str">
            <v>agricola</v>
          </cell>
          <cell r="B178" t="str">
            <v>maiz_amarillo_tradicional_1</v>
          </cell>
          <cell r="C178" t="str">
            <v>maíz amarillo tradicional 1</v>
          </cell>
        </row>
        <row r="179">
          <cell r="A179" t="str">
            <v>agricola</v>
          </cell>
          <cell r="B179" t="str">
            <v>maiz_blanco</v>
          </cell>
          <cell r="C179" t="str">
            <v>maíz blanco</v>
          </cell>
        </row>
        <row r="180">
          <cell r="A180" t="str">
            <v>agricola</v>
          </cell>
          <cell r="B180" t="str">
            <v>maiz_blanco_tecnificado</v>
          </cell>
          <cell r="C180" t="str">
            <v>maíz blanco tecnificado</v>
          </cell>
        </row>
        <row r="181">
          <cell r="A181" t="str">
            <v>agricola</v>
          </cell>
          <cell r="B181" t="str">
            <v>maiz_blanco_tradicional</v>
          </cell>
          <cell r="C181" t="str">
            <v>maíz blanco tradicional</v>
          </cell>
        </row>
        <row r="182">
          <cell r="A182" t="str">
            <v>agricola</v>
          </cell>
          <cell r="B182" t="str">
            <v>maiz_frijol</v>
          </cell>
          <cell r="C182" t="str">
            <v>maíz en asocio con frijol</v>
          </cell>
        </row>
        <row r="183">
          <cell r="A183" t="str">
            <v>agricola</v>
          </cell>
          <cell r="B183" t="str">
            <v>maiz_puya</v>
          </cell>
          <cell r="C183" t="str">
            <v>maíz puya</v>
          </cell>
        </row>
        <row r="184">
          <cell r="A184" t="str">
            <v>agricola</v>
          </cell>
          <cell r="B184" t="str">
            <v>maiz_tecnificado</v>
          </cell>
          <cell r="C184" t="str">
            <v>maíz tecnificado</v>
          </cell>
        </row>
        <row r="185">
          <cell r="A185" t="str">
            <v>agricola</v>
          </cell>
          <cell r="B185" t="str">
            <v>maiz_tradicional</v>
          </cell>
          <cell r="C185" t="str">
            <v>maíz tradicional</v>
          </cell>
        </row>
        <row r="186">
          <cell r="A186" t="str">
            <v>agricola</v>
          </cell>
          <cell r="B186" t="str">
            <v>malanga</v>
          </cell>
          <cell r="C186" t="str">
            <v>malanga</v>
          </cell>
        </row>
        <row r="187">
          <cell r="A187" t="str">
            <v>agricola</v>
          </cell>
          <cell r="B187" t="str">
            <v>mamey</v>
          </cell>
          <cell r="C187" t="str">
            <v>mamey</v>
          </cell>
        </row>
        <row r="188">
          <cell r="A188" t="str">
            <v>agricola</v>
          </cell>
          <cell r="B188" t="str">
            <v>mamoncillo</v>
          </cell>
          <cell r="C188" t="str">
            <v>mamoncillo</v>
          </cell>
        </row>
        <row r="189">
          <cell r="A189" t="str">
            <v>agricola</v>
          </cell>
          <cell r="B189" t="str">
            <v>mandarina</v>
          </cell>
          <cell r="C189" t="str">
            <v>mandarina</v>
          </cell>
        </row>
        <row r="190">
          <cell r="A190" t="str">
            <v>agricola</v>
          </cell>
          <cell r="B190" t="str">
            <v>mandarina_arrayana</v>
          </cell>
          <cell r="C190" t="str">
            <v>mandarina arrayana</v>
          </cell>
        </row>
        <row r="191">
          <cell r="A191" t="str">
            <v>agricola</v>
          </cell>
          <cell r="B191" t="str">
            <v>mandarina_oneco</v>
          </cell>
          <cell r="C191" t="str">
            <v>mandarina oneco</v>
          </cell>
        </row>
        <row r="192">
          <cell r="A192" t="str">
            <v>agricola</v>
          </cell>
          <cell r="B192" t="str">
            <v>mango</v>
          </cell>
          <cell r="C192" t="str">
            <v>mango</v>
          </cell>
        </row>
        <row r="193">
          <cell r="A193" t="str">
            <v>agricola</v>
          </cell>
          <cell r="B193" t="str">
            <v>mango_azucar</v>
          </cell>
          <cell r="C193" t="str">
            <v>mango de azúcar</v>
          </cell>
        </row>
        <row r="194">
          <cell r="A194" t="str">
            <v>agricola</v>
          </cell>
          <cell r="B194" t="str">
            <v>mango_citricos</v>
          </cell>
          <cell r="C194" t="str">
            <v>mango en asocio con cítricos</v>
          </cell>
        </row>
        <row r="195">
          <cell r="A195" t="str">
            <v>agricola</v>
          </cell>
          <cell r="B195" t="str">
            <v>mango_criollo</v>
          </cell>
          <cell r="C195" t="str">
            <v>mango criollo</v>
          </cell>
        </row>
        <row r="196">
          <cell r="A196" t="str">
            <v>agricola</v>
          </cell>
          <cell r="B196" t="str">
            <v>mango_fairchild</v>
          </cell>
          <cell r="C196" t="str">
            <v>mango fairchild</v>
          </cell>
        </row>
        <row r="197">
          <cell r="A197" t="str">
            <v>agricola</v>
          </cell>
          <cell r="B197" t="str">
            <v>mango_hilacha</v>
          </cell>
          <cell r="C197" t="str">
            <v>mango hilacha</v>
          </cell>
        </row>
        <row r="198">
          <cell r="A198" t="str">
            <v>agricola</v>
          </cell>
          <cell r="B198" t="str">
            <v>mango_keitt</v>
          </cell>
          <cell r="C198" t="str">
            <v>mango keitt</v>
          </cell>
        </row>
        <row r="199">
          <cell r="A199" t="str">
            <v>agricola</v>
          </cell>
          <cell r="B199" t="str">
            <v>mango_Kent</v>
          </cell>
          <cell r="C199" t="str">
            <v>mango Kent</v>
          </cell>
        </row>
        <row r="200">
          <cell r="A200" t="str">
            <v>agricola</v>
          </cell>
          <cell r="B200" t="str">
            <v>mango_tommy</v>
          </cell>
          <cell r="C200" t="str">
            <v>mango tommy</v>
          </cell>
        </row>
        <row r="201">
          <cell r="A201" t="str">
            <v>agricola</v>
          </cell>
          <cell r="B201" t="str">
            <v>mangostino</v>
          </cell>
          <cell r="C201" t="str">
            <v>mangostino</v>
          </cell>
        </row>
        <row r="202">
          <cell r="A202" t="str">
            <v>agricola</v>
          </cell>
          <cell r="B202" t="str">
            <v>mani</v>
          </cell>
          <cell r="C202" t="str">
            <v>maní</v>
          </cell>
        </row>
        <row r="203">
          <cell r="A203" t="str">
            <v>agricola</v>
          </cell>
          <cell r="B203" t="str">
            <v>manzana</v>
          </cell>
          <cell r="C203" t="str">
            <v>manzana</v>
          </cell>
        </row>
        <row r="204">
          <cell r="A204" t="str">
            <v>agricola</v>
          </cell>
          <cell r="B204" t="str">
            <v>manzanilla</v>
          </cell>
          <cell r="C204" t="str">
            <v>manzanilla</v>
          </cell>
        </row>
        <row r="205">
          <cell r="A205" t="str">
            <v>agricola</v>
          </cell>
          <cell r="B205" t="str">
            <v>maracuya</v>
          </cell>
          <cell r="C205" t="str">
            <v>maracuyá</v>
          </cell>
        </row>
        <row r="206">
          <cell r="A206" t="str">
            <v>agricola</v>
          </cell>
          <cell r="B206" t="str">
            <v>maranon</v>
          </cell>
          <cell r="C206" t="str">
            <v>marañón</v>
          </cell>
        </row>
        <row r="207">
          <cell r="A207" t="str">
            <v>agricola</v>
          </cell>
          <cell r="B207" t="str">
            <v>melon</v>
          </cell>
          <cell r="C207" t="str">
            <v>melón</v>
          </cell>
        </row>
        <row r="208">
          <cell r="A208" t="str">
            <v>agricola</v>
          </cell>
          <cell r="B208" t="str">
            <v>menta</v>
          </cell>
          <cell r="C208" t="str">
            <v>menta</v>
          </cell>
        </row>
        <row r="209">
          <cell r="A209" t="str">
            <v>agricola</v>
          </cell>
          <cell r="B209" t="str">
            <v>millo</v>
          </cell>
          <cell r="C209" t="str">
            <v>millo</v>
          </cell>
        </row>
        <row r="210">
          <cell r="A210" t="str">
            <v>agricola</v>
          </cell>
          <cell r="B210" t="str">
            <v>mora</v>
          </cell>
          <cell r="C210" t="str">
            <v>mora</v>
          </cell>
        </row>
        <row r="211">
          <cell r="A211" t="str">
            <v>agricola</v>
          </cell>
          <cell r="B211" t="str">
            <v>morera</v>
          </cell>
          <cell r="C211" t="str">
            <v>morera</v>
          </cell>
        </row>
        <row r="212">
          <cell r="A212" t="str">
            <v>agricola</v>
          </cell>
          <cell r="B212" t="str">
            <v>moringa</v>
          </cell>
          <cell r="C212" t="str">
            <v>moringa</v>
          </cell>
        </row>
        <row r="213">
          <cell r="A213" t="str">
            <v>agricola</v>
          </cell>
          <cell r="B213" t="str">
            <v>nabo</v>
          </cell>
          <cell r="C213" t="str">
            <v>nabo</v>
          </cell>
        </row>
        <row r="214">
          <cell r="A214" t="str">
            <v>agricola</v>
          </cell>
          <cell r="B214" t="str">
            <v>name</v>
          </cell>
          <cell r="C214" t="str">
            <v>ñame</v>
          </cell>
        </row>
        <row r="215">
          <cell r="A215" t="str">
            <v>agricola</v>
          </cell>
          <cell r="B215" t="str">
            <v>name_diamante</v>
          </cell>
          <cell r="C215" t="str">
            <v>ñame diamante</v>
          </cell>
        </row>
        <row r="216">
          <cell r="A216" t="str">
            <v>agricola</v>
          </cell>
          <cell r="B216" t="str">
            <v>name_espino</v>
          </cell>
          <cell r="C216" t="str">
            <v>ñame espino</v>
          </cell>
        </row>
        <row r="217">
          <cell r="A217" t="str">
            <v>agricola</v>
          </cell>
          <cell r="B217" t="str">
            <v>name_frijol</v>
          </cell>
          <cell r="C217" t="str">
            <v>ñame en asocio con frijol</v>
          </cell>
        </row>
        <row r="218">
          <cell r="A218" t="str">
            <v>agricola</v>
          </cell>
          <cell r="B218" t="str">
            <v>name_maiz</v>
          </cell>
          <cell r="C218" t="str">
            <v>ñame en asocio con maíz</v>
          </cell>
        </row>
        <row r="219">
          <cell r="A219" t="str">
            <v>agricola</v>
          </cell>
          <cell r="B219" t="str">
            <v>name_yuca</v>
          </cell>
          <cell r="C219" t="str">
            <v>ñame en asocio con yuca</v>
          </cell>
        </row>
        <row r="220">
          <cell r="A220" t="str">
            <v>agricola</v>
          </cell>
          <cell r="B220" t="str">
            <v>naranja</v>
          </cell>
          <cell r="C220" t="str">
            <v>naranja</v>
          </cell>
        </row>
        <row r="221">
          <cell r="A221" t="str">
            <v>agricola</v>
          </cell>
          <cell r="B221" t="str">
            <v>naranja_jaffa</v>
          </cell>
          <cell r="C221" t="str">
            <v>naranja jaffa</v>
          </cell>
        </row>
        <row r="222">
          <cell r="A222" t="str">
            <v>agricola</v>
          </cell>
          <cell r="B222" t="str">
            <v>naranja_salustiana</v>
          </cell>
          <cell r="C222" t="str">
            <v>naranja salustiana</v>
          </cell>
        </row>
        <row r="223">
          <cell r="A223" t="str">
            <v>agricola</v>
          </cell>
          <cell r="B223" t="str">
            <v>naranja_tangelo</v>
          </cell>
          <cell r="C223" t="str">
            <v>naranja tangelo</v>
          </cell>
        </row>
        <row r="224">
          <cell r="A224" t="str">
            <v>agricola</v>
          </cell>
          <cell r="B224" t="str">
            <v>naranja_valencia</v>
          </cell>
          <cell r="C224" t="str">
            <v>naranja valencia</v>
          </cell>
        </row>
        <row r="225">
          <cell r="A225" t="str">
            <v>agricola</v>
          </cell>
          <cell r="B225" t="str">
            <v>naranja_washington</v>
          </cell>
          <cell r="C225" t="str">
            <v>naranja washington</v>
          </cell>
        </row>
        <row r="226">
          <cell r="A226" t="str">
            <v>agricola</v>
          </cell>
          <cell r="B226" t="str">
            <v>nispero</v>
          </cell>
          <cell r="C226" t="str">
            <v>níspero</v>
          </cell>
        </row>
        <row r="227">
          <cell r="A227" t="str">
            <v>agricola</v>
          </cell>
          <cell r="B227" t="str">
            <v>noni</v>
          </cell>
          <cell r="C227" t="str">
            <v>noni</v>
          </cell>
        </row>
        <row r="228">
          <cell r="A228" t="str">
            <v>agricola</v>
          </cell>
          <cell r="B228" t="str">
            <v>olivo</v>
          </cell>
          <cell r="C228" t="str">
            <v>olivo</v>
          </cell>
        </row>
        <row r="229">
          <cell r="A229" t="str">
            <v>agricola</v>
          </cell>
          <cell r="B229" t="str">
            <v>oregano</v>
          </cell>
          <cell r="C229" t="str">
            <v>orégano</v>
          </cell>
        </row>
        <row r="230">
          <cell r="A230" t="str">
            <v>pecuaria</v>
          </cell>
          <cell r="B230" t="str">
            <v>ovinos_carne</v>
          </cell>
          <cell r="C230" t="str">
            <v>ovinos de carne</v>
          </cell>
        </row>
        <row r="231">
          <cell r="A231" t="str">
            <v>pecuaria</v>
          </cell>
          <cell r="B231" t="str">
            <v>ovinos_doble_proposito</v>
          </cell>
          <cell r="C231" t="str">
            <v>ovinos doble propósito</v>
          </cell>
        </row>
        <row r="232">
          <cell r="A232" t="str">
            <v>pecuaria</v>
          </cell>
          <cell r="B232" t="str">
            <v>ovinos_leche</v>
          </cell>
          <cell r="C232" t="str">
            <v>ovinos de leche</v>
          </cell>
        </row>
        <row r="233">
          <cell r="A233" t="str">
            <v>pecuaria</v>
          </cell>
          <cell r="B233" t="str">
            <v>ovinos_triple_proposito</v>
          </cell>
          <cell r="C233" t="str">
            <v>ovinos triple propósito</v>
          </cell>
        </row>
        <row r="234">
          <cell r="A234" t="str">
            <v>agricola</v>
          </cell>
          <cell r="B234" t="str">
            <v>palma_aceite</v>
          </cell>
          <cell r="C234" t="str">
            <v>palma de aceite</v>
          </cell>
        </row>
        <row r="235">
          <cell r="A235" t="str">
            <v>agricola</v>
          </cell>
          <cell r="B235" t="str">
            <v>palmito</v>
          </cell>
          <cell r="C235" t="str">
            <v>palmito</v>
          </cell>
        </row>
        <row r="236">
          <cell r="A236" t="str">
            <v>agricola</v>
          </cell>
          <cell r="B236" t="str">
            <v>papa</v>
          </cell>
          <cell r="C236" t="str">
            <v>papa</v>
          </cell>
        </row>
        <row r="237">
          <cell r="A237" t="str">
            <v>agricola</v>
          </cell>
          <cell r="B237" t="str">
            <v>papa_criolla</v>
          </cell>
          <cell r="C237" t="str">
            <v>papa criolla</v>
          </cell>
        </row>
        <row r="238">
          <cell r="A238" t="str">
            <v>agricola</v>
          </cell>
          <cell r="B238" t="str">
            <v>papa_pastusa</v>
          </cell>
          <cell r="C238" t="str">
            <v>papa pastusa</v>
          </cell>
        </row>
        <row r="239">
          <cell r="A239" t="str">
            <v>agricola</v>
          </cell>
          <cell r="B239" t="str">
            <v>papaya</v>
          </cell>
          <cell r="C239" t="str">
            <v>papaya</v>
          </cell>
        </row>
        <row r="240">
          <cell r="A240" t="str">
            <v>agricola</v>
          </cell>
          <cell r="B240" t="str">
            <v>papaya_hawaiana</v>
          </cell>
          <cell r="C240" t="str">
            <v>papaya hawaiana</v>
          </cell>
        </row>
        <row r="241">
          <cell r="A241" t="str">
            <v>agricola</v>
          </cell>
          <cell r="B241" t="str">
            <v>papaya_maradol</v>
          </cell>
          <cell r="C241" t="str">
            <v>papaya maradol</v>
          </cell>
        </row>
        <row r="242">
          <cell r="A242" t="str">
            <v>agricola</v>
          </cell>
          <cell r="B242" t="str">
            <v>papaya_melona</v>
          </cell>
          <cell r="C242" t="str">
            <v>papaya melona</v>
          </cell>
        </row>
        <row r="243">
          <cell r="A243" t="str">
            <v>agricola</v>
          </cell>
          <cell r="B243" t="str">
            <v>papaya_redonda</v>
          </cell>
          <cell r="C243" t="str">
            <v>papaya redonda</v>
          </cell>
        </row>
        <row r="244">
          <cell r="A244" t="str">
            <v>agricola</v>
          </cell>
          <cell r="B244" t="str">
            <v>papayuela</v>
          </cell>
          <cell r="C244" t="str">
            <v>papayuela</v>
          </cell>
        </row>
        <row r="245">
          <cell r="A245" t="str">
            <v>agricola</v>
          </cell>
          <cell r="B245" t="str">
            <v>patilla</v>
          </cell>
          <cell r="C245" t="str">
            <v>patilla</v>
          </cell>
        </row>
        <row r="246">
          <cell r="A246" t="str">
            <v>agricola</v>
          </cell>
          <cell r="B246" t="str">
            <v>patilla_melon</v>
          </cell>
          <cell r="C246" t="str">
            <v>patilla en asocio con melón</v>
          </cell>
        </row>
        <row r="247">
          <cell r="A247" t="str">
            <v>pecuaria</v>
          </cell>
          <cell r="B247" t="str">
            <v>pavos</v>
          </cell>
          <cell r="C247" t="str">
            <v>pavos</v>
          </cell>
        </row>
        <row r="248">
          <cell r="A248" t="str">
            <v>agricola</v>
          </cell>
          <cell r="B248" t="str">
            <v>pepino_cohombro</v>
          </cell>
          <cell r="C248" t="str">
            <v>pepino cohombro</v>
          </cell>
        </row>
        <row r="249">
          <cell r="A249" t="str">
            <v>agricola</v>
          </cell>
          <cell r="B249" t="str">
            <v>pepino_guiso</v>
          </cell>
          <cell r="C249" t="str">
            <v>pepino guiso</v>
          </cell>
        </row>
        <row r="250">
          <cell r="A250" t="str">
            <v>agricola</v>
          </cell>
          <cell r="B250" t="str">
            <v>pepino_melocoton</v>
          </cell>
          <cell r="C250" t="str">
            <v xml:space="preserve">pepino melocotón </v>
          </cell>
        </row>
        <row r="251">
          <cell r="A251" t="str">
            <v>agricola</v>
          </cell>
          <cell r="B251" t="str">
            <v>pera</v>
          </cell>
          <cell r="C251" t="str">
            <v>pera</v>
          </cell>
        </row>
        <row r="252">
          <cell r="A252" t="str">
            <v>agricola</v>
          </cell>
          <cell r="B252" t="str">
            <v>perejil</v>
          </cell>
          <cell r="C252" t="str">
            <v>perejil</v>
          </cell>
        </row>
        <row r="253">
          <cell r="A253" t="str">
            <v>pecuaria</v>
          </cell>
          <cell r="B253" t="str">
            <v>piangua</v>
          </cell>
          <cell r="C253" t="str">
            <v>piangua</v>
          </cell>
        </row>
        <row r="254">
          <cell r="A254" t="str">
            <v>agricola</v>
          </cell>
          <cell r="B254" t="str">
            <v>pimenton</v>
          </cell>
          <cell r="C254" t="str">
            <v>pimentón</v>
          </cell>
        </row>
        <row r="255">
          <cell r="A255" t="str">
            <v>agricola</v>
          </cell>
          <cell r="B255" t="str">
            <v>pimienta</v>
          </cell>
          <cell r="C255" t="str">
            <v>pimienta</v>
          </cell>
        </row>
        <row r="256">
          <cell r="A256" t="str">
            <v>agricola</v>
          </cell>
          <cell r="B256" t="str">
            <v>pimientos</v>
          </cell>
          <cell r="C256" t="str">
            <v>pimientos</v>
          </cell>
        </row>
        <row r="257">
          <cell r="A257" t="str">
            <v>agricola</v>
          </cell>
          <cell r="B257" t="str">
            <v>pina</v>
          </cell>
          <cell r="C257" t="str">
            <v>piña</v>
          </cell>
        </row>
        <row r="258">
          <cell r="A258" t="str">
            <v>agricola</v>
          </cell>
          <cell r="B258" t="str">
            <v>pina_cayena</v>
          </cell>
          <cell r="C258" t="str">
            <v>piña cayena</v>
          </cell>
        </row>
        <row r="259">
          <cell r="A259" t="str">
            <v>agricola</v>
          </cell>
          <cell r="B259" t="str">
            <v>pina_gold</v>
          </cell>
          <cell r="C259" t="str">
            <v>piña gold</v>
          </cell>
        </row>
        <row r="260">
          <cell r="A260" t="str">
            <v>agricola</v>
          </cell>
          <cell r="B260" t="str">
            <v>pina_manzana</v>
          </cell>
          <cell r="C260" t="str">
            <v>piña manzana</v>
          </cell>
        </row>
        <row r="261">
          <cell r="A261" t="str">
            <v>agricola</v>
          </cell>
          <cell r="B261" t="str">
            <v>pina_perolera</v>
          </cell>
          <cell r="C261" t="str">
            <v>piña perolera</v>
          </cell>
        </row>
        <row r="262">
          <cell r="A262" t="str">
            <v>pecuaria</v>
          </cell>
          <cell r="B262" t="str">
            <v>piscicultura_bocachico</v>
          </cell>
          <cell r="C262" t="str">
            <v>piscicultura bocachico</v>
          </cell>
        </row>
        <row r="263">
          <cell r="A263" t="str">
            <v>pecuaria</v>
          </cell>
          <cell r="B263" t="str">
            <v>piscicultura_cachama</v>
          </cell>
          <cell r="C263" t="str">
            <v>piscicultura cachama</v>
          </cell>
        </row>
        <row r="264">
          <cell r="A264" t="str">
            <v>pecuaria</v>
          </cell>
          <cell r="B264" t="str">
            <v>piscicultura_cachama_bocachico</v>
          </cell>
          <cell r="C264" t="str">
            <v>piscicultura cachama y bocachico</v>
          </cell>
        </row>
        <row r="265">
          <cell r="A265" t="str">
            <v>pecuaria</v>
          </cell>
          <cell r="B265" t="str">
            <v>piscicultura_cachama_tilapia</v>
          </cell>
          <cell r="C265" t="str">
            <v>piscicultura cachama y tilapia</v>
          </cell>
        </row>
        <row r="266">
          <cell r="A266" t="str">
            <v>pecuaria</v>
          </cell>
          <cell r="B266" t="str">
            <v>piscicultura_tilapia</v>
          </cell>
          <cell r="C266" t="str">
            <v>piscicultura tilapia</v>
          </cell>
        </row>
        <row r="267">
          <cell r="A267" t="str">
            <v>pecuaria</v>
          </cell>
          <cell r="B267" t="str">
            <v>piscicultura_tilapia_bocachico</v>
          </cell>
          <cell r="C267" t="str">
            <v>piscicultura tilapia y bocachico</v>
          </cell>
        </row>
        <row r="268">
          <cell r="A268" t="str">
            <v>pecuaria</v>
          </cell>
          <cell r="B268" t="str">
            <v>piscicultura_tilapia_cachama</v>
          </cell>
          <cell r="C268" t="str">
            <v>piscicultura tilapia y cachama</v>
          </cell>
        </row>
        <row r="269">
          <cell r="A269" t="str">
            <v>pecuaria</v>
          </cell>
          <cell r="B269" t="str">
            <v>piscicultura_tilapia_cachama_bocachico</v>
          </cell>
          <cell r="C269" t="str">
            <v>piscicultura tilapia cachama y bocachico</v>
          </cell>
        </row>
        <row r="270">
          <cell r="A270" t="str">
            <v>pecuaria</v>
          </cell>
          <cell r="B270" t="str">
            <v>piscicultura_trucha</v>
          </cell>
          <cell r="C270" t="str">
            <v>piscicultura trucha</v>
          </cell>
        </row>
        <row r="271">
          <cell r="A271" t="str">
            <v>pecuaria</v>
          </cell>
          <cell r="B271" t="str">
            <v>piscicultura_sabalo</v>
          </cell>
          <cell r="C271" t="str">
            <v>piscicultura sabalo</v>
          </cell>
        </row>
        <row r="272">
          <cell r="A272" t="str">
            <v>agricola</v>
          </cell>
          <cell r="B272" t="str">
            <v>pitahaya</v>
          </cell>
          <cell r="C272" t="str">
            <v>pitahaya</v>
          </cell>
        </row>
        <row r="273">
          <cell r="A273" t="str">
            <v>agricola</v>
          </cell>
          <cell r="B273" t="str">
            <v>platano</v>
          </cell>
          <cell r="C273" t="str">
            <v>plátano</v>
          </cell>
        </row>
        <row r="274">
          <cell r="A274" t="str">
            <v>agricola</v>
          </cell>
          <cell r="B274" t="str">
            <v>platano_cachaco</v>
          </cell>
          <cell r="C274" t="str">
            <v>plátano cachaco</v>
          </cell>
        </row>
        <row r="275">
          <cell r="A275" t="str">
            <v>agricola</v>
          </cell>
          <cell r="B275" t="str">
            <v>platano_dominico</v>
          </cell>
          <cell r="C275" t="str">
            <v>plátano dominico</v>
          </cell>
        </row>
        <row r="276">
          <cell r="A276" t="str">
            <v>agricola</v>
          </cell>
          <cell r="B276" t="str">
            <v>platano_dominico_harton</v>
          </cell>
          <cell r="C276" t="str">
            <v>plátano dominico hartón</v>
          </cell>
        </row>
        <row r="277">
          <cell r="A277" t="str">
            <v>agricola</v>
          </cell>
          <cell r="B277" t="str">
            <v>platano_harton</v>
          </cell>
          <cell r="C277" t="str">
            <v>plátano hartón</v>
          </cell>
        </row>
        <row r="278">
          <cell r="A278" t="str">
            <v>agricola</v>
          </cell>
          <cell r="B278" t="str">
            <v>platano_maiz</v>
          </cell>
          <cell r="C278" t="str">
            <v>plátano en asocio con maíz</v>
          </cell>
        </row>
        <row r="279">
          <cell r="A279" t="str">
            <v>agricola</v>
          </cell>
          <cell r="B279" t="str">
            <v>pomarrosa</v>
          </cell>
          <cell r="C279" t="str">
            <v>pomarrosa</v>
          </cell>
        </row>
        <row r="280">
          <cell r="A280" t="str">
            <v>agricola</v>
          </cell>
          <cell r="B280" t="str">
            <v>pomelo</v>
          </cell>
          <cell r="C280" t="str">
            <v>pomelo</v>
          </cell>
        </row>
        <row r="281">
          <cell r="A281" t="str">
            <v>pecuaria</v>
          </cell>
          <cell r="B281" t="str">
            <v>porcicultura_ceba</v>
          </cell>
          <cell r="C281" t="str">
            <v>porcicultura de ceba</v>
          </cell>
        </row>
        <row r="282">
          <cell r="A282" t="str">
            <v>pecuaria</v>
          </cell>
          <cell r="B282" t="str">
            <v>porcicultura_ciclo_completo</v>
          </cell>
          <cell r="C282" t="str">
            <v>porcicultura de ciclo completo</v>
          </cell>
        </row>
        <row r="283">
          <cell r="A283" t="str">
            <v>pecuaria</v>
          </cell>
          <cell r="B283" t="str">
            <v>porcicultura_cria</v>
          </cell>
          <cell r="C283" t="str">
            <v>porcicultura de cría</v>
          </cell>
        </row>
        <row r="284">
          <cell r="A284" t="str">
            <v>pecuaria</v>
          </cell>
          <cell r="B284" t="str">
            <v>porcicultura_cria_levante</v>
          </cell>
          <cell r="C284" t="str">
            <v>porcicultura de cría y levante</v>
          </cell>
        </row>
        <row r="285">
          <cell r="A285" t="str">
            <v>pecuaria</v>
          </cell>
          <cell r="B285" t="str">
            <v>porcicultura_levante</v>
          </cell>
          <cell r="C285" t="str">
            <v>porcicultura de levante</v>
          </cell>
        </row>
        <row r="286">
          <cell r="A286" t="str">
            <v>pecuaria</v>
          </cell>
          <cell r="B286" t="str">
            <v>porcicultura_levante_ceba</v>
          </cell>
          <cell r="C286" t="str">
            <v>porcicultura de levante y ceba</v>
          </cell>
        </row>
        <row r="287">
          <cell r="A287" t="str">
            <v>agricola</v>
          </cell>
          <cell r="B287" t="str">
            <v>quinua</v>
          </cell>
          <cell r="C287" t="str">
            <v>quinua</v>
          </cell>
        </row>
        <row r="288">
          <cell r="A288" t="str">
            <v>agricola</v>
          </cell>
          <cell r="B288" t="str">
            <v>rabano</v>
          </cell>
          <cell r="C288" t="str">
            <v>rábano</v>
          </cell>
        </row>
        <row r="289">
          <cell r="A289" t="str">
            <v>agricola</v>
          </cell>
          <cell r="B289" t="str">
            <v>rambutan</v>
          </cell>
          <cell r="C289" t="str">
            <v>rambután</v>
          </cell>
        </row>
        <row r="290">
          <cell r="A290" t="str">
            <v>agricola</v>
          </cell>
          <cell r="B290" t="str">
            <v>remolacha</v>
          </cell>
          <cell r="C290" t="str">
            <v>remolacha</v>
          </cell>
        </row>
        <row r="291">
          <cell r="A291" t="str">
            <v>agricola</v>
          </cell>
          <cell r="B291" t="str">
            <v>repollo</v>
          </cell>
          <cell r="C291" t="str">
            <v>repollo</v>
          </cell>
        </row>
        <row r="292">
          <cell r="A292" t="str">
            <v>agricola</v>
          </cell>
          <cell r="B292" t="str">
            <v>romero</v>
          </cell>
          <cell r="C292" t="str">
            <v>romero</v>
          </cell>
        </row>
        <row r="293">
          <cell r="A293" t="str">
            <v>agricola</v>
          </cell>
          <cell r="B293" t="str">
            <v>ruda</v>
          </cell>
          <cell r="C293" t="str">
            <v>ruda</v>
          </cell>
        </row>
        <row r="294">
          <cell r="A294" t="str">
            <v>agricola</v>
          </cell>
          <cell r="B294" t="str">
            <v>ruscus</v>
          </cell>
          <cell r="C294" t="str">
            <v>ruscus</v>
          </cell>
        </row>
        <row r="295">
          <cell r="A295" t="str">
            <v>agricola</v>
          </cell>
          <cell r="B295" t="str">
            <v>sabila</v>
          </cell>
          <cell r="C295" t="str">
            <v>sábila</v>
          </cell>
        </row>
        <row r="296">
          <cell r="A296" t="str">
            <v>agricola</v>
          </cell>
          <cell r="B296" t="str">
            <v>sacha_inchi</v>
          </cell>
          <cell r="C296" t="str">
            <v>sacha inchi</v>
          </cell>
        </row>
        <row r="297">
          <cell r="A297" t="str">
            <v>agricola</v>
          </cell>
          <cell r="B297" t="str">
            <v>sorgo</v>
          </cell>
          <cell r="C297" t="str">
            <v>sorgo</v>
          </cell>
        </row>
        <row r="298">
          <cell r="A298" t="str">
            <v>agricola</v>
          </cell>
          <cell r="B298" t="str">
            <v>soya</v>
          </cell>
          <cell r="C298" t="str">
            <v>soya</v>
          </cell>
        </row>
        <row r="299">
          <cell r="A299" t="str">
            <v>agricola</v>
          </cell>
          <cell r="B299" t="str">
            <v>tabaco</v>
          </cell>
          <cell r="C299" t="str">
            <v>tabaco</v>
          </cell>
        </row>
        <row r="300">
          <cell r="A300" t="str">
            <v>agricola</v>
          </cell>
          <cell r="B300" t="str">
            <v>tamarindo</v>
          </cell>
          <cell r="C300" t="str">
            <v>tamarindo</v>
          </cell>
        </row>
        <row r="301">
          <cell r="A301" t="str">
            <v>agricola</v>
          </cell>
          <cell r="B301" t="str">
            <v>te</v>
          </cell>
          <cell r="C301" t="str">
            <v>té</v>
          </cell>
        </row>
        <row r="302">
          <cell r="A302" t="str">
            <v>agricola</v>
          </cell>
          <cell r="B302" t="str">
            <v>tomate</v>
          </cell>
          <cell r="C302" t="str">
            <v>tomate</v>
          </cell>
        </row>
        <row r="303">
          <cell r="A303" t="str">
            <v>agricola</v>
          </cell>
          <cell r="B303" t="str">
            <v>tomate_arbol</v>
          </cell>
          <cell r="C303" t="str">
            <v>tomate de árbol</v>
          </cell>
        </row>
        <row r="304">
          <cell r="A304" t="str">
            <v>agricola</v>
          </cell>
          <cell r="B304" t="str">
            <v>tomate_cherry</v>
          </cell>
          <cell r="C304" t="str">
            <v>tomate cherry</v>
          </cell>
        </row>
        <row r="305">
          <cell r="A305" t="str">
            <v>agricola</v>
          </cell>
          <cell r="B305" t="str">
            <v>tomate_invernadero</v>
          </cell>
          <cell r="C305" t="str">
            <v>tomate de invernadero</v>
          </cell>
        </row>
        <row r="306">
          <cell r="A306" t="str">
            <v>agricola</v>
          </cell>
          <cell r="B306" t="str">
            <v>tomate_mesa</v>
          </cell>
          <cell r="C306" t="str">
            <v>tomate de mesa</v>
          </cell>
        </row>
        <row r="307">
          <cell r="A307" t="str">
            <v>agricola</v>
          </cell>
          <cell r="B307" t="str">
            <v>tomillo</v>
          </cell>
          <cell r="C307" t="str">
            <v>tomillo</v>
          </cell>
        </row>
        <row r="308">
          <cell r="A308" t="str">
            <v>agricola</v>
          </cell>
          <cell r="B308" t="str">
            <v>toronja</v>
          </cell>
          <cell r="C308" t="str">
            <v>toronja</v>
          </cell>
        </row>
        <row r="309">
          <cell r="A309" t="str">
            <v>agricola</v>
          </cell>
          <cell r="B309" t="str">
            <v>toronjil</v>
          </cell>
          <cell r="C309" t="str">
            <v>toronjil</v>
          </cell>
        </row>
        <row r="310">
          <cell r="A310" t="str">
            <v>agricola</v>
          </cell>
          <cell r="B310" t="str">
            <v>trigo</v>
          </cell>
          <cell r="C310" t="str">
            <v>trigo</v>
          </cell>
        </row>
        <row r="311">
          <cell r="A311" t="str">
            <v>agricola</v>
          </cell>
          <cell r="B311" t="str">
            <v>uchuva</v>
          </cell>
          <cell r="C311" t="str">
            <v>uchuva</v>
          </cell>
        </row>
        <row r="312">
          <cell r="A312" t="str">
            <v>agricola</v>
          </cell>
          <cell r="B312" t="str">
            <v>ulluco</v>
          </cell>
          <cell r="C312" t="str">
            <v>ulluco</v>
          </cell>
        </row>
        <row r="313">
          <cell r="A313" t="str">
            <v>agricola</v>
          </cell>
          <cell r="B313" t="str">
            <v>uva</v>
          </cell>
          <cell r="C313" t="str">
            <v>uva</v>
          </cell>
        </row>
        <row r="314">
          <cell r="A314" t="str">
            <v>agricola</v>
          </cell>
          <cell r="B314" t="str">
            <v>uva_caimarona</v>
          </cell>
          <cell r="C314" t="str">
            <v>uva caimarona</v>
          </cell>
        </row>
        <row r="315">
          <cell r="A315" t="str">
            <v>agricola</v>
          </cell>
          <cell r="B315" t="str">
            <v>uva_Isabela</v>
          </cell>
          <cell r="C315" t="str">
            <v>uva Isabela</v>
          </cell>
        </row>
        <row r="316">
          <cell r="A316" t="str">
            <v>agricola</v>
          </cell>
          <cell r="B316" t="str">
            <v>yacon</v>
          </cell>
          <cell r="C316" t="str">
            <v>yacón</v>
          </cell>
        </row>
        <row r="317">
          <cell r="A317" t="str">
            <v>agricola</v>
          </cell>
          <cell r="B317" t="str">
            <v>yuca</v>
          </cell>
          <cell r="C317" t="str">
            <v>yuca</v>
          </cell>
        </row>
        <row r="318">
          <cell r="A318" t="str">
            <v>agricola</v>
          </cell>
          <cell r="B318" t="str">
            <v>yuca_ahuyama</v>
          </cell>
          <cell r="C318" t="str">
            <v>yuca en asocio con ahuyama</v>
          </cell>
        </row>
        <row r="319">
          <cell r="A319" t="str">
            <v>agricola</v>
          </cell>
          <cell r="B319" t="str">
            <v>yuca_industrial</v>
          </cell>
          <cell r="C319" t="str">
            <v>yuca para uso industrial</v>
          </cell>
        </row>
        <row r="320">
          <cell r="A320" t="str">
            <v>agricola</v>
          </cell>
          <cell r="B320" t="str">
            <v>yuca_maiz</v>
          </cell>
          <cell r="C320" t="str">
            <v>yuca en asocio con maíz</v>
          </cell>
        </row>
        <row r="321">
          <cell r="A321" t="str">
            <v>agricola</v>
          </cell>
          <cell r="B321" t="str">
            <v>yuca_maiz_ahuyama</v>
          </cell>
          <cell r="C321" t="str">
            <v>yuca en asocio con maíz y ahuyama</v>
          </cell>
        </row>
        <row r="322">
          <cell r="A322" t="str">
            <v>agricola</v>
          </cell>
          <cell r="B322" t="str">
            <v>yuca_maiz_name</v>
          </cell>
          <cell r="C322" t="str">
            <v>yuca en asocio con maíz y ñame</v>
          </cell>
        </row>
        <row r="323">
          <cell r="A323" t="str">
            <v>agricola</v>
          </cell>
          <cell r="B323" t="str">
            <v>yuca_maiz_name_ahuyama</v>
          </cell>
          <cell r="C323" t="str">
            <v>Yuca en asocio con maíz, ñame y ahuyama</v>
          </cell>
        </row>
        <row r="324">
          <cell r="A324" t="str">
            <v>agricola</v>
          </cell>
          <cell r="B324" t="str">
            <v>yuca_maiz_name_patilla</v>
          </cell>
          <cell r="C324" t="str">
            <v>Yuca en asocio con maíz, ñame y patilla</v>
          </cell>
        </row>
        <row r="325">
          <cell r="A325" t="str">
            <v>agricola</v>
          </cell>
          <cell r="B325" t="str">
            <v>yuca_maiz_patilla</v>
          </cell>
          <cell r="C325" t="str">
            <v>yuca en asocio con maíz y patilla</v>
          </cell>
        </row>
        <row r="326">
          <cell r="A326" t="str">
            <v>agricola</v>
          </cell>
          <cell r="B326" t="str">
            <v>yuca_name</v>
          </cell>
          <cell r="C326" t="str">
            <v>yuca en asocio con ñame</v>
          </cell>
        </row>
        <row r="327">
          <cell r="A327" t="str">
            <v>agricola</v>
          </cell>
          <cell r="B327" t="str">
            <v>yuca_patilla</v>
          </cell>
          <cell r="C327" t="str">
            <v>yuca en asocio con patilla</v>
          </cell>
        </row>
        <row r="328">
          <cell r="A328" t="str">
            <v>agricola</v>
          </cell>
          <cell r="B328" t="str">
            <v>zanahoria</v>
          </cell>
          <cell r="C328" t="str">
            <v>zanahoria</v>
          </cell>
        </row>
        <row r="329">
          <cell r="A329" t="str">
            <v>agricola</v>
          </cell>
          <cell r="B329" t="str">
            <v>zapote</v>
          </cell>
          <cell r="C329" t="str">
            <v>zapote</v>
          </cell>
        </row>
        <row r="330">
          <cell r="A330" t="str">
            <v>agricola</v>
          </cell>
          <cell r="B330" t="str">
            <v>vainilla</v>
          </cell>
          <cell r="C330" t="str">
            <v>vanilla</v>
          </cell>
        </row>
        <row r="331">
          <cell r="A331" t="str">
            <v>agricola</v>
          </cell>
          <cell r="B331" t="str">
            <v>nuez_cacay</v>
          </cell>
          <cell r="C331" t="str">
            <v>nuez de cacay</v>
          </cell>
        </row>
        <row r="332">
          <cell r="A332" t="str">
            <v>agricola</v>
          </cell>
          <cell r="B332" t="str">
            <v>yuca_amarilla</v>
          </cell>
          <cell r="C332" t="str">
            <v>yuca amarilla</v>
          </cell>
        </row>
        <row r="333">
          <cell r="A333" t="str">
            <v>agricola</v>
          </cell>
          <cell r="B333" t="str">
            <v>limon_mandarino_limon_criollo</v>
          </cell>
          <cell r="C333" t="str">
            <v>limón mandarino en asocio con limón criollo</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sheetPr codeName="Hoja1" filterMode="1"/>
  <dimension ref="A1:P153"/>
  <sheetViews>
    <sheetView zoomScaleNormal="100" workbookViewId="0">
      <pane ySplit="1" topLeftCell="A65" activePane="bottomLeft" state="frozen"/>
      <selection pane="bottomLeft" activeCell="F57" sqref="F57"/>
    </sheetView>
  </sheetViews>
  <sheetFormatPr defaultColWidth="11.42578125" defaultRowHeight="15" customHeight="1"/>
  <cols>
    <col min="1" max="1" width="16.42578125" style="1" customWidth="1"/>
    <col min="2" max="2" width="11.42578125" style="1"/>
    <col min="3" max="3" width="16.28515625" style="21" customWidth="1"/>
    <col min="4" max="5" width="10.5703125" style="21" customWidth="1"/>
    <col min="6" max="9" width="11.7109375" style="21" customWidth="1"/>
    <col min="10" max="10" width="14.140625" style="60" customWidth="1"/>
    <col min="11" max="12" width="14.140625" style="21" customWidth="1"/>
    <col min="13" max="14" width="12.28515625" style="21" customWidth="1"/>
    <col min="15" max="15" width="14.140625" style="21" customWidth="1"/>
    <col min="16" max="16" width="53.7109375" style="109" customWidth="1"/>
    <col min="17" max="16384" width="11.42578125" style="1"/>
  </cols>
  <sheetData>
    <row r="1" spans="1:16" s="54" customFormat="1" ht="30">
      <c r="A1" s="53" t="s">
        <v>0</v>
      </c>
      <c r="B1" s="53"/>
      <c r="C1" s="55" t="s">
        <v>1</v>
      </c>
      <c r="D1" s="55" t="s">
        <v>2</v>
      </c>
      <c r="E1" s="55" t="s">
        <v>3</v>
      </c>
      <c r="F1" s="55" t="s">
        <v>4</v>
      </c>
      <c r="G1" s="55" t="s">
        <v>5</v>
      </c>
      <c r="H1" s="55" t="s">
        <v>6</v>
      </c>
      <c r="I1" s="55" t="s">
        <v>7</v>
      </c>
      <c r="J1" s="59" t="s">
        <v>8</v>
      </c>
      <c r="K1" s="55" t="s">
        <v>9</v>
      </c>
      <c r="L1" s="55" t="s">
        <v>10</v>
      </c>
      <c r="M1" s="55" t="s">
        <v>11</v>
      </c>
      <c r="N1" s="83" t="s">
        <v>12</v>
      </c>
      <c r="O1" s="55" t="s">
        <v>13</v>
      </c>
      <c r="P1" s="103" t="s">
        <v>14</v>
      </c>
    </row>
    <row r="2" spans="1:16" hidden="1">
      <c r="A2" s="119" t="s">
        <v>15</v>
      </c>
      <c r="B2" s="17" t="s">
        <v>16</v>
      </c>
      <c r="C2" s="56">
        <v>670.77</v>
      </c>
      <c r="D2" s="56">
        <v>670.77</v>
      </c>
      <c r="E2" s="56">
        <v>670.77</v>
      </c>
      <c r="F2" s="56">
        <v>670.77</v>
      </c>
      <c r="G2" s="56">
        <v>670.77</v>
      </c>
      <c r="H2" s="56">
        <v>670.77</v>
      </c>
      <c r="I2" s="56">
        <v>670.77</v>
      </c>
      <c r="J2" s="56">
        <v>670.77298316378187</v>
      </c>
      <c r="K2" s="93">
        <v>670.77298269607149</v>
      </c>
      <c r="L2" s="93">
        <v>670.77298087993199</v>
      </c>
      <c r="M2" s="93">
        <v>670.77298232113969</v>
      </c>
      <c r="N2" s="94">
        <v>670.77297969246285</v>
      </c>
      <c r="O2" s="93">
        <v>670.77298278077694</v>
      </c>
      <c r="P2" s="82"/>
    </row>
    <row r="3" spans="1:16" hidden="1">
      <c r="A3" s="120"/>
      <c r="B3" s="17" t="s">
        <v>17</v>
      </c>
      <c r="C3" s="56">
        <v>456.69</v>
      </c>
      <c r="D3" s="56">
        <v>637.20000000000005</v>
      </c>
      <c r="E3" s="56">
        <v>637.20000000000005</v>
      </c>
      <c r="F3" s="56">
        <v>559.80999999999995</v>
      </c>
      <c r="G3" s="56">
        <v>559.80999999999995</v>
      </c>
      <c r="H3" s="56">
        <v>552.21</v>
      </c>
      <c r="I3" s="56">
        <v>554.44000000000005</v>
      </c>
      <c r="J3" s="56">
        <v>471.94894181667343</v>
      </c>
      <c r="K3" s="93">
        <v>180.3453137150432</v>
      </c>
      <c r="L3" s="93">
        <v>580.27130592576373</v>
      </c>
      <c r="M3" s="93">
        <v>121.0178230630149</v>
      </c>
      <c r="N3" s="94">
        <v>559.16804638399697</v>
      </c>
      <c r="O3" s="93">
        <v>149.5372747725207</v>
      </c>
      <c r="P3" s="82"/>
    </row>
    <row r="4" spans="1:16" hidden="1">
      <c r="A4" s="120"/>
      <c r="B4" s="17" t="s">
        <v>18</v>
      </c>
      <c r="C4" s="56">
        <v>214.08</v>
      </c>
      <c r="D4" s="56">
        <v>33.57</v>
      </c>
      <c r="E4" s="56">
        <v>33.57</v>
      </c>
      <c r="F4" s="56">
        <v>110.96</v>
      </c>
      <c r="G4" s="56">
        <v>110.96</v>
      </c>
      <c r="H4" s="56">
        <v>118.57</v>
      </c>
      <c r="I4" s="56">
        <v>116.33</v>
      </c>
      <c r="J4" s="56">
        <v>198.8240413471085</v>
      </c>
      <c r="K4" s="93">
        <v>490.42766898102821</v>
      </c>
      <c r="L4" s="93">
        <v>90.501674954168323</v>
      </c>
      <c r="M4" s="93">
        <v>549.75515925812476</v>
      </c>
      <c r="N4" s="94">
        <v>111.6049333084659</v>
      </c>
      <c r="O4" s="93">
        <v>521.23570800825621</v>
      </c>
      <c r="P4" s="82"/>
    </row>
    <row r="5" spans="1:16">
      <c r="A5" s="121"/>
      <c r="B5" s="18" t="s">
        <v>19</v>
      </c>
      <c r="C5" s="56">
        <v>68.08</v>
      </c>
      <c r="D5" s="56">
        <v>94.99</v>
      </c>
      <c r="E5" s="56">
        <v>94.99</v>
      </c>
      <c r="F5" s="56">
        <v>83.46</v>
      </c>
      <c r="G5" s="56">
        <v>83.46</v>
      </c>
      <c r="H5" s="56">
        <v>82.32</v>
      </c>
      <c r="I5" s="56">
        <v>82.66</v>
      </c>
      <c r="J5" s="56">
        <v>70.358966992181053</v>
      </c>
      <c r="K5" s="93">
        <v>26.886192253923564</v>
      </c>
      <c r="L5" s="93">
        <v>86.507853247838554</v>
      </c>
      <c r="M5" s="93">
        <v>18.041547028958352</v>
      </c>
      <c r="N5" s="94">
        <v>83.361742841872569</v>
      </c>
      <c r="O5" s="95">
        <v>22.293276355972839</v>
      </c>
      <c r="P5" s="82" t="s">
        <v>20</v>
      </c>
    </row>
    <row r="6" spans="1:16" hidden="1">
      <c r="A6" s="119" t="s">
        <v>21</v>
      </c>
      <c r="B6" s="17" t="s">
        <v>16</v>
      </c>
      <c r="C6" s="56">
        <v>717.86</v>
      </c>
      <c r="D6" s="56">
        <v>717.86</v>
      </c>
      <c r="E6" s="56">
        <v>717.86</v>
      </c>
      <c r="F6" s="56">
        <v>717.86</v>
      </c>
      <c r="G6" s="56">
        <v>717.86</v>
      </c>
      <c r="H6" s="56">
        <v>717.86</v>
      </c>
      <c r="I6" s="56">
        <v>717.86</v>
      </c>
      <c r="J6" s="56">
        <v>717.86032623697884</v>
      </c>
      <c r="K6" s="93">
        <v>717.8603198616247</v>
      </c>
      <c r="L6" s="93">
        <v>717.86032665517257</v>
      </c>
      <c r="M6" s="93">
        <v>717.86032344008845</v>
      </c>
      <c r="N6" s="94">
        <v>717.86031855415717</v>
      </c>
      <c r="O6" s="93">
        <v>717.86031872560204</v>
      </c>
      <c r="P6" s="82"/>
    </row>
    <row r="7" spans="1:16" hidden="1">
      <c r="A7" s="120"/>
      <c r="B7" s="17" t="s">
        <v>17</v>
      </c>
      <c r="C7" s="56">
        <v>159.68</v>
      </c>
      <c r="D7" s="56">
        <v>423.33</v>
      </c>
      <c r="E7" s="56">
        <v>423.33</v>
      </c>
      <c r="F7" s="56">
        <v>171.48</v>
      </c>
      <c r="G7" s="56">
        <v>171.48</v>
      </c>
      <c r="H7" s="56">
        <v>322.12</v>
      </c>
      <c r="I7" s="56">
        <v>327.86</v>
      </c>
      <c r="J7" s="56">
        <v>108.3147018348794</v>
      </c>
      <c r="K7" s="93">
        <v>52.254074297606593</v>
      </c>
      <c r="L7" s="93">
        <v>228.4691092716854</v>
      </c>
      <c r="M7" s="93">
        <v>0</v>
      </c>
      <c r="N7" s="94">
        <v>191.92495137263779</v>
      </c>
      <c r="O7" s="93">
        <v>41.948144162005178</v>
      </c>
      <c r="P7" s="82"/>
    </row>
    <row r="8" spans="1:16" hidden="1">
      <c r="A8" s="120"/>
      <c r="B8" s="17" t="s">
        <v>18</v>
      </c>
      <c r="C8" s="56">
        <v>558.17999999999995</v>
      </c>
      <c r="D8" s="56">
        <v>294.52999999999997</v>
      </c>
      <c r="E8" s="56">
        <v>294.52999999999997</v>
      </c>
      <c r="F8" s="56">
        <v>546.38</v>
      </c>
      <c r="G8" s="56">
        <v>546.38</v>
      </c>
      <c r="H8" s="56">
        <v>395.74</v>
      </c>
      <c r="I8" s="56">
        <v>390</v>
      </c>
      <c r="J8" s="56">
        <v>609.54562440209941</v>
      </c>
      <c r="K8" s="93">
        <v>665.60624556401808</v>
      </c>
      <c r="L8" s="93">
        <v>489.39121738348717</v>
      </c>
      <c r="M8" s="93">
        <v>717.86032344008845</v>
      </c>
      <c r="N8" s="94">
        <v>525.93536718151938</v>
      </c>
      <c r="O8" s="93">
        <v>675.91217456359686</v>
      </c>
      <c r="P8" s="82"/>
    </row>
    <row r="9" spans="1:16">
      <c r="A9" s="121"/>
      <c r="B9" s="18" t="s">
        <v>19</v>
      </c>
      <c r="C9" s="62">
        <v>22.24</v>
      </c>
      <c r="D9" s="56">
        <v>58.97</v>
      </c>
      <c r="E9" s="56">
        <v>58.97</v>
      </c>
      <c r="F9" s="62">
        <v>23.89</v>
      </c>
      <c r="G9" s="62">
        <v>23.89</v>
      </c>
      <c r="H9" s="56">
        <v>44.87</v>
      </c>
      <c r="I9" s="56">
        <v>45.67</v>
      </c>
      <c r="J9" s="56">
        <v>15.088548269921068</v>
      </c>
      <c r="K9" s="93">
        <v>7.279142313880663</v>
      </c>
      <c r="L9" s="93">
        <v>31.826401430515546</v>
      </c>
      <c r="M9" s="93">
        <v>0</v>
      </c>
      <c r="N9" s="94">
        <v>26.735695846678631</v>
      </c>
      <c r="O9" s="95">
        <v>5.8434967176448174</v>
      </c>
      <c r="P9" s="82" t="s">
        <v>22</v>
      </c>
    </row>
    <row r="10" spans="1:16" hidden="1">
      <c r="A10" s="119" t="s">
        <v>23</v>
      </c>
      <c r="B10" s="17" t="s">
        <v>16</v>
      </c>
      <c r="C10" s="56">
        <v>167.78</v>
      </c>
      <c r="D10" s="56">
        <v>167.78</v>
      </c>
      <c r="E10" s="56">
        <v>167.78</v>
      </c>
      <c r="F10" s="56">
        <v>167.78</v>
      </c>
      <c r="G10" s="56">
        <v>167.78</v>
      </c>
      <c r="H10" s="56">
        <v>167.78</v>
      </c>
      <c r="I10" s="56">
        <v>167.78</v>
      </c>
      <c r="J10" s="56">
        <v>167.77929617091479</v>
      </c>
      <c r="K10" s="93">
        <v>167.77929784965659</v>
      </c>
      <c r="L10" s="93">
        <v>167.77929313397189</v>
      </c>
      <c r="M10" s="93">
        <v>167.77929529160809</v>
      </c>
      <c r="N10" s="94">
        <v>167.77929497439081</v>
      </c>
      <c r="O10" s="93">
        <v>167.77929514813249</v>
      </c>
      <c r="P10" s="82"/>
    </row>
    <row r="11" spans="1:16" hidden="1">
      <c r="A11" s="120"/>
      <c r="B11" s="17" t="s">
        <v>17</v>
      </c>
      <c r="C11" s="56">
        <v>107.09</v>
      </c>
      <c r="D11" s="56">
        <v>137.4</v>
      </c>
      <c r="E11" s="56">
        <v>137.4</v>
      </c>
      <c r="F11" s="56">
        <v>107.93</v>
      </c>
      <c r="G11" s="56">
        <v>107.93</v>
      </c>
      <c r="H11" s="56">
        <v>126.16</v>
      </c>
      <c r="I11" s="56">
        <v>131.16999999999999</v>
      </c>
      <c r="J11" s="56">
        <v>103.1967812608035</v>
      </c>
      <c r="K11" s="93">
        <v>52.270050666521882</v>
      </c>
      <c r="L11" s="93">
        <v>140.23472561084441</v>
      </c>
      <c r="M11" s="93">
        <v>0</v>
      </c>
      <c r="N11" s="94">
        <v>108.23153820371461</v>
      </c>
      <c r="O11" s="93">
        <v>65.145869838816481</v>
      </c>
      <c r="P11" s="82"/>
    </row>
    <row r="12" spans="1:16" hidden="1">
      <c r="A12" s="120"/>
      <c r="B12" s="17" t="s">
        <v>18</v>
      </c>
      <c r="C12" s="56">
        <v>60.69</v>
      </c>
      <c r="D12" s="56">
        <v>30.38</v>
      </c>
      <c r="E12" s="56">
        <v>30.38</v>
      </c>
      <c r="F12" s="56">
        <v>59.85</v>
      </c>
      <c r="G12" s="56">
        <v>59.85</v>
      </c>
      <c r="H12" s="56">
        <v>41.62</v>
      </c>
      <c r="I12" s="56">
        <v>36.61</v>
      </c>
      <c r="J12" s="56">
        <v>64.582514910111385</v>
      </c>
      <c r="K12" s="93">
        <v>115.5092471831348</v>
      </c>
      <c r="L12" s="93">
        <v>27.54456752312749</v>
      </c>
      <c r="M12" s="93">
        <v>167.77929529160809</v>
      </c>
      <c r="N12" s="94">
        <v>59.547756770676237</v>
      </c>
      <c r="O12" s="93">
        <v>102.633425309316</v>
      </c>
      <c r="P12" s="82"/>
    </row>
    <row r="13" spans="1:16">
      <c r="A13" s="121"/>
      <c r="B13" s="18" t="s">
        <v>19</v>
      </c>
      <c r="C13" s="56">
        <v>63.83</v>
      </c>
      <c r="D13" s="56">
        <v>81.89</v>
      </c>
      <c r="E13" s="56">
        <v>81.89</v>
      </c>
      <c r="F13" s="56">
        <v>64.33</v>
      </c>
      <c r="G13" s="56">
        <v>64.33</v>
      </c>
      <c r="H13" s="56">
        <v>75.19</v>
      </c>
      <c r="I13" s="56">
        <v>78.180000000000007</v>
      </c>
      <c r="J13" s="56">
        <v>61.507458676950321</v>
      </c>
      <c r="K13" s="93">
        <v>31.154052577666612</v>
      </c>
      <c r="L13" s="93">
        <v>83.582856377197203</v>
      </c>
      <c r="M13" s="93">
        <v>0</v>
      </c>
      <c r="N13" s="94">
        <v>64.508280488504056</v>
      </c>
      <c r="O13" s="93">
        <v>38.828312981824801</v>
      </c>
      <c r="P13" s="82"/>
    </row>
    <row r="14" spans="1:16" hidden="1">
      <c r="A14" s="122" t="s">
        <v>24</v>
      </c>
      <c r="B14" s="17" t="s">
        <v>16</v>
      </c>
      <c r="C14" s="56">
        <v>834.14</v>
      </c>
      <c r="D14" s="56">
        <v>834.14</v>
      </c>
      <c r="E14" s="56">
        <v>834.14</v>
      </c>
      <c r="F14" s="56">
        <v>834.14</v>
      </c>
      <c r="G14" s="56">
        <v>834.14</v>
      </c>
      <c r="H14" s="56">
        <v>834.14</v>
      </c>
      <c r="I14" s="56">
        <v>834.14</v>
      </c>
      <c r="J14" s="56">
        <v>834.13909796926339</v>
      </c>
      <c r="K14" s="93">
        <v>834.13910192393689</v>
      </c>
      <c r="L14" s="93">
        <v>834.13909819622643</v>
      </c>
      <c r="M14" s="93">
        <v>834.13909974483431</v>
      </c>
      <c r="N14" s="94">
        <v>834.13909655801217</v>
      </c>
      <c r="O14" s="93">
        <v>834.13909884525208</v>
      </c>
      <c r="P14" s="82"/>
    </row>
    <row r="15" spans="1:16" hidden="1">
      <c r="A15" s="123"/>
      <c r="B15" s="17" t="s">
        <v>17</v>
      </c>
      <c r="C15" s="56">
        <v>85.93</v>
      </c>
      <c r="D15" s="56">
        <v>547.17999999999995</v>
      </c>
      <c r="E15" s="56">
        <v>547.17999999999995</v>
      </c>
      <c r="F15" s="56">
        <v>121.79</v>
      </c>
      <c r="G15" s="56">
        <v>121.79</v>
      </c>
      <c r="H15" s="56">
        <v>191.5</v>
      </c>
      <c r="I15" s="56">
        <v>192.89</v>
      </c>
      <c r="J15" s="56">
        <v>0</v>
      </c>
      <c r="K15" s="93">
        <v>12.385921847010099</v>
      </c>
      <c r="L15" s="93">
        <v>170.98819770936271</v>
      </c>
      <c r="M15" s="93">
        <v>142.4435489856258</v>
      </c>
      <c r="N15" s="94">
        <v>147.04416386408801</v>
      </c>
      <c r="O15" s="93">
        <v>30.193729998957</v>
      </c>
      <c r="P15" s="82"/>
    </row>
    <row r="16" spans="1:16" hidden="1">
      <c r="A16" s="123"/>
      <c r="B16" s="17" t="s">
        <v>18</v>
      </c>
      <c r="C16" s="56">
        <v>748.21</v>
      </c>
      <c r="D16" s="56">
        <v>286.95999999999998</v>
      </c>
      <c r="E16" s="56">
        <v>286.95999999999998</v>
      </c>
      <c r="F16" s="56">
        <v>712.35</v>
      </c>
      <c r="G16" s="56">
        <v>712.35</v>
      </c>
      <c r="H16" s="56">
        <v>642.64</v>
      </c>
      <c r="I16" s="56">
        <v>641.25</v>
      </c>
      <c r="J16" s="56">
        <v>834.13909796926339</v>
      </c>
      <c r="K16" s="93">
        <v>821.75318007692681</v>
      </c>
      <c r="L16" s="93">
        <v>663.15090048686375</v>
      </c>
      <c r="M16" s="93">
        <v>691.69555075920857</v>
      </c>
      <c r="N16" s="94">
        <v>687.09493269392419</v>
      </c>
      <c r="O16" s="93">
        <v>803.94536884629508</v>
      </c>
      <c r="P16" s="82"/>
    </row>
    <row r="17" spans="1:16">
      <c r="A17" s="124"/>
      <c r="B17" s="18" t="s">
        <v>19</v>
      </c>
      <c r="C17" s="62">
        <v>10.3</v>
      </c>
      <c r="D17" s="56">
        <v>65.599999999999994</v>
      </c>
      <c r="E17" s="56">
        <v>65.599999999999994</v>
      </c>
      <c r="F17" s="56">
        <v>14.6</v>
      </c>
      <c r="G17" s="56">
        <v>14.6</v>
      </c>
      <c r="H17" s="62">
        <v>22.96</v>
      </c>
      <c r="I17" s="62">
        <v>23.12</v>
      </c>
      <c r="J17" s="56">
        <v>0</v>
      </c>
      <c r="K17" s="93">
        <v>1.4848748630105031</v>
      </c>
      <c r="L17" s="93">
        <v>20.498763105471735</v>
      </c>
      <c r="M17" s="93">
        <v>17.07671406713817</v>
      </c>
      <c r="N17" s="94">
        <v>17.628254624540485</v>
      </c>
      <c r="O17" s="95">
        <v>3.6197475985427321</v>
      </c>
      <c r="P17" s="82" t="s">
        <v>25</v>
      </c>
    </row>
    <row r="18" spans="1:16" hidden="1">
      <c r="A18" s="122" t="s">
        <v>26</v>
      </c>
      <c r="B18" s="17" t="s">
        <v>16</v>
      </c>
      <c r="C18" s="56">
        <v>35.78</v>
      </c>
      <c r="D18" s="56">
        <v>35.78</v>
      </c>
      <c r="E18" s="56">
        <v>35.78</v>
      </c>
      <c r="F18" s="56">
        <v>35.78</v>
      </c>
      <c r="G18" s="56">
        <v>35.78</v>
      </c>
      <c r="H18" s="56">
        <v>35.78</v>
      </c>
      <c r="I18" s="56">
        <v>35.78</v>
      </c>
      <c r="J18" s="56">
        <v>35.784080006319748</v>
      </c>
      <c r="K18" s="93">
        <v>35.784087104413842</v>
      </c>
      <c r="L18" s="93">
        <v>35.784077436417128</v>
      </c>
      <c r="M18" s="93">
        <v>35.784080006319748</v>
      </c>
      <c r="N18" s="94">
        <v>35.784076354468951</v>
      </c>
      <c r="O18" s="93">
        <v>35.784080572845419</v>
      </c>
      <c r="P18" s="82"/>
    </row>
    <row r="19" spans="1:16" hidden="1">
      <c r="A19" s="123"/>
      <c r="B19" s="17" t="s">
        <v>17</v>
      </c>
      <c r="C19" s="56">
        <v>26.55</v>
      </c>
      <c r="D19" s="56">
        <v>22.41</v>
      </c>
      <c r="E19" s="56">
        <v>22.41</v>
      </c>
      <c r="F19" s="56">
        <v>27.73</v>
      </c>
      <c r="G19" s="56">
        <v>27.73</v>
      </c>
      <c r="H19" s="56">
        <v>28.31</v>
      </c>
      <c r="I19" s="56">
        <v>27.32</v>
      </c>
      <c r="J19" s="56">
        <v>0</v>
      </c>
      <c r="K19" s="93">
        <v>23.836595583084272</v>
      </c>
      <c r="L19" s="93">
        <v>24.86753810431475</v>
      </c>
      <c r="M19" s="93">
        <v>0</v>
      </c>
      <c r="N19" s="94">
        <v>27.71449416451614</v>
      </c>
      <c r="O19" s="93">
        <v>7.9169220590865466E-2</v>
      </c>
      <c r="P19" s="82"/>
    </row>
    <row r="20" spans="1:16" hidden="1">
      <c r="A20" s="123"/>
      <c r="B20" s="17" t="s">
        <v>18</v>
      </c>
      <c r="C20" s="56">
        <v>9.24</v>
      </c>
      <c r="D20" s="56">
        <v>13.37</v>
      </c>
      <c r="E20" s="56">
        <v>13.37</v>
      </c>
      <c r="F20" s="56">
        <v>8.06</v>
      </c>
      <c r="G20" s="56">
        <v>8.06</v>
      </c>
      <c r="H20" s="56">
        <v>7.47</v>
      </c>
      <c r="I20" s="56">
        <v>8.4600000000000009</v>
      </c>
      <c r="J20" s="56">
        <v>35.784080006319748</v>
      </c>
      <c r="K20" s="93">
        <v>11.94749152132956</v>
      </c>
      <c r="L20" s="93">
        <v>10.91653933210238</v>
      </c>
      <c r="M20" s="93">
        <v>35.784080006319748</v>
      </c>
      <c r="N20" s="94">
        <v>8.069582189952806</v>
      </c>
      <c r="O20" s="93">
        <v>35.704911352254562</v>
      </c>
      <c r="P20" s="82"/>
    </row>
    <row r="21" spans="1:16">
      <c r="A21" s="124"/>
      <c r="B21" s="18" t="s">
        <v>19</v>
      </c>
      <c r="C21" s="56">
        <v>74.19</v>
      </c>
      <c r="D21" s="56">
        <v>62.64</v>
      </c>
      <c r="E21" s="56">
        <v>62.64</v>
      </c>
      <c r="F21" s="56">
        <v>77.48</v>
      </c>
      <c r="G21" s="56">
        <v>77.48</v>
      </c>
      <c r="H21" s="56">
        <v>79.12</v>
      </c>
      <c r="I21" s="56">
        <v>76.349999999999994</v>
      </c>
      <c r="J21" s="56">
        <v>0</v>
      </c>
      <c r="K21" s="93">
        <v>66.612278003716668</v>
      </c>
      <c r="L21" s="93">
        <v>69.493305083806035</v>
      </c>
      <c r="M21" s="93">
        <v>0</v>
      </c>
      <c r="N21" s="94">
        <v>77.449237169020762</v>
      </c>
      <c r="O21" s="95">
        <v>0.22124145520436442</v>
      </c>
      <c r="P21" s="82" t="s">
        <v>27</v>
      </c>
    </row>
    <row r="22" spans="1:16" hidden="1">
      <c r="A22" s="125" t="s">
        <v>28</v>
      </c>
      <c r="B22" s="17" t="s">
        <v>16</v>
      </c>
      <c r="C22" s="56">
        <v>2124.4899999999998</v>
      </c>
      <c r="D22" s="56">
        <v>2124.4899999999998</v>
      </c>
      <c r="E22" s="56">
        <v>2124.4899999999998</v>
      </c>
      <c r="F22" s="56">
        <v>2124.4899999999998</v>
      </c>
      <c r="G22" s="56">
        <v>2124.4899999999998</v>
      </c>
      <c r="H22" s="56">
        <v>2124.4899999999998</v>
      </c>
      <c r="I22" s="56">
        <v>2124.4899999999998</v>
      </c>
      <c r="J22" s="56">
        <v>2124.487303781716</v>
      </c>
      <c r="K22" s="93">
        <v>2124.4873275815521</v>
      </c>
      <c r="L22" s="93">
        <v>2124.4873032112241</v>
      </c>
      <c r="M22" s="93">
        <v>2124.487301270321</v>
      </c>
      <c r="N22" s="94">
        <v>2124.4872998085812</v>
      </c>
      <c r="O22" s="93">
        <v>2124.4873193537669</v>
      </c>
      <c r="P22" s="82"/>
    </row>
    <row r="23" spans="1:16" hidden="1">
      <c r="A23" s="126"/>
      <c r="B23" s="17" t="s">
        <v>17</v>
      </c>
      <c r="C23" s="56">
        <v>1607.88</v>
      </c>
      <c r="D23" s="56">
        <v>2068.7600000000002</v>
      </c>
      <c r="E23" s="56">
        <v>2068.7600000000002</v>
      </c>
      <c r="F23" s="56">
        <v>1694.09</v>
      </c>
      <c r="G23" s="56">
        <v>1694.09</v>
      </c>
      <c r="H23" s="56">
        <v>1618.93</v>
      </c>
      <c r="I23" s="56">
        <v>1618.38</v>
      </c>
      <c r="J23" s="56">
        <v>2.5069557140477041</v>
      </c>
      <c r="K23" s="93">
        <v>978.76998828842477</v>
      </c>
      <c r="L23" s="93">
        <v>1724.6440240297429</v>
      </c>
      <c r="M23" s="93">
        <v>733.86095049906339</v>
      </c>
      <c r="N23" s="94">
        <v>1685.9803311728881</v>
      </c>
      <c r="O23" s="93">
        <v>765.06972190349927</v>
      </c>
      <c r="P23" s="82"/>
    </row>
    <row r="24" spans="1:16" hidden="1">
      <c r="A24" s="126"/>
      <c r="B24" s="17" t="s">
        <v>18</v>
      </c>
      <c r="C24" s="56">
        <v>516.6</v>
      </c>
      <c r="D24" s="56">
        <v>55.73</v>
      </c>
      <c r="E24" s="56">
        <v>55.73</v>
      </c>
      <c r="F24" s="56">
        <v>430.39</v>
      </c>
      <c r="G24" s="56">
        <v>430.39</v>
      </c>
      <c r="H24" s="56">
        <v>505.56</v>
      </c>
      <c r="I24" s="56">
        <v>506.11</v>
      </c>
      <c r="J24" s="56">
        <v>2121.9803480676692</v>
      </c>
      <c r="K24" s="93">
        <v>1145.717339293127</v>
      </c>
      <c r="L24" s="93">
        <v>399.84327918148108</v>
      </c>
      <c r="M24" s="93">
        <v>1390.626350771257</v>
      </c>
      <c r="N24" s="94">
        <v>438.50696863569249</v>
      </c>
      <c r="O24" s="93">
        <v>1359.417597450268</v>
      </c>
      <c r="P24" s="82"/>
    </row>
    <row r="25" spans="1:16">
      <c r="A25" s="127"/>
      <c r="B25" s="19" t="s">
        <v>19</v>
      </c>
      <c r="C25" s="56">
        <v>75.680000000000007</v>
      </c>
      <c r="D25" s="56">
        <v>97.38</v>
      </c>
      <c r="E25" s="56">
        <v>97.38</v>
      </c>
      <c r="F25" s="56">
        <v>79.739999999999995</v>
      </c>
      <c r="G25" s="56">
        <v>79.739999999999995</v>
      </c>
      <c r="H25" s="56">
        <v>76.2</v>
      </c>
      <c r="I25" s="56">
        <v>76.180000000000007</v>
      </c>
      <c r="J25" s="62">
        <v>0.1180028569521301</v>
      </c>
      <c r="K25" s="93">
        <v>46.070879104872091</v>
      </c>
      <c r="L25" s="93">
        <v>81.179304833824773</v>
      </c>
      <c r="M25" s="93">
        <v>34.542967146014796</v>
      </c>
      <c r="N25" s="94">
        <v>79.359397974504105</v>
      </c>
      <c r="O25" s="93">
        <v>36.011969331792507</v>
      </c>
      <c r="P25" s="82"/>
    </row>
    <row r="26" spans="1:16" hidden="1">
      <c r="A26" s="125" t="s">
        <v>29</v>
      </c>
      <c r="B26" s="17" t="s">
        <v>16</v>
      </c>
      <c r="C26" s="56">
        <v>320.77</v>
      </c>
      <c r="D26" s="56">
        <v>320.77</v>
      </c>
      <c r="E26" s="56">
        <v>320.77</v>
      </c>
      <c r="F26" s="56">
        <v>320.77</v>
      </c>
      <c r="G26" s="56">
        <v>320.77</v>
      </c>
      <c r="H26" s="56">
        <v>320.77</v>
      </c>
      <c r="I26" s="56">
        <v>320.77</v>
      </c>
      <c r="J26" s="56">
        <v>320.76516786746129</v>
      </c>
      <c r="K26" s="93">
        <v>320.76516826367248</v>
      </c>
      <c r="L26" s="93">
        <v>320.76516815205338</v>
      </c>
      <c r="M26" s="93">
        <v>320.76516807566873</v>
      </c>
      <c r="N26" s="94">
        <v>320.7651679075957</v>
      </c>
      <c r="O26" s="93">
        <v>320.76516701581119</v>
      </c>
      <c r="P26" s="82"/>
    </row>
    <row r="27" spans="1:16" hidden="1">
      <c r="A27" s="126"/>
      <c r="B27" s="17" t="s">
        <v>17</v>
      </c>
      <c r="C27" s="56">
        <v>267.52</v>
      </c>
      <c r="D27" s="56">
        <v>314.77</v>
      </c>
      <c r="E27" s="56">
        <v>314.77</v>
      </c>
      <c r="F27" s="56">
        <v>278.11</v>
      </c>
      <c r="G27" s="56">
        <v>278.11</v>
      </c>
      <c r="H27" s="56">
        <v>267.99</v>
      </c>
      <c r="I27" s="56">
        <v>267.69</v>
      </c>
      <c r="J27" s="56">
        <v>0</v>
      </c>
      <c r="K27" s="93">
        <v>92.986917019908276</v>
      </c>
      <c r="L27" s="93">
        <v>276.59055971215781</v>
      </c>
      <c r="M27" s="93">
        <v>271.80710574634639</v>
      </c>
      <c r="N27" s="94">
        <v>276.10938517298422</v>
      </c>
      <c r="O27" s="93">
        <v>74.746840400961787</v>
      </c>
      <c r="P27" s="82"/>
    </row>
    <row r="28" spans="1:16" hidden="1">
      <c r="A28" s="126"/>
      <c r="B28" s="17" t="s">
        <v>18</v>
      </c>
      <c r="C28" s="56">
        <v>53.25</v>
      </c>
      <c r="D28" s="56">
        <v>5.99</v>
      </c>
      <c r="E28" s="56">
        <v>5.99</v>
      </c>
      <c r="F28" s="56">
        <v>42.65</v>
      </c>
      <c r="G28" s="56">
        <v>42.65</v>
      </c>
      <c r="H28" s="56">
        <v>52.77</v>
      </c>
      <c r="I28" s="56">
        <v>53.07</v>
      </c>
      <c r="J28" s="56">
        <v>320.76516786746129</v>
      </c>
      <c r="K28" s="93">
        <v>227.7782512437642</v>
      </c>
      <c r="L28" s="93">
        <v>44.174608439895593</v>
      </c>
      <c r="M28" s="93">
        <v>48.958062329322317</v>
      </c>
      <c r="N28" s="94">
        <v>44.655782734611471</v>
      </c>
      <c r="O28" s="93">
        <v>246.01832661484951</v>
      </c>
      <c r="P28" s="82"/>
    </row>
    <row r="29" spans="1:16">
      <c r="A29" s="127"/>
      <c r="B29" s="18" t="s">
        <v>19</v>
      </c>
      <c r="C29" s="56">
        <v>83.4</v>
      </c>
      <c r="D29" s="56">
        <v>98.13</v>
      </c>
      <c r="E29" s="56">
        <v>98.13</v>
      </c>
      <c r="F29" s="56">
        <v>86.7</v>
      </c>
      <c r="G29" s="56">
        <v>86.7</v>
      </c>
      <c r="H29" s="56">
        <v>83.55</v>
      </c>
      <c r="I29" s="56">
        <v>83.46</v>
      </c>
      <c r="J29" s="56">
        <v>0</v>
      </c>
      <c r="K29" s="93">
        <v>28.989094272066353</v>
      </c>
      <c r="L29" s="93">
        <v>86.228364914311612</v>
      </c>
      <c r="M29" s="93">
        <v>84.737101405669748</v>
      </c>
      <c r="N29" s="94">
        <v>86.07835662896052</v>
      </c>
      <c r="O29" s="95">
        <v>23.302667523521141</v>
      </c>
      <c r="P29" s="82" t="s">
        <v>20</v>
      </c>
    </row>
    <row r="30" spans="1:16" hidden="1">
      <c r="A30" s="125" t="s">
        <v>30</v>
      </c>
      <c r="B30" s="17" t="s">
        <v>16</v>
      </c>
      <c r="C30" s="56">
        <v>3750.45</v>
      </c>
      <c r="D30" s="56">
        <v>3750.45</v>
      </c>
      <c r="E30" s="56">
        <v>3750.45</v>
      </c>
      <c r="F30" s="56">
        <v>3750.45</v>
      </c>
      <c r="G30" s="56">
        <v>3750.45</v>
      </c>
      <c r="H30" s="56">
        <v>3750.45</v>
      </c>
      <c r="I30" s="56">
        <v>3750.45</v>
      </c>
      <c r="J30" s="56">
        <v>3750.4515455652959</v>
      </c>
      <c r="K30" s="93">
        <v>3750.4515514140171</v>
      </c>
      <c r="L30" s="93">
        <v>3750.451548590991</v>
      </c>
      <c r="M30" s="93">
        <v>3750.4515523916129</v>
      </c>
      <c r="N30" s="94">
        <v>3750.4515498964988</v>
      </c>
      <c r="O30" s="93">
        <v>3750.451544598257</v>
      </c>
      <c r="P30" s="82"/>
    </row>
    <row r="31" spans="1:16" hidden="1">
      <c r="A31" s="126"/>
      <c r="B31" s="17" t="s">
        <v>17</v>
      </c>
      <c r="C31" s="56">
        <v>1933.22</v>
      </c>
      <c r="D31" s="56">
        <v>3182.68</v>
      </c>
      <c r="E31" s="56">
        <v>3182.68</v>
      </c>
      <c r="F31" s="56">
        <v>2072.7199999999998</v>
      </c>
      <c r="G31" s="56">
        <v>2072.7199999999998</v>
      </c>
      <c r="H31" s="56">
        <v>1364.02</v>
      </c>
      <c r="I31" s="56">
        <v>1423.38</v>
      </c>
      <c r="J31" s="56">
        <v>2.0989995242878932</v>
      </c>
      <c r="K31" s="93">
        <v>1008.554669118775</v>
      </c>
      <c r="L31" s="93">
        <v>2108.9580460512411</v>
      </c>
      <c r="M31" s="93">
        <v>1081.2354047492679</v>
      </c>
      <c r="N31" s="94">
        <v>1689.8363813803969</v>
      </c>
      <c r="O31" s="93">
        <v>977.59476504983104</v>
      </c>
      <c r="P31" s="82"/>
    </row>
    <row r="32" spans="1:16" hidden="1">
      <c r="A32" s="126"/>
      <c r="B32" s="17" t="s">
        <v>18</v>
      </c>
      <c r="C32" s="56">
        <v>1817.23</v>
      </c>
      <c r="D32" s="56">
        <v>567.77</v>
      </c>
      <c r="E32" s="56">
        <v>567.77</v>
      </c>
      <c r="F32" s="56">
        <v>1677.73</v>
      </c>
      <c r="G32" s="56">
        <v>1677.73</v>
      </c>
      <c r="H32" s="56">
        <v>2386.4299999999998</v>
      </c>
      <c r="I32" s="56">
        <v>2327.0700000000002</v>
      </c>
      <c r="J32" s="56">
        <v>3748.3525460410078</v>
      </c>
      <c r="K32" s="93">
        <v>2741.896882295242</v>
      </c>
      <c r="L32" s="93">
        <v>1641.493502539749</v>
      </c>
      <c r="M32" s="93">
        <v>2669.2161476423462</v>
      </c>
      <c r="N32" s="94">
        <v>2060.6151685161021</v>
      </c>
      <c r="O32" s="93">
        <v>2772.8567795484259</v>
      </c>
      <c r="P32" s="82"/>
    </row>
    <row r="33" spans="1:16">
      <c r="A33" s="127"/>
      <c r="B33" s="18" t="s">
        <v>19</v>
      </c>
      <c r="C33" s="56">
        <v>51.55</v>
      </c>
      <c r="D33" s="56">
        <v>84.86</v>
      </c>
      <c r="E33" s="56">
        <v>84.86</v>
      </c>
      <c r="F33" s="56">
        <v>55.27</v>
      </c>
      <c r="G33" s="56">
        <v>55.27</v>
      </c>
      <c r="H33" s="56">
        <v>36.369999999999997</v>
      </c>
      <c r="I33" s="56">
        <v>37.950000000000003</v>
      </c>
      <c r="J33" s="62">
        <v>5.5966581591217875E-2</v>
      </c>
      <c r="K33" s="93">
        <v>26.891553064817593</v>
      </c>
      <c r="L33" s="93">
        <v>56.23211015333758</v>
      </c>
      <c r="M33" s="93">
        <v>28.829472655360082</v>
      </c>
      <c r="N33" s="94">
        <v>45.056878055844535</v>
      </c>
      <c r="O33" s="93">
        <v>26.066055071631371</v>
      </c>
      <c r="P33" s="82"/>
    </row>
    <row r="34" spans="1:16" hidden="1">
      <c r="A34" s="125" t="s">
        <v>31</v>
      </c>
      <c r="B34" s="17" t="s">
        <v>16</v>
      </c>
      <c r="C34" s="56">
        <v>1413.02</v>
      </c>
      <c r="D34" s="56">
        <v>1413.02</v>
      </c>
      <c r="E34" s="56">
        <v>1413.02</v>
      </c>
      <c r="F34" s="56">
        <v>1413.02</v>
      </c>
      <c r="G34" s="56">
        <v>1413.02</v>
      </c>
      <c r="H34" s="56">
        <v>1413.02</v>
      </c>
      <c r="I34" s="56">
        <v>1413.02</v>
      </c>
      <c r="J34" s="56">
        <v>1413.0151935038591</v>
      </c>
      <c r="K34" s="93">
        <v>1413.015189947919</v>
      </c>
      <c r="L34" s="93">
        <v>1413.015199617807</v>
      </c>
      <c r="M34" s="93">
        <v>1413.0151884588281</v>
      </c>
      <c r="N34" s="94">
        <v>1413.0151928540411</v>
      </c>
      <c r="O34" s="93">
        <v>1413.0151929402789</v>
      </c>
      <c r="P34" s="82"/>
    </row>
    <row r="35" spans="1:16" hidden="1">
      <c r="A35" s="126"/>
      <c r="B35" s="17" t="s">
        <v>17</v>
      </c>
      <c r="C35" s="56">
        <v>597.30999999999995</v>
      </c>
      <c r="D35" s="56">
        <v>1300.92</v>
      </c>
      <c r="E35" s="56">
        <v>1300.92</v>
      </c>
      <c r="F35" s="56">
        <v>672.89</v>
      </c>
      <c r="G35" s="56">
        <v>672.89</v>
      </c>
      <c r="H35" s="56">
        <v>43.63</v>
      </c>
      <c r="I35" s="56">
        <v>67.430000000000007</v>
      </c>
      <c r="J35" s="56">
        <v>0.14129280179488751</v>
      </c>
      <c r="K35" s="93">
        <v>177.2993476959949</v>
      </c>
      <c r="L35" s="93">
        <v>686.54763925708198</v>
      </c>
      <c r="M35" s="93">
        <v>426.20601306901892</v>
      </c>
      <c r="N35" s="94">
        <v>601.70744062991355</v>
      </c>
      <c r="O35" s="93">
        <v>173.0690569932832</v>
      </c>
      <c r="P35" s="82"/>
    </row>
    <row r="36" spans="1:16" hidden="1">
      <c r="A36" s="126"/>
      <c r="B36" s="17" t="s">
        <v>18</v>
      </c>
      <c r="C36" s="56">
        <v>815.71</v>
      </c>
      <c r="D36" s="56">
        <v>112.09</v>
      </c>
      <c r="E36" s="56">
        <v>112.09</v>
      </c>
      <c r="F36" s="56">
        <v>740.13</v>
      </c>
      <c r="G36" s="56">
        <v>740.13</v>
      </c>
      <c r="H36" s="56">
        <v>1369.38</v>
      </c>
      <c r="I36" s="56">
        <v>1345.59</v>
      </c>
      <c r="J36" s="56">
        <v>1412.873900702064</v>
      </c>
      <c r="K36" s="93">
        <v>1235.715842251924</v>
      </c>
      <c r="L36" s="93">
        <v>726.46756036072532</v>
      </c>
      <c r="M36" s="93">
        <v>986.80917538980941</v>
      </c>
      <c r="N36" s="94">
        <v>811.30775222412706</v>
      </c>
      <c r="O36" s="93">
        <v>1239.946135946996</v>
      </c>
      <c r="P36" s="82"/>
    </row>
    <row r="37" spans="1:16">
      <c r="A37" s="127"/>
      <c r="B37" s="18" t="s">
        <v>19</v>
      </c>
      <c r="C37" s="56">
        <v>42.27</v>
      </c>
      <c r="D37" s="56">
        <v>92.07</v>
      </c>
      <c r="E37" s="56">
        <v>92.07</v>
      </c>
      <c r="F37" s="56">
        <v>47.62</v>
      </c>
      <c r="G37" s="56">
        <v>47.62</v>
      </c>
      <c r="H37" s="56">
        <v>3.09</v>
      </c>
      <c r="I37" s="56">
        <v>4.7699999999999996</v>
      </c>
      <c r="J37" s="62">
        <v>9.999383052953819E-3</v>
      </c>
      <c r="K37" s="95">
        <v>12.547589647817572</v>
      </c>
      <c r="L37" s="93">
        <v>48.587420676209263</v>
      </c>
      <c r="M37" s="93">
        <v>30.162875569220223</v>
      </c>
      <c r="N37" s="94">
        <v>42.583225125454653</v>
      </c>
      <c r="O37" s="95">
        <v>12.248209209495595</v>
      </c>
      <c r="P37" s="82" t="s">
        <v>20</v>
      </c>
    </row>
    <row r="38" spans="1:16" hidden="1">
      <c r="A38" s="125" t="s">
        <v>32</v>
      </c>
      <c r="B38" s="17" t="s">
        <v>16</v>
      </c>
      <c r="C38" s="56">
        <v>825.46</v>
      </c>
      <c r="D38" s="56">
        <v>825.46</v>
      </c>
      <c r="E38" s="56">
        <v>825.46</v>
      </c>
      <c r="F38" s="56">
        <v>825.46</v>
      </c>
      <c r="G38" s="56">
        <v>825.46</v>
      </c>
      <c r="H38" s="56">
        <v>825.46</v>
      </c>
      <c r="I38" s="56">
        <v>825.46</v>
      </c>
      <c r="J38" s="56">
        <v>825.45917067693028</v>
      </c>
      <c r="K38" s="93">
        <v>825.4591843634928</v>
      </c>
      <c r="L38" s="93">
        <v>825.45917749798639</v>
      </c>
      <c r="M38" s="93">
        <v>825.4591705841674</v>
      </c>
      <c r="N38" s="94">
        <v>825.45917351500634</v>
      </c>
      <c r="O38" s="93">
        <v>825.45918197914762</v>
      </c>
      <c r="P38" s="82"/>
    </row>
    <row r="39" spans="1:16" hidden="1">
      <c r="A39" s="126"/>
      <c r="B39" s="17" t="s">
        <v>17</v>
      </c>
      <c r="C39" s="56">
        <v>66.180000000000007</v>
      </c>
      <c r="D39" s="56">
        <v>246.43</v>
      </c>
      <c r="E39" s="56">
        <v>246.43</v>
      </c>
      <c r="F39" s="56">
        <v>72.17</v>
      </c>
      <c r="G39" s="56">
        <v>72.17</v>
      </c>
      <c r="H39" s="56">
        <v>92.01</v>
      </c>
      <c r="I39" s="56">
        <v>100.14</v>
      </c>
      <c r="J39" s="56">
        <v>0</v>
      </c>
      <c r="K39" s="93">
        <v>71.795713126745611</v>
      </c>
      <c r="L39" s="93">
        <v>77.767523178465623</v>
      </c>
      <c r="M39" s="93">
        <v>0</v>
      </c>
      <c r="N39" s="94">
        <v>56.678587290887791</v>
      </c>
      <c r="O39" s="93">
        <v>0</v>
      </c>
      <c r="P39" s="82"/>
    </row>
    <row r="40" spans="1:16" hidden="1">
      <c r="A40" s="126"/>
      <c r="B40" s="17" t="s">
        <v>18</v>
      </c>
      <c r="C40" s="56">
        <v>759.28</v>
      </c>
      <c r="D40" s="56">
        <v>579.03</v>
      </c>
      <c r="E40" s="56">
        <v>579.03</v>
      </c>
      <c r="F40" s="56">
        <v>753.29</v>
      </c>
      <c r="G40" s="56">
        <v>753.29</v>
      </c>
      <c r="H40" s="56">
        <v>733.45</v>
      </c>
      <c r="I40" s="56">
        <v>725.32</v>
      </c>
      <c r="J40" s="56">
        <v>825.45917067693028</v>
      </c>
      <c r="K40" s="93">
        <v>753.66347123674723</v>
      </c>
      <c r="L40" s="93">
        <v>747.69165431952081</v>
      </c>
      <c r="M40" s="93">
        <v>825.4591705841674</v>
      </c>
      <c r="N40" s="94">
        <v>768.78058622411857</v>
      </c>
      <c r="O40" s="93">
        <v>825.45918197914762</v>
      </c>
      <c r="P40" s="82"/>
    </row>
    <row r="41" spans="1:16">
      <c r="A41" s="127"/>
      <c r="B41" s="18" t="s">
        <v>19</v>
      </c>
      <c r="C41" s="62">
        <v>8.02</v>
      </c>
      <c r="D41" s="56">
        <v>29.85</v>
      </c>
      <c r="E41" s="56">
        <v>29.85</v>
      </c>
      <c r="F41" s="56">
        <v>8.74</v>
      </c>
      <c r="G41" s="56">
        <v>8.74</v>
      </c>
      <c r="H41" s="62">
        <v>11.15</v>
      </c>
      <c r="I41" s="62">
        <v>12.13</v>
      </c>
      <c r="J41" s="56">
        <v>0</v>
      </c>
      <c r="K41" s="95">
        <v>8.6976696712275245</v>
      </c>
      <c r="L41" s="93">
        <v>9.4211228487619945</v>
      </c>
      <c r="M41" s="93">
        <v>0</v>
      </c>
      <c r="N41" s="94">
        <v>6.8663101834021116</v>
      </c>
      <c r="O41" s="95">
        <v>0</v>
      </c>
      <c r="P41" s="82" t="s">
        <v>33</v>
      </c>
    </row>
    <row r="42" spans="1:16" hidden="1">
      <c r="A42" s="125" t="s">
        <v>34</v>
      </c>
      <c r="B42" s="17" t="s">
        <v>16</v>
      </c>
      <c r="C42" s="56">
        <v>304.48</v>
      </c>
      <c r="D42" s="56">
        <v>304.48</v>
      </c>
      <c r="E42" s="56">
        <v>304.48</v>
      </c>
      <c r="F42" s="56">
        <v>304.48</v>
      </c>
      <c r="G42" s="56">
        <v>304.48</v>
      </c>
      <c r="H42" s="56">
        <v>304.48</v>
      </c>
      <c r="I42" s="56">
        <v>304.48</v>
      </c>
      <c r="J42" s="56">
        <v>304.48410224763148</v>
      </c>
      <c r="K42" s="93">
        <v>304.48410128057088</v>
      </c>
      <c r="L42" s="93">
        <v>304.48410402818718</v>
      </c>
      <c r="M42" s="93">
        <v>304.48410224763148</v>
      </c>
      <c r="N42" s="94">
        <v>304.48410125548639</v>
      </c>
      <c r="O42" s="93">
        <v>304.48410224763148</v>
      </c>
      <c r="P42" s="82"/>
    </row>
    <row r="43" spans="1:16" hidden="1">
      <c r="A43" s="126"/>
      <c r="B43" s="17" t="s">
        <v>17</v>
      </c>
      <c r="C43" s="56">
        <v>153.97</v>
      </c>
      <c r="D43" s="56">
        <v>280.68</v>
      </c>
      <c r="E43" s="56">
        <v>280.68</v>
      </c>
      <c r="F43" s="56">
        <v>188.78</v>
      </c>
      <c r="G43" s="56">
        <v>188.78</v>
      </c>
      <c r="H43" s="56">
        <v>273.33999999999997</v>
      </c>
      <c r="I43" s="56">
        <v>272.97000000000003</v>
      </c>
      <c r="J43" s="56">
        <v>0</v>
      </c>
      <c r="K43" s="93">
        <v>120.6617123465353</v>
      </c>
      <c r="L43" s="93">
        <v>180.00224481863631</v>
      </c>
      <c r="M43" s="93">
        <v>0</v>
      </c>
      <c r="N43" s="94">
        <v>183.53627162119361</v>
      </c>
      <c r="O43" s="93">
        <v>0</v>
      </c>
      <c r="P43" s="82"/>
    </row>
    <row r="44" spans="1:16" hidden="1">
      <c r="A44" s="126"/>
      <c r="B44" s="17" t="s">
        <v>18</v>
      </c>
      <c r="C44" s="56">
        <v>150.52000000000001</v>
      </c>
      <c r="D44" s="56">
        <v>23.81</v>
      </c>
      <c r="E44" s="56">
        <v>23.81</v>
      </c>
      <c r="F44" s="56">
        <v>115.7</v>
      </c>
      <c r="G44" s="56">
        <v>115.7</v>
      </c>
      <c r="H44" s="56">
        <v>31.14</v>
      </c>
      <c r="I44" s="56">
        <v>31.52</v>
      </c>
      <c r="J44" s="56">
        <v>304.48410224763148</v>
      </c>
      <c r="K44" s="93">
        <v>183.82238893403559</v>
      </c>
      <c r="L44" s="93">
        <v>124.48185920955081</v>
      </c>
      <c r="M44" s="93">
        <v>304.48410224763148</v>
      </c>
      <c r="N44" s="94">
        <v>120.9478296342928</v>
      </c>
      <c r="O44" s="93">
        <v>304.48410224763148</v>
      </c>
      <c r="P44" s="82"/>
    </row>
    <row r="45" spans="1:16">
      <c r="A45" s="127"/>
      <c r="B45" s="18" t="s">
        <v>19</v>
      </c>
      <c r="C45" s="56">
        <v>50.57</v>
      </c>
      <c r="D45" s="56">
        <v>92.18</v>
      </c>
      <c r="E45" s="56">
        <v>92.18</v>
      </c>
      <c r="F45" s="56">
        <v>62</v>
      </c>
      <c r="G45" s="56">
        <v>62</v>
      </c>
      <c r="H45" s="56">
        <v>89.77</v>
      </c>
      <c r="I45" s="56">
        <v>89.65</v>
      </c>
      <c r="J45" s="62">
        <v>0</v>
      </c>
      <c r="K45" s="93">
        <v>39.628247202092822</v>
      </c>
      <c r="L45" s="93">
        <v>59.11712382922061</v>
      </c>
      <c r="M45" s="93">
        <v>0</v>
      </c>
      <c r="N45" s="94">
        <v>60.277784903846943</v>
      </c>
      <c r="O45" s="95">
        <v>0</v>
      </c>
      <c r="P45" s="82" t="s">
        <v>27</v>
      </c>
    </row>
    <row r="46" spans="1:16" hidden="1">
      <c r="A46" s="125" t="s">
        <v>35</v>
      </c>
      <c r="B46" s="17" t="s">
        <v>16</v>
      </c>
      <c r="C46" s="56">
        <v>3729.14</v>
      </c>
      <c r="D46" s="56">
        <v>3729.14</v>
      </c>
      <c r="E46" s="56">
        <v>3729.14</v>
      </c>
      <c r="F46" s="56">
        <v>3729.14</v>
      </c>
      <c r="G46" s="56">
        <v>3729.14</v>
      </c>
      <c r="H46" s="56">
        <v>3729.14</v>
      </c>
      <c r="I46" s="56">
        <v>3729.14</v>
      </c>
      <c r="J46" s="56">
        <v>3729.1426706204979</v>
      </c>
      <c r="K46" s="93">
        <v>3729.1426559985789</v>
      </c>
      <c r="L46" s="93">
        <v>3729.1426586768512</v>
      </c>
      <c r="M46" s="93">
        <v>3729.1426706204979</v>
      </c>
      <c r="N46" s="94">
        <v>3729.1426624590831</v>
      </c>
      <c r="O46" s="93">
        <v>3729.1426708543681</v>
      </c>
      <c r="P46" s="82"/>
    </row>
    <row r="47" spans="1:16" hidden="1">
      <c r="A47" s="126"/>
      <c r="B47" s="17" t="s">
        <v>17</v>
      </c>
      <c r="C47" s="56">
        <v>108.84</v>
      </c>
      <c r="D47" s="56">
        <v>816.03</v>
      </c>
      <c r="E47" s="56">
        <v>816.03</v>
      </c>
      <c r="F47" s="56">
        <v>119.68</v>
      </c>
      <c r="G47" s="56">
        <v>119.68</v>
      </c>
      <c r="H47" s="56">
        <v>242.76</v>
      </c>
      <c r="I47" s="56">
        <v>251.28</v>
      </c>
      <c r="J47" s="56">
        <v>0</v>
      </c>
      <c r="K47" s="93">
        <v>99.738055387292462</v>
      </c>
      <c r="L47" s="93">
        <v>114.32799269299019</v>
      </c>
      <c r="M47" s="93">
        <v>0</v>
      </c>
      <c r="N47" s="94">
        <v>118.8600386134349</v>
      </c>
      <c r="O47" s="93">
        <v>0</v>
      </c>
      <c r="P47" s="82"/>
    </row>
    <row r="48" spans="1:16" hidden="1">
      <c r="A48" s="126"/>
      <c r="B48" s="17" t="s">
        <v>18</v>
      </c>
      <c r="C48" s="56">
        <v>3620.31</v>
      </c>
      <c r="D48" s="56">
        <v>2913.11</v>
      </c>
      <c r="E48" s="56">
        <v>2913.11</v>
      </c>
      <c r="F48" s="56">
        <v>3609.46</v>
      </c>
      <c r="G48" s="56">
        <v>3609.46</v>
      </c>
      <c r="H48" s="56">
        <v>3486.39</v>
      </c>
      <c r="I48" s="56">
        <v>3477.86</v>
      </c>
      <c r="J48" s="56">
        <v>3729.1426706204979</v>
      </c>
      <c r="K48" s="93">
        <v>3629.4046006112872</v>
      </c>
      <c r="L48" s="93">
        <v>3614.8146659838599</v>
      </c>
      <c r="M48" s="93">
        <v>3729.1426706204979</v>
      </c>
      <c r="N48" s="94">
        <v>3610.2826238456478</v>
      </c>
      <c r="O48" s="93">
        <v>3729.1426708543681</v>
      </c>
      <c r="P48" s="82"/>
    </row>
    <row r="49" spans="1:16">
      <c r="A49" s="127"/>
      <c r="B49" s="18" t="s">
        <v>19</v>
      </c>
      <c r="C49" s="56">
        <v>2.92</v>
      </c>
      <c r="D49" s="62">
        <v>21.88</v>
      </c>
      <c r="E49" s="62">
        <v>21.88</v>
      </c>
      <c r="F49" s="56">
        <v>3.21</v>
      </c>
      <c r="G49" s="56">
        <v>3.21</v>
      </c>
      <c r="H49" s="56">
        <v>6.51</v>
      </c>
      <c r="I49" s="56">
        <v>6.74</v>
      </c>
      <c r="J49" s="56">
        <v>0</v>
      </c>
      <c r="K49" s="95">
        <v>2.6745572531760629</v>
      </c>
      <c r="L49" s="93">
        <v>3.0657983123004273</v>
      </c>
      <c r="M49" s="93">
        <v>0</v>
      </c>
      <c r="N49" s="94">
        <v>3.1873288144749017</v>
      </c>
      <c r="O49" s="95">
        <v>0</v>
      </c>
      <c r="P49" s="82" t="s">
        <v>36</v>
      </c>
    </row>
    <row r="50" spans="1:16" hidden="1">
      <c r="A50" s="125" t="s">
        <v>37</v>
      </c>
      <c r="B50" s="17" t="s">
        <v>16</v>
      </c>
      <c r="C50" s="56">
        <v>921.53</v>
      </c>
      <c r="D50" s="56">
        <v>921.53</v>
      </c>
      <c r="E50" s="56">
        <v>921.53</v>
      </c>
      <c r="F50" s="56">
        <v>921.53</v>
      </c>
      <c r="G50" s="56">
        <v>921.53</v>
      </c>
      <c r="H50" s="56">
        <v>921.53</v>
      </c>
      <c r="I50" s="56">
        <v>921.53</v>
      </c>
      <c r="J50" s="56">
        <v>921.5285629122684</v>
      </c>
      <c r="K50" s="93">
        <v>921.52856246067108</v>
      </c>
      <c r="L50" s="93">
        <v>921.52855926650113</v>
      </c>
      <c r="M50" s="93">
        <v>921.52856290210809</v>
      </c>
      <c r="N50" s="94">
        <v>921.52854653803934</v>
      </c>
      <c r="O50" s="93">
        <v>921.52856375556121</v>
      </c>
      <c r="P50" s="82"/>
    </row>
    <row r="51" spans="1:16" hidden="1">
      <c r="A51" s="126"/>
      <c r="B51" s="17" t="s">
        <v>17</v>
      </c>
      <c r="C51" s="56">
        <v>141.28</v>
      </c>
      <c r="D51" s="56">
        <v>494.22</v>
      </c>
      <c r="E51" s="56">
        <v>494.22</v>
      </c>
      <c r="F51" s="56">
        <v>158.22</v>
      </c>
      <c r="G51" s="56">
        <v>158.22</v>
      </c>
      <c r="H51" s="56">
        <v>286.56</v>
      </c>
      <c r="I51" s="56">
        <v>291.38</v>
      </c>
      <c r="J51" s="56">
        <v>0.27649553781596409</v>
      </c>
      <c r="K51" s="93">
        <v>69.931579899777631</v>
      </c>
      <c r="L51" s="93">
        <v>160.0390119829157</v>
      </c>
      <c r="M51" s="93">
        <v>0</v>
      </c>
      <c r="N51" s="94">
        <v>158.77828452633611</v>
      </c>
      <c r="O51" s="93">
        <v>3.1350685429511291E-2</v>
      </c>
      <c r="P51" s="82"/>
    </row>
    <row r="52" spans="1:16" hidden="1">
      <c r="A52" s="126"/>
      <c r="B52" s="17" t="s">
        <v>18</v>
      </c>
      <c r="C52" s="56">
        <v>780.24</v>
      </c>
      <c r="D52" s="56">
        <v>427.31</v>
      </c>
      <c r="E52" s="56">
        <v>427.31</v>
      </c>
      <c r="F52" s="56">
        <v>763.31</v>
      </c>
      <c r="G52" s="56">
        <v>763.31</v>
      </c>
      <c r="H52" s="56">
        <v>634.97</v>
      </c>
      <c r="I52" s="56">
        <v>630.15</v>
      </c>
      <c r="J52" s="56">
        <v>921.25206737445239</v>
      </c>
      <c r="K52" s="93">
        <v>851.59698256089348</v>
      </c>
      <c r="L52" s="93">
        <v>761.48954728358547</v>
      </c>
      <c r="M52" s="93">
        <v>921.52856290210809</v>
      </c>
      <c r="N52" s="94">
        <v>762.75026201170317</v>
      </c>
      <c r="O52" s="93">
        <v>921.49721307013169</v>
      </c>
      <c r="P52" s="82"/>
    </row>
    <row r="53" spans="1:16">
      <c r="A53" s="127"/>
      <c r="B53" s="18" t="s">
        <v>19</v>
      </c>
      <c r="C53" s="62">
        <v>15.33</v>
      </c>
      <c r="D53" s="56">
        <v>53.63</v>
      </c>
      <c r="E53" s="56">
        <v>53.63</v>
      </c>
      <c r="F53" s="62">
        <v>17.170000000000002</v>
      </c>
      <c r="G53" s="62">
        <v>17.170000000000002</v>
      </c>
      <c r="H53" s="56">
        <v>31.1</v>
      </c>
      <c r="I53" s="56">
        <v>31.62</v>
      </c>
      <c r="J53" s="56">
        <v>3.0004011697930093E-2</v>
      </c>
      <c r="K53" s="95">
        <v>7.5886502869803527</v>
      </c>
      <c r="L53" s="93">
        <v>17.366690416008396</v>
      </c>
      <c r="M53" s="93">
        <v>0</v>
      </c>
      <c r="N53" s="95">
        <v>17.229882364776202</v>
      </c>
      <c r="O53" s="95">
        <v>3.4020307847806631E-3</v>
      </c>
      <c r="P53" s="82" t="s">
        <v>38</v>
      </c>
    </row>
    <row r="54" spans="1:16" hidden="1">
      <c r="A54" s="116" t="s">
        <v>39</v>
      </c>
      <c r="B54" s="17" t="s">
        <v>16</v>
      </c>
      <c r="C54" s="56">
        <v>9206.26</v>
      </c>
      <c r="D54" s="56">
        <v>9206.26</v>
      </c>
      <c r="E54" s="56">
        <v>9206.26</v>
      </c>
      <c r="F54" s="56">
        <v>9206.26</v>
      </c>
      <c r="G54" s="56">
        <v>9206.26</v>
      </c>
      <c r="H54" s="56">
        <v>9206.26</v>
      </c>
      <c r="I54" s="56">
        <v>9206.26</v>
      </c>
      <c r="J54" s="56">
        <v>9206.2574253546736</v>
      </c>
      <c r="K54" s="93">
        <v>9206.2574014851434</v>
      </c>
      <c r="L54" s="93">
        <v>9206.2574313203368</v>
      </c>
      <c r="M54" s="93">
        <v>9206.2574293284688</v>
      </c>
      <c r="N54" s="95">
        <v>9206.2574257810957</v>
      </c>
      <c r="O54" s="93">
        <v>9206.2574054581091</v>
      </c>
      <c r="P54" s="82"/>
    </row>
    <row r="55" spans="1:16" hidden="1">
      <c r="A55" s="117"/>
      <c r="B55" s="17" t="s">
        <v>17</v>
      </c>
      <c r="C55" s="56">
        <v>1198.69</v>
      </c>
      <c r="D55" s="56">
        <v>3066.9</v>
      </c>
      <c r="E55" s="56">
        <v>3066.9</v>
      </c>
      <c r="F55" s="56">
        <v>1289.19</v>
      </c>
      <c r="G55" s="56">
        <v>1289.19</v>
      </c>
      <c r="H55" s="56">
        <v>787.99</v>
      </c>
      <c r="I55" s="56">
        <v>831.31</v>
      </c>
      <c r="J55" s="56">
        <v>0</v>
      </c>
      <c r="K55" s="93">
        <v>673.78030144204013</v>
      </c>
      <c r="L55" s="93">
        <v>1279.072472896831</v>
      </c>
      <c r="M55" s="93">
        <v>983.06537744689547</v>
      </c>
      <c r="N55" s="95">
        <v>762.05773122647906</v>
      </c>
      <c r="O55" s="93">
        <v>422.28480190020161</v>
      </c>
      <c r="P55" s="82"/>
    </row>
    <row r="56" spans="1:16" hidden="1">
      <c r="A56" s="117"/>
      <c r="B56" s="17" t="s">
        <v>18</v>
      </c>
      <c r="C56" s="56">
        <v>8007.56</v>
      </c>
      <c r="D56" s="56">
        <v>6139.36</v>
      </c>
      <c r="E56" s="56">
        <v>6139.36</v>
      </c>
      <c r="F56" s="56">
        <v>7917.06</v>
      </c>
      <c r="G56" s="56">
        <v>7917.06</v>
      </c>
      <c r="H56" s="56">
        <v>8418.27</v>
      </c>
      <c r="I56" s="56">
        <v>8374.9500000000007</v>
      </c>
      <c r="J56" s="56">
        <v>9206.2574253546736</v>
      </c>
      <c r="K56" s="93">
        <v>8532.4771000431028</v>
      </c>
      <c r="L56" s="93">
        <v>7927.184958423506</v>
      </c>
      <c r="M56" s="93">
        <v>8223.1920518815732</v>
      </c>
      <c r="N56" s="95">
        <v>8444.1996945546161</v>
      </c>
      <c r="O56" s="93">
        <v>8783.9726035579079</v>
      </c>
      <c r="P56" s="82"/>
    </row>
    <row r="57" spans="1:16">
      <c r="A57" s="118"/>
      <c r="B57" s="18" t="s">
        <v>19</v>
      </c>
      <c r="C57" s="62">
        <v>13.02</v>
      </c>
      <c r="D57" s="56">
        <v>33.31</v>
      </c>
      <c r="E57" s="56">
        <v>33.31</v>
      </c>
      <c r="F57" s="62">
        <v>14</v>
      </c>
      <c r="G57" s="62">
        <v>14</v>
      </c>
      <c r="H57" s="62">
        <v>8.56</v>
      </c>
      <c r="I57" s="62">
        <v>9.0299999999999994</v>
      </c>
      <c r="J57" s="56">
        <v>0</v>
      </c>
      <c r="K57" s="95">
        <v>7.3187210834811829</v>
      </c>
      <c r="L57" s="95">
        <v>13.893511912292789</v>
      </c>
      <c r="M57" s="95">
        <v>10.678230377472762</v>
      </c>
      <c r="N57" s="95">
        <v>8.277606153966774</v>
      </c>
      <c r="O57" s="95">
        <v>4.5869323798163828</v>
      </c>
      <c r="P57" s="82" t="s">
        <v>40</v>
      </c>
    </row>
    <row r="58" spans="1:16" hidden="1">
      <c r="A58" s="116" t="s">
        <v>41</v>
      </c>
      <c r="B58" s="17" t="s">
        <v>16</v>
      </c>
      <c r="C58" s="56">
        <v>598.78</v>
      </c>
      <c r="D58" s="56">
        <v>598.78</v>
      </c>
      <c r="E58" s="56">
        <v>598.78</v>
      </c>
      <c r="F58" s="56">
        <v>598.78</v>
      </c>
      <c r="G58" s="56">
        <v>598.78</v>
      </c>
      <c r="H58" s="56">
        <v>598.78</v>
      </c>
      <c r="I58" s="56">
        <v>598.78</v>
      </c>
      <c r="J58" s="56">
        <v>598.77757539683046</v>
      </c>
      <c r="K58" s="93">
        <v>598.77757338877052</v>
      </c>
      <c r="L58" s="93">
        <v>598.77757558465623</v>
      </c>
      <c r="M58" s="93">
        <v>598.77757312880112</v>
      </c>
      <c r="N58" s="94">
        <v>598.77757414683856</v>
      </c>
      <c r="O58" s="93">
        <v>598.77757238701383</v>
      </c>
      <c r="P58" s="82"/>
    </row>
    <row r="59" spans="1:16" hidden="1">
      <c r="A59" s="117"/>
      <c r="B59" s="17" t="s">
        <v>17</v>
      </c>
      <c r="C59" s="56">
        <v>445.43</v>
      </c>
      <c r="D59" s="56">
        <v>575.65</v>
      </c>
      <c r="E59" s="56">
        <v>575.65</v>
      </c>
      <c r="F59" s="56">
        <v>448.32</v>
      </c>
      <c r="G59" s="56">
        <v>448.32</v>
      </c>
      <c r="H59" s="56">
        <v>19.420000000000002</v>
      </c>
      <c r="I59" s="56">
        <v>19.809999999999999</v>
      </c>
      <c r="J59" s="56">
        <v>0</v>
      </c>
      <c r="K59" s="93">
        <v>147.9563905075116</v>
      </c>
      <c r="L59" s="93">
        <v>457.10287143220057</v>
      </c>
      <c r="M59" s="93">
        <v>460.97008091186012</v>
      </c>
      <c r="N59" s="94">
        <v>437.3249135590022</v>
      </c>
      <c r="O59" s="93">
        <v>126.964771304102</v>
      </c>
      <c r="P59" s="82"/>
    </row>
    <row r="60" spans="1:16" hidden="1">
      <c r="A60" s="117"/>
      <c r="B60" s="17" t="s">
        <v>18</v>
      </c>
      <c r="C60" s="56">
        <v>153.35</v>
      </c>
      <c r="D60" s="56">
        <v>23.13</v>
      </c>
      <c r="E60" s="56">
        <v>23.13</v>
      </c>
      <c r="F60" s="56">
        <v>150.44999999999999</v>
      </c>
      <c r="G60" s="56">
        <v>150.44999999999999</v>
      </c>
      <c r="H60" s="56">
        <v>579.36</v>
      </c>
      <c r="I60" s="56">
        <v>578.97</v>
      </c>
      <c r="J60" s="56">
        <v>598.77757539683046</v>
      </c>
      <c r="K60" s="93">
        <v>450.82118288125889</v>
      </c>
      <c r="L60" s="93">
        <v>141.6747041524556</v>
      </c>
      <c r="M60" s="93">
        <v>137.80749221694111</v>
      </c>
      <c r="N60" s="94">
        <v>161.45266058783639</v>
      </c>
      <c r="O60" s="93">
        <v>471.81280108291179</v>
      </c>
      <c r="P60" s="82"/>
    </row>
    <row r="61" spans="1:16">
      <c r="A61" s="118"/>
      <c r="B61" s="18" t="s">
        <v>19</v>
      </c>
      <c r="C61" s="56">
        <v>74.39</v>
      </c>
      <c r="D61" s="56">
        <v>96.14</v>
      </c>
      <c r="E61" s="56">
        <v>96.14</v>
      </c>
      <c r="F61" s="56">
        <v>74.87</v>
      </c>
      <c r="G61" s="56">
        <v>74.87</v>
      </c>
      <c r="H61" s="56">
        <v>3.24</v>
      </c>
      <c r="I61" s="56">
        <v>3.31</v>
      </c>
      <c r="J61" s="62">
        <v>0</v>
      </c>
      <c r="K61" s="93">
        <v>24.709741493849737</v>
      </c>
      <c r="L61" s="93">
        <v>76.339343701353187</v>
      </c>
      <c r="M61" s="93">
        <v>76.985194769928754</v>
      </c>
      <c r="N61" s="94">
        <v>73.036288004292686</v>
      </c>
      <c r="O61" s="93">
        <v>21.203995800637571</v>
      </c>
      <c r="P61" s="82"/>
    </row>
    <row r="62" spans="1:16" hidden="1">
      <c r="A62" s="116" t="s">
        <v>42</v>
      </c>
      <c r="B62" s="17" t="s">
        <v>16</v>
      </c>
      <c r="C62" s="56">
        <v>932.19</v>
      </c>
      <c r="D62" s="56">
        <v>932.19</v>
      </c>
      <c r="E62" s="56">
        <v>932.19</v>
      </c>
      <c r="F62" s="56">
        <v>932.19</v>
      </c>
      <c r="G62" s="56">
        <v>932.19</v>
      </c>
      <c r="H62" s="56">
        <v>932.19</v>
      </c>
      <c r="I62" s="56">
        <v>932.19</v>
      </c>
      <c r="J62" s="56">
        <v>932.19434286098908</v>
      </c>
      <c r="K62" s="93">
        <v>932.19434400636521</v>
      </c>
      <c r="L62" s="93">
        <v>932.19434278566735</v>
      </c>
      <c r="M62" s="93">
        <v>932.19434406952814</v>
      </c>
      <c r="N62" s="94">
        <v>932.19434276169352</v>
      </c>
      <c r="O62" s="93">
        <v>932.19434213539569</v>
      </c>
      <c r="P62" s="82"/>
    </row>
    <row r="63" spans="1:16" hidden="1">
      <c r="A63" s="117"/>
      <c r="B63" s="17" t="s">
        <v>17</v>
      </c>
      <c r="C63" s="56">
        <v>50.6</v>
      </c>
      <c r="D63" s="56">
        <v>96.96</v>
      </c>
      <c r="E63" s="56">
        <v>96.96</v>
      </c>
      <c r="F63" s="56">
        <v>61.2</v>
      </c>
      <c r="G63" s="56">
        <v>61.2</v>
      </c>
      <c r="H63" s="56">
        <v>24.94</v>
      </c>
      <c r="I63" s="56">
        <v>24.79</v>
      </c>
      <c r="J63" s="56">
        <v>0</v>
      </c>
      <c r="K63" s="93">
        <v>43.092414598621353</v>
      </c>
      <c r="L63" s="93">
        <v>60.890144271018357</v>
      </c>
      <c r="M63" s="93">
        <v>18.835414497584551</v>
      </c>
      <c r="N63" s="94">
        <v>62.468569366179977</v>
      </c>
      <c r="O63" s="93">
        <v>1.580975547858575</v>
      </c>
      <c r="P63" s="82"/>
    </row>
    <row r="64" spans="1:16" hidden="1">
      <c r="A64" s="117"/>
      <c r="B64" s="17" t="s">
        <v>18</v>
      </c>
      <c r="C64" s="56">
        <v>881.59</v>
      </c>
      <c r="D64" s="56">
        <v>835.24</v>
      </c>
      <c r="E64" s="56">
        <v>835.24</v>
      </c>
      <c r="F64" s="56">
        <v>870.99</v>
      </c>
      <c r="G64" s="56">
        <v>870.99</v>
      </c>
      <c r="H64" s="56">
        <v>907.26</v>
      </c>
      <c r="I64" s="56">
        <v>907.4</v>
      </c>
      <c r="J64" s="56">
        <v>932.19434286098908</v>
      </c>
      <c r="K64" s="93">
        <v>889.10192940774391</v>
      </c>
      <c r="L64" s="93">
        <v>871.30419851464899</v>
      </c>
      <c r="M64" s="93">
        <v>913.35892957194358</v>
      </c>
      <c r="N64" s="94">
        <v>869.72577339551356</v>
      </c>
      <c r="O64" s="93">
        <v>930.61336658753714</v>
      </c>
      <c r="P64" s="82"/>
    </row>
    <row r="65" spans="1:16">
      <c r="A65" s="118"/>
      <c r="B65" s="18" t="s">
        <v>19</v>
      </c>
      <c r="C65" s="62">
        <v>5.43</v>
      </c>
      <c r="D65" s="62">
        <v>10.4</v>
      </c>
      <c r="E65" s="62">
        <v>10.4</v>
      </c>
      <c r="F65" s="56">
        <v>6.57</v>
      </c>
      <c r="G65" s="56">
        <v>6.57</v>
      </c>
      <c r="H65" s="56">
        <v>2.67</v>
      </c>
      <c r="I65" s="56">
        <v>2.66</v>
      </c>
      <c r="J65" s="56">
        <v>0</v>
      </c>
      <c r="K65" s="95">
        <v>4.6226856959268474</v>
      </c>
      <c r="L65" s="95">
        <v>6.531915232295975</v>
      </c>
      <c r="M65" s="93">
        <v>2.0205458891069719</v>
      </c>
      <c r="N65" s="94">
        <v>6.7012388405096202</v>
      </c>
      <c r="O65" s="93">
        <v>0.16959720483145216</v>
      </c>
      <c r="P65" s="107" t="s">
        <v>43</v>
      </c>
    </row>
    <row r="66" spans="1:16" hidden="1">
      <c r="A66" s="113" t="s">
        <v>44</v>
      </c>
      <c r="B66" s="17" t="s">
        <v>16</v>
      </c>
      <c r="C66" s="56">
        <v>1568.51</v>
      </c>
      <c r="D66" s="56">
        <v>1568.51</v>
      </c>
      <c r="E66" s="56">
        <v>1568.51</v>
      </c>
      <c r="F66" s="56">
        <v>1568.51</v>
      </c>
      <c r="G66" s="56">
        <v>1568.51</v>
      </c>
      <c r="H66" s="56">
        <v>1568.51</v>
      </c>
      <c r="I66" s="56">
        <v>1568.51</v>
      </c>
      <c r="J66" s="56">
        <v>1568.5124174653311</v>
      </c>
      <c r="K66" s="93">
        <v>1568.512418045075</v>
      </c>
      <c r="L66" s="93">
        <v>1568.512416722137</v>
      </c>
      <c r="M66" s="93">
        <v>1568.512416929525</v>
      </c>
      <c r="N66" s="94">
        <v>1568.5124174653311</v>
      </c>
      <c r="O66" s="93">
        <v>1568.512418045075</v>
      </c>
      <c r="P66" s="82"/>
    </row>
    <row r="67" spans="1:16" hidden="1">
      <c r="A67" s="114"/>
      <c r="B67" s="17" t="s">
        <v>17</v>
      </c>
      <c r="C67" s="56">
        <v>0</v>
      </c>
      <c r="D67" s="56">
        <v>0</v>
      </c>
      <c r="E67" s="56">
        <v>0</v>
      </c>
      <c r="F67" s="56">
        <v>0</v>
      </c>
      <c r="G67" s="56">
        <v>0</v>
      </c>
      <c r="H67" s="56">
        <v>0</v>
      </c>
      <c r="I67" s="56">
        <v>0</v>
      </c>
      <c r="J67" s="56">
        <v>0</v>
      </c>
      <c r="K67" s="93">
        <v>0</v>
      </c>
      <c r="L67" s="93">
        <v>0</v>
      </c>
      <c r="M67" s="93">
        <v>0</v>
      </c>
      <c r="N67" s="94">
        <v>0</v>
      </c>
      <c r="O67" s="93">
        <v>0</v>
      </c>
      <c r="P67" s="82"/>
    </row>
    <row r="68" spans="1:16" hidden="1">
      <c r="A68" s="114"/>
      <c r="B68" s="17" t="s">
        <v>18</v>
      </c>
      <c r="C68" s="56">
        <v>1568.51</v>
      </c>
      <c r="D68" s="56">
        <v>1568.51</v>
      </c>
      <c r="E68" s="56">
        <v>1568.51</v>
      </c>
      <c r="F68" s="56">
        <v>1568.51</v>
      </c>
      <c r="G68" s="56">
        <v>1568.51</v>
      </c>
      <c r="H68" s="56">
        <v>1568.51</v>
      </c>
      <c r="I68" s="56">
        <v>1568.51</v>
      </c>
      <c r="J68" s="56">
        <v>1568.5124174653311</v>
      </c>
      <c r="K68" s="93">
        <v>1568.512418045075</v>
      </c>
      <c r="L68" s="93">
        <v>1568.512416722137</v>
      </c>
      <c r="M68" s="93">
        <v>1568.512416929525</v>
      </c>
      <c r="N68" s="94">
        <v>1568.5124174653311</v>
      </c>
      <c r="O68" s="93">
        <v>1568.512418045075</v>
      </c>
      <c r="P68" s="82"/>
    </row>
    <row r="69" spans="1:16">
      <c r="A69" s="115"/>
      <c r="B69" s="18" t="s">
        <v>19</v>
      </c>
      <c r="C69" s="56">
        <v>0</v>
      </c>
      <c r="D69" s="56">
        <v>0</v>
      </c>
      <c r="E69" s="56">
        <v>0</v>
      </c>
      <c r="F69" s="56">
        <v>0</v>
      </c>
      <c r="G69" s="56">
        <v>0</v>
      </c>
      <c r="H69" s="56">
        <v>0</v>
      </c>
      <c r="I69" s="56">
        <v>0</v>
      </c>
      <c r="J69" s="56">
        <v>0</v>
      </c>
      <c r="K69" s="93">
        <v>0</v>
      </c>
      <c r="L69" s="93">
        <v>0</v>
      </c>
      <c r="M69" s="93">
        <v>0</v>
      </c>
      <c r="N69" s="94">
        <v>0</v>
      </c>
      <c r="O69" s="93">
        <v>0</v>
      </c>
      <c r="P69" s="82"/>
    </row>
    <row r="70" spans="1:16" hidden="1">
      <c r="A70" s="113" t="s">
        <v>45</v>
      </c>
      <c r="B70" s="17" t="s">
        <v>16</v>
      </c>
      <c r="C70" s="56">
        <v>1165.8800000000001</v>
      </c>
      <c r="D70" s="56">
        <v>1165.8800000000001</v>
      </c>
      <c r="E70" s="56">
        <v>1165.8800000000001</v>
      </c>
      <c r="F70" s="56">
        <v>1165.8800000000001</v>
      </c>
      <c r="G70" s="56">
        <v>1165.8800000000001</v>
      </c>
      <c r="H70" s="56">
        <v>1165.8800000000001</v>
      </c>
      <c r="I70" s="56">
        <v>1165.8800000000001</v>
      </c>
      <c r="J70" s="56">
        <v>1165.884596750215</v>
      </c>
      <c r="K70" s="93">
        <v>1165.8846196940131</v>
      </c>
      <c r="L70" s="93">
        <v>1165.884593870843</v>
      </c>
      <c r="M70" s="93">
        <v>1165.8846012337381</v>
      </c>
      <c r="N70" s="94">
        <v>1165.884596750215</v>
      </c>
      <c r="O70" s="93">
        <v>1165.8846196940131</v>
      </c>
      <c r="P70" s="82"/>
    </row>
    <row r="71" spans="1:16" hidden="1">
      <c r="A71" s="114"/>
      <c r="B71" s="17" t="s">
        <v>17</v>
      </c>
      <c r="C71" s="56">
        <v>0</v>
      </c>
      <c r="D71" s="56">
        <v>0</v>
      </c>
      <c r="E71" s="56">
        <v>0</v>
      </c>
      <c r="F71" s="56">
        <v>0</v>
      </c>
      <c r="G71" s="56">
        <v>0</v>
      </c>
      <c r="H71" s="56">
        <v>0</v>
      </c>
      <c r="I71" s="56">
        <v>0</v>
      </c>
      <c r="J71" s="56">
        <v>0</v>
      </c>
      <c r="K71" s="93">
        <v>0</v>
      </c>
      <c r="L71" s="93">
        <v>0</v>
      </c>
      <c r="M71" s="93">
        <v>0</v>
      </c>
      <c r="N71" s="94">
        <v>0</v>
      </c>
      <c r="O71" s="93">
        <v>0</v>
      </c>
      <c r="P71" s="82"/>
    </row>
    <row r="72" spans="1:16" hidden="1">
      <c r="A72" s="114"/>
      <c r="B72" s="17" t="s">
        <v>18</v>
      </c>
      <c r="C72" s="56">
        <v>1165.8800000000001</v>
      </c>
      <c r="D72" s="56">
        <v>1165.8800000000001</v>
      </c>
      <c r="E72" s="56">
        <v>1165.8800000000001</v>
      </c>
      <c r="F72" s="56">
        <v>1165.8800000000001</v>
      </c>
      <c r="G72" s="56">
        <v>1165.8800000000001</v>
      </c>
      <c r="H72" s="56">
        <v>1165.8800000000001</v>
      </c>
      <c r="I72" s="56">
        <v>1165.8800000000001</v>
      </c>
      <c r="J72" s="56">
        <v>1165.884596750215</v>
      </c>
      <c r="K72" s="93">
        <v>1165.8846196940131</v>
      </c>
      <c r="L72" s="93">
        <v>1165.884593870843</v>
      </c>
      <c r="M72" s="93">
        <v>1165.8846012337381</v>
      </c>
      <c r="N72" s="94">
        <v>1165.884596750215</v>
      </c>
      <c r="O72" s="93">
        <v>1165.8846196940131</v>
      </c>
      <c r="P72" s="82"/>
    </row>
    <row r="73" spans="1:16">
      <c r="A73" s="115"/>
      <c r="B73" s="18" t="s">
        <v>19</v>
      </c>
      <c r="C73" s="56">
        <v>0</v>
      </c>
      <c r="D73" s="56">
        <v>0</v>
      </c>
      <c r="E73" s="56">
        <v>0</v>
      </c>
      <c r="F73" s="56">
        <v>0</v>
      </c>
      <c r="G73" s="56">
        <v>0</v>
      </c>
      <c r="H73" s="56">
        <v>0</v>
      </c>
      <c r="I73" s="56">
        <v>0</v>
      </c>
      <c r="J73" s="56">
        <v>0</v>
      </c>
      <c r="K73" s="93">
        <v>0</v>
      </c>
      <c r="L73" s="93">
        <v>0</v>
      </c>
      <c r="M73" s="93">
        <v>0</v>
      </c>
      <c r="N73" s="94">
        <v>0</v>
      </c>
      <c r="O73" s="93">
        <v>0</v>
      </c>
      <c r="P73" s="82"/>
    </row>
    <row r="74" spans="1:16" hidden="1">
      <c r="A74" s="113" t="s">
        <v>46</v>
      </c>
      <c r="B74" s="17" t="s">
        <v>16</v>
      </c>
      <c r="C74" s="56">
        <v>154.26</v>
      </c>
      <c r="D74" s="56">
        <v>154.26</v>
      </c>
      <c r="E74" s="56">
        <v>154.26</v>
      </c>
      <c r="F74" s="56">
        <v>154.26</v>
      </c>
      <c r="G74" s="56">
        <v>154.26</v>
      </c>
      <c r="H74" s="56">
        <v>154.26</v>
      </c>
      <c r="I74" s="56">
        <v>154.26</v>
      </c>
      <c r="J74" s="56">
        <v>154.26372307824289</v>
      </c>
      <c r="K74" s="93">
        <v>154.26372321740331</v>
      </c>
      <c r="L74" s="93">
        <v>154.26372307824289</v>
      </c>
      <c r="M74" s="93">
        <v>154.2637226887291</v>
      </c>
      <c r="N74" s="94">
        <v>154.26372307824289</v>
      </c>
      <c r="O74" s="93">
        <v>154.26372321740331</v>
      </c>
      <c r="P74" s="82"/>
    </row>
    <row r="75" spans="1:16" hidden="1">
      <c r="A75" s="114"/>
      <c r="B75" s="17" t="s">
        <v>17</v>
      </c>
      <c r="C75" s="56">
        <v>0</v>
      </c>
      <c r="D75" s="56">
        <v>0</v>
      </c>
      <c r="E75" s="56">
        <v>0</v>
      </c>
      <c r="F75" s="56">
        <v>0</v>
      </c>
      <c r="G75" s="56">
        <v>0</v>
      </c>
      <c r="H75" s="56">
        <v>0</v>
      </c>
      <c r="I75" s="56">
        <v>0</v>
      </c>
      <c r="J75" s="56">
        <v>0</v>
      </c>
      <c r="K75" s="93">
        <v>0</v>
      </c>
      <c r="L75" s="93">
        <v>0</v>
      </c>
      <c r="M75" s="93">
        <v>0</v>
      </c>
      <c r="N75" s="94">
        <v>0</v>
      </c>
      <c r="O75" s="93">
        <v>0</v>
      </c>
      <c r="P75" s="82"/>
    </row>
    <row r="76" spans="1:16" hidden="1">
      <c r="A76" s="114"/>
      <c r="B76" s="17" t="s">
        <v>18</v>
      </c>
      <c r="C76" s="56">
        <v>154.26</v>
      </c>
      <c r="D76" s="56">
        <v>154.26</v>
      </c>
      <c r="E76" s="56">
        <v>154.26</v>
      </c>
      <c r="F76" s="56">
        <v>154.26</v>
      </c>
      <c r="G76" s="56">
        <v>154.26</v>
      </c>
      <c r="H76" s="56">
        <v>154.26</v>
      </c>
      <c r="I76" s="56">
        <v>154.26</v>
      </c>
      <c r="J76" s="56">
        <v>154.26372307824289</v>
      </c>
      <c r="K76" s="93">
        <v>154.26372321740331</v>
      </c>
      <c r="L76" s="93">
        <v>154.26372307824289</v>
      </c>
      <c r="M76" s="93">
        <v>154.2637226887291</v>
      </c>
      <c r="N76" s="94">
        <v>154.26372307824289</v>
      </c>
      <c r="O76" s="93">
        <v>154.26372321740331</v>
      </c>
      <c r="P76" s="82"/>
    </row>
    <row r="77" spans="1:16">
      <c r="A77" s="115"/>
      <c r="B77" s="18" t="s">
        <v>19</v>
      </c>
      <c r="C77" s="56">
        <v>0</v>
      </c>
      <c r="D77" s="56">
        <v>0</v>
      </c>
      <c r="E77" s="56">
        <v>0</v>
      </c>
      <c r="F77" s="56">
        <v>0</v>
      </c>
      <c r="G77" s="56">
        <v>0</v>
      </c>
      <c r="H77" s="56">
        <v>0</v>
      </c>
      <c r="I77" s="56">
        <v>0</v>
      </c>
      <c r="J77" s="56">
        <v>0</v>
      </c>
      <c r="K77" s="93">
        <v>0</v>
      </c>
      <c r="L77" s="93">
        <v>0</v>
      </c>
      <c r="M77" s="93">
        <v>0</v>
      </c>
      <c r="N77" s="94">
        <v>0</v>
      </c>
      <c r="O77" s="93">
        <v>0</v>
      </c>
      <c r="P77" s="82"/>
    </row>
    <row r="78" spans="1:16" hidden="1">
      <c r="A78" s="113" t="s">
        <v>47</v>
      </c>
      <c r="B78" s="17" t="s">
        <v>16</v>
      </c>
      <c r="C78" s="56">
        <v>206.77</v>
      </c>
      <c r="D78" s="56">
        <v>206.77</v>
      </c>
      <c r="E78" s="56">
        <v>206.77</v>
      </c>
      <c r="F78" s="56">
        <v>206.77</v>
      </c>
      <c r="G78" s="56">
        <v>206.77</v>
      </c>
      <c r="H78" s="56">
        <v>206.77</v>
      </c>
      <c r="I78" s="56">
        <v>206.77</v>
      </c>
      <c r="J78" s="56">
        <v>206.7667760572846</v>
      </c>
      <c r="K78" s="93">
        <v>206.76677783352059</v>
      </c>
      <c r="L78" s="93">
        <v>206.7667833843997</v>
      </c>
      <c r="M78" s="93">
        <v>206.7667762319652</v>
      </c>
      <c r="N78" s="94">
        <v>206.76677505144821</v>
      </c>
      <c r="O78" s="93">
        <v>206.76677783352059</v>
      </c>
      <c r="P78" s="82"/>
    </row>
    <row r="79" spans="1:16" hidden="1">
      <c r="A79" s="114"/>
      <c r="B79" s="17" t="s">
        <v>17</v>
      </c>
      <c r="C79" s="56">
        <v>1.61</v>
      </c>
      <c r="D79" s="56">
        <v>19.16</v>
      </c>
      <c r="E79" s="56">
        <v>19.16</v>
      </c>
      <c r="F79" s="56">
        <v>24.9</v>
      </c>
      <c r="G79" s="56">
        <v>24.9</v>
      </c>
      <c r="H79" s="56">
        <v>4.49</v>
      </c>
      <c r="I79" s="56">
        <v>4.49</v>
      </c>
      <c r="J79" s="56">
        <v>21.988098784189489</v>
      </c>
      <c r="K79" s="93">
        <v>24.334649293387869</v>
      </c>
      <c r="L79" s="93">
        <v>23.155174451497501</v>
      </c>
      <c r="M79" s="93">
        <v>0.73551643210965534</v>
      </c>
      <c r="N79" s="94">
        <v>23.23771954974826</v>
      </c>
      <c r="O79" s="93">
        <v>25.504239246399209</v>
      </c>
      <c r="P79" s="82"/>
    </row>
    <row r="80" spans="1:16" hidden="1">
      <c r="A80" s="114"/>
      <c r="B80" s="17" t="s">
        <v>18</v>
      </c>
      <c r="C80" s="56">
        <v>205.15</v>
      </c>
      <c r="D80" s="56">
        <v>187.61</v>
      </c>
      <c r="E80" s="56">
        <v>187.61</v>
      </c>
      <c r="F80" s="56">
        <v>181.87</v>
      </c>
      <c r="G80" s="56">
        <v>181.87</v>
      </c>
      <c r="H80" s="56">
        <v>202.28</v>
      </c>
      <c r="I80" s="56">
        <v>202.28</v>
      </c>
      <c r="J80" s="56">
        <v>184.7786772730951</v>
      </c>
      <c r="K80" s="93">
        <v>182.43212854013279</v>
      </c>
      <c r="L80" s="93">
        <v>183.61160893290219</v>
      </c>
      <c r="M80" s="93">
        <v>206.03125979985549</v>
      </c>
      <c r="N80" s="94">
        <v>183.52905550169999</v>
      </c>
      <c r="O80" s="93">
        <v>181.26253858712141</v>
      </c>
      <c r="P80" s="82"/>
    </row>
    <row r="81" spans="1:16">
      <c r="A81" s="115"/>
      <c r="B81" s="18" t="s">
        <v>19</v>
      </c>
      <c r="C81" s="62">
        <v>0.78</v>
      </c>
      <c r="D81" s="62">
        <v>9.26</v>
      </c>
      <c r="E81" s="62">
        <v>9.26</v>
      </c>
      <c r="F81" s="62">
        <v>12.04</v>
      </c>
      <c r="G81" s="62">
        <v>12.04</v>
      </c>
      <c r="H81" s="56">
        <v>2.17</v>
      </c>
      <c r="I81" s="56">
        <v>2.17</v>
      </c>
      <c r="J81" s="56">
        <v>10.634251403183702</v>
      </c>
      <c r="K81" s="93">
        <v>11.769129232637674</v>
      </c>
      <c r="L81" s="93">
        <v>11.198691623716835</v>
      </c>
      <c r="M81" s="93">
        <v>0.35572273530274634</v>
      </c>
      <c r="N81" s="104">
        <v>11.238613913655225</v>
      </c>
      <c r="O81" s="95">
        <v>12.33478584598058</v>
      </c>
      <c r="P81" s="82" t="s">
        <v>48</v>
      </c>
    </row>
    <row r="82" spans="1:16" hidden="1">
      <c r="A82" s="113" t="s">
        <v>49</v>
      </c>
      <c r="B82" s="17" t="s">
        <v>16</v>
      </c>
      <c r="C82" s="56">
        <v>1669.11</v>
      </c>
      <c r="D82" s="56">
        <v>1669.11</v>
      </c>
      <c r="E82" s="56">
        <v>1669.11</v>
      </c>
      <c r="F82" s="56">
        <v>1669.11</v>
      </c>
      <c r="G82" s="56">
        <v>1669.11</v>
      </c>
      <c r="H82" s="56">
        <v>1669.11</v>
      </c>
      <c r="I82" s="56">
        <v>1669.11</v>
      </c>
      <c r="J82" s="56">
        <v>1669.1086946376081</v>
      </c>
      <c r="K82" s="93">
        <v>1669.1086952490271</v>
      </c>
      <c r="L82" s="93">
        <v>1669.108692691608</v>
      </c>
      <c r="M82" s="93">
        <v>1669.108691936533</v>
      </c>
      <c r="N82" s="94">
        <v>1669.1086952018579</v>
      </c>
      <c r="O82" s="93">
        <v>1669.1086950761789</v>
      </c>
      <c r="P82" s="82"/>
    </row>
    <row r="83" spans="1:16" hidden="1">
      <c r="A83" s="114"/>
      <c r="B83" s="17" t="s">
        <v>17</v>
      </c>
      <c r="C83" s="56">
        <v>11.97</v>
      </c>
      <c r="D83" s="56">
        <v>862.57</v>
      </c>
      <c r="E83" s="56">
        <v>862.57</v>
      </c>
      <c r="F83" s="56">
        <v>70.86</v>
      </c>
      <c r="G83" s="56">
        <v>70.86</v>
      </c>
      <c r="H83" s="56">
        <v>27.34</v>
      </c>
      <c r="I83" s="56">
        <v>25.65</v>
      </c>
      <c r="J83" s="56">
        <v>0</v>
      </c>
      <c r="K83" s="93">
        <v>33.685524789045942</v>
      </c>
      <c r="L83" s="93">
        <v>81.303691514706955</v>
      </c>
      <c r="M83" s="93">
        <v>74.300263498098445</v>
      </c>
      <c r="N83" s="94">
        <v>75.844493168822282</v>
      </c>
      <c r="O83" s="93">
        <v>0.22090934224511269</v>
      </c>
      <c r="P83" s="82"/>
    </row>
    <row r="84" spans="1:16" hidden="1">
      <c r="A84" s="114"/>
      <c r="B84" s="17" t="s">
        <v>18</v>
      </c>
      <c r="C84" s="56">
        <v>1657.14</v>
      </c>
      <c r="D84" s="56">
        <v>806.54</v>
      </c>
      <c r="E84" s="56">
        <v>806.54</v>
      </c>
      <c r="F84" s="56">
        <v>1598.24</v>
      </c>
      <c r="G84" s="56">
        <v>1598.24</v>
      </c>
      <c r="H84" s="56">
        <v>1641.77</v>
      </c>
      <c r="I84" s="56">
        <v>1643.46</v>
      </c>
      <c r="J84" s="56">
        <v>1669.1086946376081</v>
      </c>
      <c r="K84" s="93">
        <v>1635.4231704599811</v>
      </c>
      <c r="L84" s="93">
        <v>1587.805001176901</v>
      </c>
      <c r="M84" s="93">
        <v>1594.808428438434</v>
      </c>
      <c r="N84" s="94">
        <v>1593.264202033035</v>
      </c>
      <c r="O84" s="93">
        <v>1668.8877857339339</v>
      </c>
      <c r="P84" s="82"/>
    </row>
    <row r="85" spans="1:16">
      <c r="A85" s="115"/>
      <c r="B85" s="18" t="s">
        <v>19</v>
      </c>
      <c r="C85" s="56">
        <v>0.72</v>
      </c>
      <c r="D85" s="56">
        <v>51.68</v>
      </c>
      <c r="E85" s="56">
        <v>51.68</v>
      </c>
      <c r="F85" s="56">
        <v>4.25</v>
      </c>
      <c r="G85" s="56">
        <v>4.25</v>
      </c>
      <c r="H85" s="56">
        <v>1.64</v>
      </c>
      <c r="I85" s="56">
        <v>1.54</v>
      </c>
      <c r="J85" s="56">
        <v>0</v>
      </c>
      <c r="K85" s="95">
        <v>2.0181744235668333</v>
      </c>
      <c r="L85" s="95">
        <v>4.8710843021011687</v>
      </c>
      <c r="M85" s="93">
        <v>4.4514934142421732</v>
      </c>
      <c r="N85" s="94">
        <v>4.5440116264956512</v>
      </c>
      <c r="O85" s="95">
        <v>1.3235168140744141E-2</v>
      </c>
      <c r="P85" s="82" t="s">
        <v>50</v>
      </c>
    </row>
    <row r="86" spans="1:16" hidden="1">
      <c r="A86" s="113" t="s">
        <v>51</v>
      </c>
      <c r="B86" s="17" t="s">
        <v>16</v>
      </c>
      <c r="C86" s="56">
        <v>4464.4799999999996</v>
      </c>
      <c r="D86" s="56">
        <v>4464.4799999999996</v>
      </c>
      <c r="E86" s="56">
        <v>4464.4799999999996</v>
      </c>
      <c r="F86" s="56">
        <v>4464.4799999999996</v>
      </c>
      <c r="G86" s="56">
        <v>4464.4799999999996</v>
      </c>
      <c r="H86" s="56">
        <v>4464.4799999999996</v>
      </c>
      <c r="I86" s="56">
        <v>4464.4799999999996</v>
      </c>
      <c r="J86" s="56">
        <v>4464.4764191106688</v>
      </c>
      <c r="K86" s="93">
        <v>4464.4764174535067</v>
      </c>
      <c r="L86" s="93">
        <v>4464.4764222588228</v>
      </c>
      <c r="M86" s="93">
        <v>4464.4764213867611</v>
      </c>
      <c r="N86" s="94">
        <v>4464.4764175461614</v>
      </c>
      <c r="O86" s="93">
        <v>4464.4764238430553</v>
      </c>
      <c r="P86" s="82"/>
    </row>
    <row r="87" spans="1:16" hidden="1">
      <c r="A87" s="114"/>
      <c r="B87" s="17" t="s">
        <v>17</v>
      </c>
      <c r="C87" s="56">
        <v>25.84</v>
      </c>
      <c r="D87" s="56">
        <v>4116.54</v>
      </c>
      <c r="E87" s="56">
        <v>4116.54</v>
      </c>
      <c r="F87" s="56">
        <v>2374.23</v>
      </c>
      <c r="G87" s="56">
        <v>2374.23</v>
      </c>
      <c r="H87" s="56">
        <v>1372.54</v>
      </c>
      <c r="I87" s="56">
        <v>1438.26</v>
      </c>
      <c r="J87" s="56">
        <v>1.1741662174463769</v>
      </c>
      <c r="K87" s="93">
        <v>914.64987376798979</v>
      </c>
      <c r="L87" s="93">
        <v>2440.3863657361089</v>
      </c>
      <c r="M87" s="93">
        <v>1699.8465356411771</v>
      </c>
      <c r="N87" s="94">
        <v>2353.2771062439192</v>
      </c>
      <c r="O87" s="93">
        <v>736.49824156454611</v>
      </c>
      <c r="P87" s="82"/>
    </row>
    <row r="88" spans="1:16" hidden="1">
      <c r="A88" s="114"/>
      <c r="B88" s="17" t="s">
        <v>18</v>
      </c>
      <c r="C88" s="56">
        <v>4438.6400000000003</v>
      </c>
      <c r="D88" s="56">
        <v>347.93</v>
      </c>
      <c r="E88" s="56">
        <v>347.93</v>
      </c>
      <c r="F88" s="56">
        <v>2090.2399999999998</v>
      </c>
      <c r="G88" s="56">
        <v>2090.2399999999998</v>
      </c>
      <c r="H88" s="56">
        <v>3091.94</v>
      </c>
      <c r="I88" s="56">
        <v>3026.22</v>
      </c>
      <c r="J88" s="56">
        <v>4463.3022528932224</v>
      </c>
      <c r="K88" s="93">
        <v>3549.8265436855172</v>
      </c>
      <c r="L88" s="93">
        <v>2024.090056522713</v>
      </c>
      <c r="M88" s="93">
        <v>2764.629885745584</v>
      </c>
      <c r="N88" s="94">
        <v>2111.1993113022422</v>
      </c>
      <c r="O88" s="93">
        <v>3727.9781822785089</v>
      </c>
      <c r="P88" s="82"/>
    </row>
    <row r="89" spans="1:16">
      <c r="A89" s="115"/>
      <c r="B89" s="18" t="s">
        <v>19</v>
      </c>
      <c r="C89" s="56">
        <v>0.57999999999999996</v>
      </c>
      <c r="D89" s="56">
        <v>92.21</v>
      </c>
      <c r="E89" s="56">
        <v>92.21</v>
      </c>
      <c r="F89" s="56">
        <v>53.18</v>
      </c>
      <c r="G89" s="56">
        <v>53.18</v>
      </c>
      <c r="H89" s="56">
        <v>30.74</v>
      </c>
      <c r="I89" s="56">
        <v>32.22</v>
      </c>
      <c r="J89" s="62">
        <v>2.6300199781999808E-2</v>
      </c>
      <c r="K89" s="95">
        <v>20.487282006737466</v>
      </c>
      <c r="L89" s="93">
        <v>54.662319495493804</v>
      </c>
      <c r="M89" s="93">
        <v>38.074935898377277</v>
      </c>
      <c r="N89" s="94">
        <v>52.7111554894799</v>
      </c>
      <c r="O89" s="95">
        <v>16.496855882835256</v>
      </c>
      <c r="P89" s="82" t="s">
        <v>20</v>
      </c>
    </row>
    <row r="90" spans="1:16" hidden="1">
      <c r="A90" s="113" t="s">
        <v>52</v>
      </c>
      <c r="B90" s="17" t="s">
        <v>16</v>
      </c>
      <c r="C90" s="56">
        <v>4643.7</v>
      </c>
      <c r="D90" s="56">
        <v>4643.7</v>
      </c>
      <c r="E90" s="56">
        <v>4643.7</v>
      </c>
      <c r="F90" s="56">
        <v>4643.7</v>
      </c>
      <c r="G90" s="56">
        <v>4643.7</v>
      </c>
      <c r="H90" s="56">
        <v>4643.7</v>
      </c>
      <c r="I90" s="56">
        <v>4643.7</v>
      </c>
      <c r="J90" s="56">
        <v>4643.6974348505746</v>
      </c>
      <c r="K90" s="93">
        <v>4643.6974334225024</v>
      </c>
      <c r="L90" s="93">
        <v>4643.6974341882933</v>
      </c>
      <c r="M90" s="93">
        <v>4643.6974326692807</v>
      </c>
      <c r="N90" s="94">
        <v>4643.6974358268408</v>
      </c>
      <c r="O90" s="93">
        <v>4643.6974332611626</v>
      </c>
      <c r="P90" s="82"/>
    </row>
    <row r="91" spans="1:16" hidden="1">
      <c r="A91" s="114"/>
      <c r="B91" s="17" t="s">
        <v>17</v>
      </c>
      <c r="C91" s="56">
        <v>2.3199999999999998</v>
      </c>
      <c r="D91" s="56">
        <v>311.17</v>
      </c>
      <c r="E91" s="56">
        <v>311.17</v>
      </c>
      <c r="F91" s="56">
        <v>6</v>
      </c>
      <c r="G91" s="56">
        <v>6</v>
      </c>
      <c r="H91" s="56">
        <v>16.22</v>
      </c>
      <c r="I91" s="56">
        <v>12.63</v>
      </c>
      <c r="J91" s="56">
        <v>0</v>
      </c>
      <c r="K91" s="93">
        <v>17.767718009498729</v>
      </c>
      <c r="L91" s="93">
        <v>20.98300166845036</v>
      </c>
      <c r="M91" s="93">
        <v>19.347665409865758</v>
      </c>
      <c r="N91" s="94">
        <v>16.631621072944281</v>
      </c>
      <c r="O91" s="93">
        <v>16.10823405664981</v>
      </c>
      <c r="P91" s="82"/>
    </row>
    <row r="92" spans="1:16" hidden="1">
      <c r="A92" s="114"/>
      <c r="B92" s="17" t="s">
        <v>18</v>
      </c>
      <c r="C92" s="56">
        <v>4641.37</v>
      </c>
      <c r="D92" s="56">
        <v>4332.53</v>
      </c>
      <c r="E92" s="56">
        <v>4332.53</v>
      </c>
      <c r="F92" s="56">
        <v>4637.7</v>
      </c>
      <c r="G92" s="56">
        <v>4637.7</v>
      </c>
      <c r="H92" s="56">
        <v>4627.4799999999996</v>
      </c>
      <c r="I92" s="56">
        <v>4631.07</v>
      </c>
      <c r="J92" s="56">
        <v>4643.6974348505746</v>
      </c>
      <c r="K92" s="93">
        <v>4625.9297154130036</v>
      </c>
      <c r="L92" s="93">
        <v>4622.7144325198433</v>
      </c>
      <c r="M92" s="93">
        <v>4624.3497672594149</v>
      </c>
      <c r="N92" s="94">
        <v>4627.0658147538961</v>
      </c>
      <c r="O92" s="93">
        <v>4627.5891992045144</v>
      </c>
      <c r="P92" s="82"/>
    </row>
    <row r="93" spans="1:16">
      <c r="A93" s="115"/>
      <c r="B93" s="18" t="s">
        <v>19</v>
      </c>
      <c r="C93" s="56">
        <v>0.05</v>
      </c>
      <c r="D93" s="62">
        <v>6.7</v>
      </c>
      <c r="E93" s="62">
        <v>6.7</v>
      </c>
      <c r="F93" s="56">
        <v>0.13</v>
      </c>
      <c r="G93" s="56">
        <v>0.13</v>
      </c>
      <c r="H93" s="56">
        <v>0.35</v>
      </c>
      <c r="I93" s="56">
        <v>0.27</v>
      </c>
      <c r="J93" s="56">
        <v>0</v>
      </c>
      <c r="K93" s="95">
        <v>0.3826200622292385</v>
      </c>
      <c r="L93" s="93">
        <v>0.45185979417968125</v>
      </c>
      <c r="M93" s="93">
        <v>0.41664354085068744</v>
      </c>
      <c r="N93" s="94">
        <v>0.35815470974979474</v>
      </c>
      <c r="O93" s="95">
        <v>0.34688379870041114</v>
      </c>
      <c r="P93" s="82" t="s">
        <v>53</v>
      </c>
    </row>
    <row r="94" spans="1:16" hidden="1">
      <c r="A94" s="113" t="s">
        <v>54</v>
      </c>
      <c r="B94" s="17" t="s">
        <v>16</v>
      </c>
      <c r="C94" s="56">
        <v>1420.13</v>
      </c>
      <c r="D94" s="56">
        <v>1420.13</v>
      </c>
      <c r="E94" s="56">
        <v>1420.13</v>
      </c>
      <c r="F94" s="56">
        <v>1420.13</v>
      </c>
      <c r="G94" s="56">
        <v>1420.13</v>
      </c>
      <c r="H94" s="56">
        <v>1420.13</v>
      </c>
      <c r="I94" s="56">
        <v>1420.13</v>
      </c>
      <c r="J94" s="56">
        <v>1420.126930004322</v>
      </c>
      <c r="K94" s="93">
        <v>1420.126930524857</v>
      </c>
      <c r="L94" s="93">
        <v>1420.126929685006</v>
      </c>
      <c r="M94" s="93">
        <v>1420.1269294762419</v>
      </c>
      <c r="N94" s="94">
        <v>1420.126929685837</v>
      </c>
      <c r="O94" s="93">
        <v>1420.126931056484</v>
      </c>
      <c r="P94" s="82"/>
    </row>
    <row r="95" spans="1:16" hidden="1">
      <c r="A95" s="114"/>
      <c r="B95" s="17" t="s">
        <v>17</v>
      </c>
      <c r="C95" s="56">
        <v>1.54</v>
      </c>
      <c r="D95" s="56">
        <v>375.64</v>
      </c>
      <c r="E95" s="56">
        <v>375.64</v>
      </c>
      <c r="F95" s="56">
        <v>21.27</v>
      </c>
      <c r="G95" s="56">
        <v>21.27</v>
      </c>
      <c r="H95" s="56">
        <v>0.3</v>
      </c>
      <c r="I95" s="56">
        <v>2.35</v>
      </c>
      <c r="J95" s="56">
        <v>0</v>
      </c>
      <c r="K95" s="93">
        <v>34.06959992719954</v>
      </c>
      <c r="L95" s="93">
        <v>26.23607200106439</v>
      </c>
      <c r="M95" s="93">
        <v>34.080209122816711</v>
      </c>
      <c r="N95" s="94">
        <v>32.924915793774552</v>
      </c>
      <c r="O95" s="93">
        <v>28.906370108479258</v>
      </c>
      <c r="P95" s="82"/>
    </row>
    <row r="96" spans="1:16" hidden="1">
      <c r="A96" s="114"/>
      <c r="B96" s="17" t="s">
        <v>18</v>
      </c>
      <c r="C96" s="56">
        <v>1418.58</v>
      </c>
      <c r="D96" s="56">
        <v>1044.49</v>
      </c>
      <c r="E96" s="56">
        <v>1044.49</v>
      </c>
      <c r="F96" s="56">
        <v>1398.85</v>
      </c>
      <c r="G96" s="56">
        <v>1398.85</v>
      </c>
      <c r="H96" s="56">
        <v>1419.83</v>
      </c>
      <c r="I96" s="56">
        <v>1417.78</v>
      </c>
      <c r="J96" s="56">
        <v>1420.126930004322</v>
      </c>
      <c r="K96" s="93">
        <v>1386.057330597657</v>
      </c>
      <c r="L96" s="93">
        <v>1393.890857683941</v>
      </c>
      <c r="M96" s="93">
        <v>1386.0467203534249</v>
      </c>
      <c r="N96" s="94">
        <v>1387.202013892062</v>
      </c>
      <c r="O96" s="93">
        <v>1391.220560948005</v>
      </c>
      <c r="P96" s="82"/>
    </row>
    <row r="97" spans="1:16">
      <c r="A97" s="115"/>
      <c r="B97" s="18" t="s">
        <v>19</v>
      </c>
      <c r="C97" s="56">
        <v>0.11</v>
      </c>
      <c r="D97" s="56">
        <v>26.45</v>
      </c>
      <c r="E97" s="56">
        <v>26.45</v>
      </c>
      <c r="F97" s="56">
        <v>1.5</v>
      </c>
      <c r="G97" s="56">
        <v>1.5</v>
      </c>
      <c r="H97" s="56">
        <v>0.02</v>
      </c>
      <c r="I97" s="56">
        <v>0.17</v>
      </c>
      <c r="J97" s="56">
        <v>0</v>
      </c>
      <c r="K97" s="95">
        <v>2.3990531546787821</v>
      </c>
      <c r="L97" s="93">
        <v>1.8474455664948013</v>
      </c>
      <c r="M97" s="93">
        <v>2.3998002161247558</v>
      </c>
      <c r="N97" s="94">
        <v>2.3184488023938998</v>
      </c>
      <c r="O97" s="93">
        <v>2.0354779193557553</v>
      </c>
      <c r="P97" s="82" t="s">
        <v>55</v>
      </c>
    </row>
    <row r="98" spans="1:16" hidden="1">
      <c r="A98" s="113" t="s">
        <v>56</v>
      </c>
      <c r="B98" s="17" t="s">
        <v>16</v>
      </c>
      <c r="C98" s="56">
        <v>680.96</v>
      </c>
      <c r="D98" s="56">
        <v>680.96</v>
      </c>
      <c r="E98" s="56">
        <v>680.96</v>
      </c>
      <c r="F98" s="56">
        <v>680.96</v>
      </c>
      <c r="G98" s="56">
        <v>680.96</v>
      </c>
      <c r="H98" s="56">
        <v>680.96</v>
      </c>
      <c r="I98" s="56">
        <v>680.96</v>
      </c>
      <c r="J98" s="56">
        <v>680.96054589373136</v>
      </c>
      <c r="K98" s="93">
        <v>680.96054402934396</v>
      </c>
      <c r="L98" s="93">
        <v>680.96054382275133</v>
      </c>
      <c r="M98" s="93">
        <v>680.96054723646785</v>
      </c>
      <c r="N98" s="94">
        <v>680.96054639446493</v>
      </c>
      <c r="O98" s="93">
        <v>680.96054519390691</v>
      </c>
      <c r="P98" s="82"/>
    </row>
    <row r="99" spans="1:16" hidden="1">
      <c r="A99" s="114"/>
      <c r="B99" s="17" t="s">
        <v>17</v>
      </c>
      <c r="C99" s="56">
        <v>6.83</v>
      </c>
      <c r="D99" s="56">
        <v>615.58000000000004</v>
      </c>
      <c r="E99" s="56">
        <v>615.58000000000004</v>
      </c>
      <c r="F99" s="56">
        <v>290.94</v>
      </c>
      <c r="G99" s="56">
        <v>290.94</v>
      </c>
      <c r="H99" s="56">
        <v>26.83</v>
      </c>
      <c r="I99" s="56">
        <v>23.73</v>
      </c>
      <c r="J99" s="56">
        <v>0</v>
      </c>
      <c r="K99" s="93">
        <v>89.297682584224773</v>
      </c>
      <c r="L99" s="93">
        <v>293.80333258297838</v>
      </c>
      <c r="M99" s="93">
        <v>243.83088670144861</v>
      </c>
      <c r="N99" s="94">
        <v>299.83635499079242</v>
      </c>
      <c r="O99" s="93">
        <v>49.18915225845403</v>
      </c>
      <c r="P99" s="82"/>
    </row>
    <row r="100" spans="1:16" hidden="1">
      <c r="A100" s="114"/>
      <c r="B100" s="17" t="s">
        <v>18</v>
      </c>
      <c r="C100" s="56">
        <v>674.14</v>
      </c>
      <c r="D100" s="56">
        <v>65.38</v>
      </c>
      <c r="E100" s="56">
        <v>65.38</v>
      </c>
      <c r="F100" s="56">
        <v>390.02</v>
      </c>
      <c r="G100" s="56">
        <v>390.02</v>
      </c>
      <c r="H100" s="56">
        <v>654.13</v>
      </c>
      <c r="I100" s="56">
        <v>657.23</v>
      </c>
      <c r="J100" s="56">
        <v>680.96054589373136</v>
      </c>
      <c r="K100" s="93">
        <v>591.66286144511923</v>
      </c>
      <c r="L100" s="93">
        <v>387.15721123977278</v>
      </c>
      <c r="M100" s="93">
        <v>437.1296605350193</v>
      </c>
      <c r="N100" s="94">
        <v>381.12419140367251</v>
      </c>
      <c r="O100" s="93">
        <v>631.77139293545292</v>
      </c>
      <c r="P100" s="82"/>
    </row>
    <row r="101" spans="1:16">
      <c r="A101" s="115"/>
      <c r="B101" s="18" t="s">
        <v>19</v>
      </c>
      <c r="C101" s="56">
        <v>1</v>
      </c>
      <c r="D101" s="56">
        <v>90.4</v>
      </c>
      <c r="E101" s="56">
        <v>90.4</v>
      </c>
      <c r="F101" s="56">
        <v>42.72</v>
      </c>
      <c r="G101" s="56">
        <v>42.72</v>
      </c>
      <c r="H101" s="56">
        <v>3.94</v>
      </c>
      <c r="I101" s="56">
        <v>3.48</v>
      </c>
      <c r="J101" s="56">
        <v>0</v>
      </c>
      <c r="K101" s="95">
        <v>13.113488493156625</v>
      </c>
      <c r="L101" s="93">
        <v>43.145426742882343</v>
      </c>
      <c r="M101" s="93">
        <v>35.80690359977298</v>
      </c>
      <c r="N101" s="94">
        <v>44.031384281858827</v>
      </c>
      <c r="O101" s="95">
        <v>7.2234951944898915</v>
      </c>
      <c r="P101" s="82" t="s">
        <v>57</v>
      </c>
    </row>
    <row r="102" spans="1:16" hidden="1">
      <c r="A102" s="113" t="s">
        <v>58</v>
      </c>
      <c r="B102" s="17" t="s">
        <v>16</v>
      </c>
      <c r="C102" s="56">
        <v>1664.7</v>
      </c>
      <c r="D102" s="56">
        <v>1664.7</v>
      </c>
      <c r="E102" s="56">
        <v>1664.7</v>
      </c>
      <c r="F102" s="56">
        <v>1664.7</v>
      </c>
      <c r="G102" s="56">
        <v>1664.7</v>
      </c>
      <c r="H102" s="56">
        <v>1664.7</v>
      </c>
      <c r="I102" s="56">
        <v>1664.7</v>
      </c>
      <c r="J102" s="56">
        <v>1664.69836402799</v>
      </c>
      <c r="K102" s="93">
        <v>1664.6983637781409</v>
      </c>
      <c r="L102" s="93">
        <v>1664.6983644903651</v>
      </c>
      <c r="M102" s="93">
        <v>1664.6983635696499</v>
      </c>
      <c r="N102" s="94">
        <v>1664.698364056266</v>
      </c>
      <c r="O102" s="93">
        <v>1664.698363703269</v>
      </c>
      <c r="P102" s="82"/>
    </row>
    <row r="103" spans="1:16" hidden="1">
      <c r="A103" s="114"/>
      <c r="B103" s="17" t="s">
        <v>17</v>
      </c>
      <c r="C103" s="56">
        <v>0</v>
      </c>
      <c r="D103" s="56">
        <v>148.47</v>
      </c>
      <c r="E103" s="56">
        <v>148.47</v>
      </c>
      <c r="F103" s="56">
        <v>41.04</v>
      </c>
      <c r="G103" s="56">
        <v>41.04</v>
      </c>
      <c r="H103" s="56">
        <v>0</v>
      </c>
      <c r="I103" s="56">
        <v>0</v>
      </c>
      <c r="J103" s="56">
        <v>0</v>
      </c>
      <c r="K103" s="93">
        <v>4.7423740713855498</v>
      </c>
      <c r="L103" s="93">
        <v>35.599378895824927</v>
      </c>
      <c r="M103" s="93">
        <v>35.644825265695481</v>
      </c>
      <c r="N103" s="94">
        <v>1.5977525729825601E-3</v>
      </c>
      <c r="O103" s="93">
        <v>13.825100704498171</v>
      </c>
      <c r="P103" s="82"/>
    </row>
    <row r="104" spans="1:16" hidden="1">
      <c r="A104" s="114"/>
      <c r="B104" s="17" t="s">
        <v>18</v>
      </c>
      <c r="C104" s="56">
        <v>1664.7</v>
      </c>
      <c r="D104" s="56">
        <v>1516.22</v>
      </c>
      <c r="E104" s="56">
        <v>1516.22</v>
      </c>
      <c r="F104" s="56">
        <v>1623.66</v>
      </c>
      <c r="G104" s="56">
        <v>1623.66</v>
      </c>
      <c r="H104" s="56">
        <v>1664.7</v>
      </c>
      <c r="I104" s="56">
        <v>1664.7</v>
      </c>
      <c r="J104" s="56">
        <v>1664.69836402799</v>
      </c>
      <c r="K104" s="93">
        <v>1659.955989706755</v>
      </c>
      <c r="L104" s="93">
        <v>1629.09898559454</v>
      </c>
      <c r="M104" s="93">
        <v>1629.0535383039551</v>
      </c>
      <c r="N104" s="94">
        <v>1664.696766303693</v>
      </c>
      <c r="O104" s="93">
        <v>1650.873262998771</v>
      </c>
      <c r="P104" s="82"/>
    </row>
    <row r="105" spans="1:16">
      <c r="A105" s="115"/>
      <c r="B105" s="18" t="s">
        <v>19</v>
      </c>
      <c r="C105" s="56">
        <v>0</v>
      </c>
      <c r="D105" s="56">
        <v>8.92</v>
      </c>
      <c r="E105" s="56">
        <v>8.92</v>
      </c>
      <c r="F105" s="56">
        <v>2.4700000000000002</v>
      </c>
      <c r="G105" s="56">
        <v>2.4700000000000002</v>
      </c>
      <c r="H105" s="56">
        <v>0</v>
      </c>
      <c r="I105" s="56">
        <v>0</v>
      </c>
      <c r="J105" s="56">
        <v>0</v>
      </c>
      <c r="K105" s="93">
        <v>0.28487888103778897</v>
      </c>
      <c r="L105" s="93">
        <v>2.1384882483934806</v>
      </c>
      <c r="M105" s="93">
        <v>2.1412182558563635</v>
      </c>
      <c r="N105" s="94">
        <v>9.5978503222014157E-5</v>
      </c>
      <c r="O105" s="93">
        <v>0.83048683208548424</v>
      </c>
      <c r="P105" s="82"/>
    </row>
    <row r="106" spans="1:16" hidden="1">
      <c r="A106" s="113" t="s">
        <v>59</v>
      </c>
      <c r="B106" s="17" t="s">
        <v>16</v>
      </c>
      <c r="C106" s="56">
        <v>3121.58</v>
      </c>
      <c r="D106" s="56">
        <v>3121.58</v>
      </c>
      <c r="E106" s="56">
        <v>3121.58</v>
      </c>
      <c r="F106" s="56">
        <v>3121.58</v>
      </c>
      <c r="G106" s="56">
        <v>3121.58</v>
      </c>
      <c r="H106" s="56">
        <v>3121.58</v>
      </c>
      <c r="I106" s="56">
        <v>3121.58</v>
      </c>
      <c r="J106" s="56">
        <v>3121.578214070124</v>
      </c>
      <c r="K106" s="93">
        <v>3121.5782120419931</v>
      </c>
      <c r="L106" s="93">
        <v>3121.5782152383872</v>
      </c>
      <c r="M106" s="93">
        <v>3121.5782143383062</v>
      </c>
      <c r="N106" s="94">
        <v>3121.578217130635</v>
      </c>
      <c r="O106" s="93">
        <v>3121.5782102693352</v>
      </c>
      <c r="P106" s="82"/>
    </row>
    <row r="107" spans="1:16" hidden="1">
      <c r="A107" s="114"/>
      <c r="B107" s="17" t="s">
        <v>17</v>
      </c>
      <c r="C107" s="56">
        <v>1.1599999999999999</v>
      </c>
      <c r="D107" s="56">
        <v>2041.39</v>
      </c>
      <c r="E107" s="56">
        <v>2041.39</v>
      </c>
      <c r="F107" s="56">
        <v>1102.7</v>
      </c>
      <c r="G107" s="56">
        <v>1102.7</v>
      </c>
      <c r="H107" s="56">
        <v>284.54000000000002</v>
      </c>
      <c r="I107" s="56">
        <v>255.62</v>
      </c>
      <c r="J107" s="56">
        <v>0</v>
      </c>
      <c r="K107" s="93">
        <v>415.633899869956</v>
      </c>
      <c r="L107" s="93">
        <v>1088.6575667100881</v>
      </c>
      <c r="M107" s="93">
        <v>1023.100039974286</v>
      </c>
      <c r="N107" s="94">
        <v>1002.845226736267</v>
      </c>
      <c r="O107" s="93">
        <v>426.53880795069591</v>
      </c>
      <c r="P107" s="82"/>
    </row>
    <row r="108" spans="1:16" hidden="1">
      <c r="A108" s="114"/>
      <c r="B108" s="17" t="s">
        <v>18</v>
      </c>
      <c r="C108" s="56">
        <v>3120.42</v>
      </c>
      <c r="D108" s="56">
        <v>1080.19</v>
      </c>
      <c r="E108" s="56">
        <v>1080.19</v>
      </c>
      <c r="F108" s="56">
        <v>2018.88</v>
      </c>
      <c r="G108" s="56">
        <v>2018.88</v>
      </c>
      <c r="H108" s="56">
        <v>2837.04</v>
      </c>
      <c r="I108" s="56">
        <v>2865.96</v>
      </c>
      <c r="J108" s="56">
        <v>3121.578214070124</v>
      </c>
      <c r="K108" s="93">
        <v>2705.9443121720369</v>
      </c>
      <c r="L108" s="93">
        <v>2032.9206485282989</v>
      </c>
      <c r="M108" s="93">
        <v>2098.4781743640192</v>
      </c>
      <c r="N108" s="94">
        <v>2118.7329903943669</v>
      </c>
      <c r="O108" s="93">
        <v>2695.0394023186391</v>
      </c>
      <c r="P108" s="82"/>
    </row>
    <row r="109" spans="1:16">
      <c r="A109" s="115"/>
      <c r="B109" s="18" t="s">
        <v>19</v>
      </c>
      <c r="C109" s="56">
        <v>0.04</v>
      </c>
      <c r="D109" s="56">
        <v>65.400000000000006</v>
      </c>
      <c r="E109" s="56">
        <v>65.400000000000006</v>
      </c>
      <c r="F109" s="56">
        <v>35.32</v>
      </c>
      <c r="G109" s="56">
        <v>35.32</v>
      </c>
      <c r="H109" s="56">
        <v>9.1199999999999992</v>
      </c>
      <c r="I109" s="56">
        <v>8.19</v>
      </c>
      <c r="J109" s="56">
        <v>0</v>
      </c>
      <c r="K109" s="93">
        <v>13.314864201274245</v>
      </c>
      <c r="L109" s="93">
        <v>34.875229503962629</v>
      </c>
      <c r="M109" s="93">
        <v>32.775089064720319</v>
      </c>
      <c r="N109" s="94">
        <v>32.126224524275599</v>
      </c>
      <c r="O109" s="93">
        <v>13.664203784722517</v>
      </c>
      <c r="P109" s="82"/>
    </row>
    <row r="110" spans="1:16" hidden="1">
      <c r="A110" s="113" t="s">
        <v>60</v>
      </c>
      <c r="B110" s="17" t="s">
        <v>16</v>
      </c>
      <c r="C110" s="56">
        <v>461.46</v>
      </c>
      <c r="D110" s="56">
        <v>461.46</v>
      </c>
      <c r="E110" s="56">
        <v>461.46</v>
      </c>
      <c r="F110" s="56">
        <v>461.46</v>
      </c>
      <c r="G110" s="56">
        <v>461.46</v>
      </c>
      <c r="H110" s="56">
        <v>461.46</v>
      </c>
      <c r="I110" s="56">
        <v>461.46</v>
      </c>
      <c r="J110" s="56">
        <v>461.46051360100989</v>
      </c>
      <c r="K110" s="93">
        <v>461.46051426409679</v>
      </c>
      <c r="L110" s="93">
        <v>461.46051294027723</v>
      </c>
      <c r="M110" s="93">
        <v>461.46051435312592</v>
      </c>
      <c r="N110" s="94">
        <v>461.46051360100989</v>
      </c>
      <c r="O110" s="93">
        <v>461.46051458860751</v>
      </c>
      <c r="P110" s="82"/>
    </row>
    <row r="111" spans="1:16" hidden="1">
      <c r="A111" s="114"/>
      <c r="B111" s="17" t="s">
        <v>17</v>
      </c>
      <c r="C111" s="56">
        <v>0</v>
      </c>
      <c r="D111" s="56">
        <v>70.150000000000006</v>
      </c>
      <c r="E111" s="56">
        <v>70.150000000000006</v>
      </c>
      <c r="F111" s="56">
        <v>0</v>
      </c>
      <c r="G111" s="56">
        <v>0</v>
      </c>
      <c r="H111" s="56">
        <v>0</v>
      </c>
      <c r="I111" s="56">
        <v>0</v>
      </c>
      <c r="J111" s="56">
        <v>0</v>
      </c>
      <c r="K111" s="93">
        <v>3.6015783113754058</v>
      </c>
      <c r="L111" s="93">
        <v>8.5964235686181443</v>
      </c>
      <c r="M111" s="93">
        <v>8.5996710201775279</v>
      </c>
      <c r="N111" s="94">
        <v>0</v>
      </c>
      <c r="O111" s="93">
        <v>1.6211669155202839</v>
      </c>
      <c r="P111" s="82"/>
    </row>
    <row r="112" spans="1:16" hidden="1">
      <c r="A112" s="114"/>
      <c r="B112" s="17" t="s">
        <v>18</v>
      </c>
      <c r="C112" s="56">
        <v>461.46</v>
      </c>
      <c r="D112" s="56">
        <v>391.31</v>
      </c>
      <c r="E112" s="56">
        <v>391.31</v>
      </c>
      <c r="F112" s="56">
        <v>461.46</v>
      </c>
      <c r="G112" s="56">
        <v>461.46</v>
      </c>
      <c r="H112" s="56">
        <v>461.46</v>
      </c>
      <c r="I112" s="56">
        <v>461.46</v>
      </c>
      <c r="J112" s="56">
        <v>461.46051360100989</v>
      </c>
      <c r="K112" s="93">
        <v>457.85893595272142</v>
      </c>
      <c r="L112" s="93">
        <v>452.86408937165902</v>
      </c>
      <c r="M112" s="93">
        <v>452.86084333294832</v>
      </c>
      <c r="N112" s="94">
        <v>461.46051360100989</v>
      </c>
      <c r="O112" s="93">
        <v>459.83934767308722</v>
      </c>
      <c r="P112" s="82"/>
    </row>
    <row r="113" spans="1:16">
      <c r="A113" s="115"/>
      <c r="B113" s="18" t="s">
        <v>19</v>
      </c>
      <c r="C113" s="56">
        <v>0</v>
      </c>
      <c r="D113" s="56">
        <v>15.2</v>
      </c>
      <c r="E113" s="56">
        <v>15.2</v>
      </c>
      <c r="F113" s="56">
        <v>0</v>
      </c>
      <c r="G113" s="56">
        <v>0</v>
      </c>
      <c r="H113" s="56">
        <v>0</v>
      </c>
      <c r="I113" s="56">
        <v>0</v>
      </c>
      <c r="J113" s="56">
        <v>0</v>
      </c>
      <c r="K113" s="93">
        <v>0.78047377837276877</v>
      </c>
      <c r="L113" s="93">
        <v>1.8628730579447659</v>
      </c>
      <c r="M113" s="93">
        <v>1.863576785596168</v>
      </c>
      <c r="N113" s="94">
        <v>0</v>
      </c>
      <c r="O113" s="93">
        <v>0.35131216307110386</v>
      </c>
      <c r="P113" s="82"/>
    </row>
    <row r="114" spans="1:16" hidden="1">
      <c r="A114" s="113" t="s">
        <v>61</v>
      </c>
      <c r="B114" s="17" t="s">
        <v>16</v>
      </c>
      <c r="C114" s="56">
        <v>155.93</v>
      </c>
      <c r="D114" s="56">
        <v>155.93</v>
      </c>
      <c r="E114" s="56">
        <v>155.93</v>
      </c>
      <c r="F114" s="56">
        <v>155.93</v>
      </c>
      <c r="G114" s="56">
        <v>155.93</v>
      </c>
      <c r="H114" s="56">
        <v>155.93</v>
      </c>
      <c r="I114" s="56">
        <v>155.93</v>
      </c>
      <c r="J114" s="56">
        <v>155.9318155684895</v>
      </c>
      <c r="K114" s="93">
        <v>155.93181435021631</v>
      </c>
      <c r="L114" s="93">
        <v>155.9318155660055</v>
      </c>
      <c r="M114" s="93">
        <v>155.93181407814609</v>
      </c>
      <c r="N114" s="94">
        <v>155.9318156821484</v>
      </c>
      <c r="O114" s="93">
        <v>155.93181573935499</v>
      </c>
      <c r="P114" s="82"/>
    </row>
    <row r="115" spans="1:16" hidden="1">
      <c r="A115" s="114"/>
      <c r="B115" s="17" t="s">
        <v>17</v>
      </c>
      <c r="C115" s="56">
        <v>4.76</v>
      </c>
      <c r="D115" s="56">
        <v>154.35</v>
      </c>
      <c r="E115" s="56">
        <v>154.35</v>
      </c>
      <c r="F115" s="56">
        <v>138.97</v>
      </c>
      <c r="G115" s="56">
        <v>138.97</v>
      </c>
      <c r="H115" s="56">
        <v>65.05</v>
      </c>
      <c r="I115" s="56">
        <v>64.09</v>
      </c>
      <c r="J115" s="56">
        <v>0</v>
      </c>
      <c r="K115" s="93">
        <v>62.08767060734592</v>
      </c>
      <c r="L115" s="93">
        <v>132.04474748110781</v>
      </c>
      <c r="M115" s="93">
        <v>53.335764384093928</v>
      </c>
      <c r="N115" s="94">
        <v>113.5737906045558</v>
      </c>
      <c r="O115" s="93">
        <v>56.797443678176087</v>
      </c>
      <c r="P115" s="82"/>
    </row>
    <row r="116" spans="1:16" hidden="1">
      <c r="A116" s="114"/>
      <c r="B116" s="17" t="s">
        <v>18</v>
      </c>
      <c r="C116" s="56">
        <v>151.16999999999999</v>
      </c>
      <c r="D116" s="56">
        <v>1.58</v>
      </c>
      <c r="E116" s="56">
        <v>1.58</v>
      </c>
      <c r="F116" s="56">
        <v>16.97</v>
      </c>
      <c r="G116" s="56">
        <v>16.97</v>
      </c>
      <c r="H116" s="56">
        <v>90.88</v>
      </c>
      <c r="I116" s="56">
        <v>91.84</v>
      </c>
      <c r="J116" s="56">
        <v>155.9318155684895</v>
      </c>
      <c r="K116" s="93">
        <v>93.844143742870344</v>
      </c>
      <c r="L116" s="93">
        <v>23.887068084897621</v>
      </c>
      <c r="M116" s="93">
        <v>102.5960496940521</v>
      </c>
      <c r="N116" s="94">
        <v>42.358025077592593</v>
      </c>
      <c r="O116" s="93">
        <v>99.134372061178922</v>
      </c>
      <c r="P116" s="82"/>
    </row>
    <row r="117" spans="1:16">
      <c r="A117" s="115"/>
      <c r="B117" s="18" t="s">
        <v>19</v>
      </c>
      <c r="C117" s="56">
        <v>3.06</v>
      </c>
      <c r="D117" s="56">
        <v>98.99</v>
      </c>
      <c r="E117" s="56">
        <v>98.99</v>
      </c>
      <c r="F117" s="56">
        <v>89.12</v>
      </c>
      <c r="G117" s="56">
        <v>89.12</v>
      </c>
      <c r="H117" s="56">
        <v>41.72</v>
      </c>
      <c r="I117" s="56">
        <v>41.1</v>
      </c>
      <c r="J117" s="56">
        <v>0</v>
      </c>
      <c r="K117" s="93">
        <v>39.817192447911637</v>
      </c>
      <c r="L117" s="93">
        <v>84.68108128017893</v>
      </c>
      <c r="M117" s="93">
        <v>34.204542991697906</v>
      </c>
      <c r="N117" s="94">
        <v>72.835546811091305</v>
      </c>
      <c r="O117" s="93">
        <v>36.424538128328365</v>
      </c>
      <c r="P117" s="82"/>
    </row>
    <row r="118" spans="1:16" hidden="1">
      <c r="A118" s="110" t="s">
        <v>62</v>
      </c>
      <c r="B118" s="17" t="s">
        <v>16</v>
      </c>
      <c r="C118" s="56">
        <v>4.01</v>
      </c>
      <c r="D118" s="56">
        <v>4.01</v>
      </c>
      <c r="E118" s="56">
        <v>4.01</v>
      </c>
      <c r="F118" s="56">
        <v>4.01</v>
      </c>
      <c r="G118" s="56">
        <v>4.01</v>
      </c>
      <c r="H118" s="56">
        <v>4.01</v>
      </c>
      <c r="I118" s="56">
        <v>4.01</v>
      </c>
      <c r="J118" s="56">
        <v>4.0124868327371814</v>
      </c>
      <c r="K118" s="93">
        <v>4.0124874079419897</v>
      </c>
      <c r="L118" s="93">
        <v>4.0124875260663391</v>
      </c>
      <c r="M118" s="93">
        <v>4.0124837824152024</v>
      </c>
      <c r="N118" s="94">
        <v>4.0124867504221573</v>
      </c>
      <c r="O118" s="93">
        <v>4.0124874079419897</v>
      </c>
      <c r="P118" s="82"/>
    </row>
    <row r="119" spans="1:16" hidden="1">
      <c r="A119" s="111"/>
      <c r="B119" s="17" t="s">
        <v>17</v>
      </c>
      <c r="C119" s="56">
        <v>0</v>
      </c>
      <c r="D119" s="56">
        <v>0</v>
      </c>
      <c r="E119" s="56">
        <v>0</v>
      </c>
      <c r="F119" s="56">
        <v>0</v>
      </c>
      <c r="G119" s="56">
        <v>0</v>
      </c>
      <c r="H119" s="56">
        <v>0</v>
      </c>
      <c r="I119" s="56">
        <v>0</v>
      </c>
      <c r="J119" s="56">
        <v>0</v>
      </c>
      <c r="K119" s="93">
        <v>0</v>
      </c>
      <c r="L119" s="93">
        <v>0</v>
      </c>
      <c r="M119" s="93">
        <v>0</v>
      </c>
      <c r="N119" s="94">
        <v>0</v>
      </c>
      <c r="O119" s="93">
        <v>0</v>
      </c>
      <c r="P119" s="82"/>
    </row>
    <row r="120" spans="1:16" hidden="1">
      <c r="A120" s="111"/>
      <c r="B120" s="17" t="s">
        <v>18</v>
      </c>
      <c r="C120" s="56">
        <v>4.01</v>
      </c>
      <c r="D120" s="56">
        <v>4.01</v>
      </c>
      <c r="E120" s="56">
        <v>4.01</v>
      </c>
      <c r="F120" s="56">
        <v>4.01</v>
      </c>
      <c r="G120" s="56">
        <v>4.01</v>
      </c>
      <c r="H120" s="56">
        <v>4.01</v>
      </c>
      <c r="I120" s="56">
        <v>4.01</v>
      </c>
      <c r="J120" s="56">
        <v>4.0124868327371814</v>
      </c>
      <c r="K120" s="93">
        <v>4.0124874079419897</v>
      </c>
      <c r="L120" s="93">
        <v>4.0124875260663391</v>
      </c>
      <c r="M120" s="93">
        <v>4.0124837824152024</v>
      </c>
      <c r="N120" s="94">
        <v>4.0124867504221573</v>
      </c>
      <c r="O120" s="93">
        <v>4.0124874079419897</v>
      </c>
      <c r="P120" s="82"/>
    </row>
    <row r="121" spans="1:16">
      <c r="A121" s="112"/>
      <c r="B121" s="18" t="s">
        <v>19</v>
      </c>
      <c r="C121" s="56">
        <v>0</v>
      </c>
      <c r="D121" s="56">
        <v>0</v>
      </c>
      <c r="E121" s="56">
        <v>0</v>
      </c>
      <c r="F121" s="56">
        <v>0</v>
      </c>
      <c r="G121" s="56">
        <v>0</v>
      </c>
      <c r="H121" s="56">
        <v>0</v>
      </c>
      <c r="I121" s="56">
        <v>0</v>
      </c>
      <c r="J121" s="56">
        <v>0</v>
      </c>
      <c r="K121" s="93">
        <v>0</v>
      </c>
      <c r="L121" s="93">
        <v>0</v>
      </c>
      <c r="M121" s="93">
        <v>0</v>
      </c>
      <c r="N121" s="94">
        <v>0</v>
      </c>
      <c r="O121" s="93">
        <v>0</v>
      </c>
      <c r="P121" s="82"/>
    </row>
    <row r="122" spans="1:16" hidden="1">
      <c r="A122" s="110" t="s">
        <v>63</v>
      </c>
      <c r="B122" s="17" t="s">
        <v>16</v>
      </c>
      <c r="C122" s="56">
        <v>294.87</v>
      </c>
      <c r="D122" s="56">
        <v>294.87</v>
      </c>
      <c r="E122" s="56">
        <v>294.87</v>
      </c>
      <c r="F122" s="56">
        <v>294.87</v>
      </c>
      <c r="G122" s="56">
        <v>294.87</v>
      </c>
      <c r="H122" s="56">
        <v>294.87</v>
      </c>
      <c r="I122" s="56">
        <v>294.87</v>
      </c>
      <c r="J122" s="56">
        <v>294.87336797057827</v>
      </c>
      <c r="K122" s="93">
        <v>294.87337268481917</v>
      </c>
      <c r="L122" s="93">
        <v>294.87336717567689</v>
      </c>
      <c r="M122" s="93">
        <v>294.87336187662822</v>
      </c>
      <c r="N122" s="94">
        <v>294.87336794862898</v>
      </c>
      <c r="O122" s="93">
        <v>294.87337268481917</v>
      </c>
      <c r="P122" s="82"/>
    </row>
    <row r="123" spans="1:16" hidden="1">
      <c r="A123" s="111"/>
      <c r="B123" s="17" t="s">
        <v>17</v>
      </c>
      <c r="C123" s="56">
        <v>0</v>
      </c>
      <c r="D123" s="56">
        <v>0</v>
      </c>
      <c r="E123" s="56">
        <v>0</v>
      </c>
      <c r="F123" s="56">
        <v>0</v>
      </c>
      <c r="G123" s="56">
        <v>0</v>
      </c>
      <c r="H123" s="56">
        <v>0</v>
      </c>
      <c r="I123" s="56">
        <v>0</v>
      </c>
      <c r="J123" s="56">
        <v>0</v>
      </c>
      <c r="K123" s="93">
        <v>0</v>
      </c>
      <c r="L123" s="93">
        <v>0</v>
      </c>
      <c r="M123" s="93">
        <v>0</v>
      </c>
      <c r="N123" s="94">
        <v>0</v>
      </c>
      <c r="O123" s="93">
        <v>0</v>
      </c>
      <c r="P123" s="82"/>
    </row>
    <row r="124" spans="1:16" hidden="1">
      <c r="A124" s="111"/>
      <c r="B124" s="17" t="s">
        <v>18</v>
      </c>
      <c r="C124" s="56">
        <v>294.87</v>
      </c>
      <c r="D124" s="56">
        <v>294.87</v>
      </c>
      <c r="E124" s="56">
        <v>294.87</v>
      </c>
      <c r="F124" s="56">
        <v>294.87</v>
      </c>
      <c r="G124" s="56">
        <v>294.87</v>
      </c>
      <c r="H124" s="56">
        <v>294.87</v>
      </c>
      <c r="I124" s="56">
        <v>294.87</v>
      </c>
      <c r="J124" s="56">
        <v>294.87336797057827</v>
      </c>
      <c r="K124" s="93">
        <v>294.87337268481917</v>
      </c>
      <c r="L124" s="93">
        <v>294.87336717567689</v>
      </c>
      <c r="M124" s="93">
        <v>294.87336187662822</v>
      </c>
      <c r="N124" s="94">
        <v>294.87336794862898</v>
      </c>
      <c r="O124" s="93">
        <v>294.87337268481917</v>
      </c>
      <c r="P124" s="82"/>
    </row>
    <row r="125" spans="1:16">
      <c r="A125" s="112"/>
      <c r="B125" s="18" t="s">
        <v>19</v>
      </c>
      <c r="C125" s="56">
        <v>0</v>
      </c>
      <c r="D125" s="56">
        <v>0</v>
      </c>
      <c r="E125" s="56">
        <v>0</v>
      </c>
      <c r="F125" s="56">
        <v>0</v>
      </c>
      <c r="G125" s="56">
        <v>0</v>
      </c>
      <c r="H125" s="56">
        <v>0</v>
      </c>
      <c r="I125" s="56">
        <v>0</v>
      </c>
      <c r="J125" s="56">
        <v>0</v>
      </c>
      <c r="K125" s="93">
        <v>0</v>
      </c>
      <c r="L125" s="93">
        <v>0</v>
      </c>
      <c r="M125" s="93">
        <v>0</v>
      </c>
      <c r="N125" s="94">
        <v>0</v>
      </c>
      <c r="O125" s="93">
        <v>0</v>
      </c>
      <c r="P125" s="82"/>
    </row>
    <row r="126" spans="1:16" hidden="1">
      <c r="A126" s="110" t="s">
        <v>64</v>
      </c>
      <c r="B126" s="17" t="s">
        <v>16</v>
      </c>
      <c r="C126" s="56">
        <v>63.54</v>
      </c>
      <c r="D126" s="56">
        <v>63.54</v>
      </c>
      <c r="E126" s="56">
        <v>63.54</v>
      </c>
      <c r="F126" s="56">
        <v>63.54</v>
      </c>
      <c r="G126" s="56">
        <v>63.54</v>
      </c>
      <c r="H126" s="56">
        <v>63.54</v>
      </c>
      <c r="I126" s="56">
        <v>63.54</v>
      </c>
      <c r="J126" s="56">
        <v>63.5440582957064</v>
      </c>
      <c r="K126" s="93">
        <v>63.544053585257799</v>
      </c>
      <c r="L126" s="93">
        <v>63.544058790252897</v>
      </c>
      <c r="M126" s="93">
        <v>63.544049459095127</v>
      </c>
      <c r="N126" s="94">
        <v>63.5440582957064</v>
      </c>
      <c r="O126" s="93">
        <v>63.544053585257799</v>
      </c>
      <c r="P126" s="82"/>
    </row>
    <row r="127" spans="1:16" hidden="1">
      <c r="A127" s="111"/>
      <c r="B127" s="17" t="s">
        <v>17</v>
      </c>
      <c r="C127" s="56">
        <v>0</v>
      </c>
      <c r="D127" s="56">
        <v>0</v>
      </c>
      <c r="E127" s="56">
        <v>0</v>
      </c>
      <c r="F127" s="56">
        <v>0</v>
      </c>
      <c r="G127" s="56">
        <v>0</v>
      </c>
      <c r="H127" s="56">
        <v>0</v>
      </c>
      <c r="I127" s="56">
        <v>0</v>
      </c>
      <c r="J127" s="56">
        <v>0</v>
      </c>
      <c r="K127" s="93">
        <v>0</v>
      </c>
      <c r="L127" s="93">
        <v>0</v>
      </c>
      <c r="M127" s="93">
        <v>0</v>
      </c>
      <c r="N127" s="94">
        <v>0</v>
      </c>
      <c r="O127" s="93">
        <v>0</v>
      </c>
      <c r="P127" s="82"/>
    </row>
    <row r="128" spans="1:16" hidden="1">
      <c r="A128" s="111"/>
      <c r="B128" s="17" t="s">
        <v>18</v>
      </c>
      <c r="C128" s="56">
        <v>63.54</v>
      </c>
      <c r="D128" s="56">
        <v>63.54</v>
      </c>
      <c r="E128" s="56">
        <v>63.54</v>
      </c>
      <c r="F128" s="56">
        <v>63.54</v>
      </c>
      <c r="G128" s="56">
        <v>63.54</v>
      </c>
      <c r="H128" s="56">
        <v>63.54</v>
      </c>
      <c r="I128" s="56">
        <v>63.54</v>
      </c>
      <c r="J128" s="56">
        <v>63.5440582957064</v>
      </c>
      <c r="K128" s="93">
        <v>63.544053585257799</v>
      </c>
      <c r="L128" s="93">
        <v>63.544058790252897</v>
      </c>
      <c r="M128" s="93">
        <v>63.544049459095127</v>
      </c>
      <c r="N128" s="94">
        <v>63.5440582957064</v>
      </c>
      <c r="O128" s="93">
        <v>63.544053585257799</v>
      </c>
      <c r="P128" s="82"/>
    </row>
    <row r="129" spans="1:16">
      <c r="A129" s="112"/>
      <c r="B129" s="18" t="s">
        <v>19</v>
      </c>
      <c r="C129" s="56">
        <v>0</v>
      </c>
      <c r="D129" s="56">
        <v>0</v>
      </c>
      <c r="E129" s="56">
        <v>0</v>
      </c>
      <c r="F129" s="56">
        <v>0</v>
      </c>
      <c r="G129" s="56">
        <v>0</v>
      </c>
      <c r="H129" s="56">
        <v>0</v>
      </c>
      <c r="I129" s="56">
        <v>0</v>
      </c>
      <c r="J129" s="56">
        <v>0</v>
      </c>
      <c r="K129" s="93">
        <v>0</v>
      </c>
      <c r="L129" s="93">
        <v>0</v>
      </c>
      <c r="M129" s="93">
        <v>0</v>
      </c>
      <c r="N129" s="94">
        <v>0</v>
      </c>
      <c r="O129" s="93">
        <v>0</v>
      </c>
      <c r="P129" s="82"/>
    </row>
    <row r="130" spans="1:16" hidden="1">
      <c r="A130" s="110" t="s">
        <v>65</v>
      </c>
      <c r="B130" s="17" t="s">
        <v>16</v>
      </c>
      <c r="C130" s="56">
        <v>6.61</v>
      </c>
      <c r="D130" s="56">
        <v>6.61</v>
      </c>
      <c r="E130" s="56">
        <v>6.61</v>
      </c>
      <c r="F130" s="56">
        <v>6.61</v>
      </c>
      <c r="G130" s="56">
        <v>6.61</v>
      </c>
      <c r="H130" s="56">
        <v>6.61</v>
      </c>
      <c r="I130" s="56">
        <v>6.61</v>
      </c>
      <c r="J130" s="56">
        <v>6.6053797177227063</v>
      </c>
      <c r="K130" s="93">
        <v>6.6053797177227063</v>
      </c>
      <c r="L130" s="93">
        <v>6.6053797177227063</v>
      </c>
      <c r="M130" s="93">
        <v>6.6053797177227063</v>
      </c>
      <c r="N130" s="94">
        <v>6.6053797177227063</v>
      </c>
      <c r="O130" s="93">
        <v>6.6053797177227063</v>
      </c>
      <c r="P130" s="82"/>
    </row>
    <row r="131" spans="1:16" hidden="1">
      <c r="A131" s="111"/>
      <c r="B131" s="17" t="s">
        <v>17</v>
      </c>
      <c r="C131" s="56">
        <v>0</v>
      </c>
      <c r="D131" s="56">
        <v>0</v>
      </c>
      <c r="E131" s="56">
        <v>0</v>
      </c>
      <c r="F131" s="56">
        <v>0</v>
      </c>
      <c r="G131" s="56">
        <v>0</v>
      </c>
      <c r="H131" s="56">
        <v>0</v>
      </c>
      <c r="I131" s="56">
        <v>0</v>
      </c>
      <c r="J131" s="56">
        <v>0</v>
      </c>
      <c r="K131" s="93">
        <v>0</v>
      </c>
      <c r="L131" s="93">
        <v>0</v>
      </c>
      <c r="M131" s="93">
        <v>0</v>
      </c>
      <c r="N131" s="94">
        <v>0</v>
      </c>
      <c r="O131" s="93">
        <v>0</v>
      </c>
      <c r="P131" s="82"/>
    </row>
    <row r="132" spans="1:16" hidden="1">
      <c r="A132" s="111"/>
      <c r="B132" s="17" t="s">
        <v>18</v>
      </c>
      <c r="C132" s="56">
        <v>6.61</v>
      </c>
      <c r="D132" s="56">
        <v>6.61</v>
      </c>
      <c r="E132" s="56">
        <v>6.61</v>
      </c>
      <c r="F132" s="56">
        <v>6.61</v>
      </c>
      <c r="G132" s="56">
        <v>6.61</v>
      </c>
      <c r="H132" s="56">
        <v>6.61</v>
      </c>
      <c r="I132" s="56">
        <v>6.61</v>
      </c>
      <c r="J132" s="56">
        <v>6.6053797177227063</v>
      </c>
      <c r="K132" s="93">
        <v>6.6053797177227063</v>
      </c>
      <c r="L132" s="93">
        <v>6.6053797177227063</v>
      </c>
      <c r="M132" s="93">
        <v>6.6053797177227063</v>
      </c>
      <c r="N132" s="94">
        <v>6.6053797177227063</v>
      </c>
      <c r="O132" s="93">
        <v>6.6053797177227063</v>
      </c>
      <c r="P132" s="82"/>
    </row>
    <row r="133" spans="1:16">
      <c r="A133" s="112"/>
      <c r="B133" s="18" t="s">
        <v>19</v>
      </c>
      <c r="C133" s="56">
        <v>0</v>
      </c>
      <c r="D133" s="56">
        <v>0</v>
      </c>
      <c r="E133" s="56">
        <v>0</v>
      </c>
      <c r="F133" s="56">
        <v>0</v>
      </c>
      <c r="G133" s="56">
        <v>0</v>
      </c>
      <c r="H133" s="56">
        <v>0</v>
      </c>
      <c r="I133" s="56">
        <v>0</v>
      </c>
      <c r="J133" s="56">
        <v>0</v>
      </c>
      <c r="K133" s="93">
        <v>0</v>
      </c>
      <c r="L133" s="93">
        <v>0</v>
      </c>
      <c r="M133" s="93">
        <v>0</v>
      </c>
      <c r="N133" s="94">
        <v>0</v>
      </c>
      <c r="O133" s="93">
        <v>0</v>
      </c>
      <c r="P133" s="82"/>
    </row>
    <row r="134" spans="1:16" hidden="1">
      <c r="A134" s="110" t="s">
        <v>66</v>
      </c>
      <c r="B134" s="17" t="s">
        <v>16</v>
      </c>
      <c r="C134" s="56">
        <v>70.53</v>
      </c>
      <c r="D134" s="56">
        <v>70.53</v>
      </c>
      <c r="E134" s="56">
        <v>70.53</v>
      </c>
      <c r="F134" s="56">
        <v>70.53</v>
      </c>
      <c r="G134" s="56">
        <v>70.53</v>
      </c>
      <c r="H134" s="56">
        <v>70.53</v>
      </c>
      <c r="I134" s="56">
        <v>70.53</v>
      </c>
      <c r="J134" s="56">
        <v>70.530313273812425</v>
      </c>
      <c r="K134" s="93">
        <v>70.530312785667249</v>
      </c>
      <c r="L134" s="93">
        <v>70.530313333774814</v>
      </c>
      <c r="M134" s="93">
        <v>70.530313474038877</v>
      </c>
      <c r="N134" s="94">
        <v>70.530313273812425</v>
      </c>
      <c r="O134" s="93">
        <v>70.530312785667249</v>
      </c>
      <c r="P134" s="82"/>
    </row>
    <row r="135" spans="1:16" hidden="1">
      <c r="A135" s="111"/>
      <c r="B135" s="17" t="s">
        <v>17</v>
      </c>
      <c r="C135" s="56">
        <v>0</v>
      </c>
      <c r="D135" s="56">
        <v>0</v>
      </c>
      <c r="E135" s="56">
        <v>0</v>
      </c>
      <c r="F135" s="56">
        <v>0</v>
      </c>
      <c r="G135" s="56">
        <v>0</v>
      </c>
      <c r="H135" s="56">
        <v>0</v>
      </c>
      <c r="I135" s="56">
        <v>0</v>
      </c>
      <c r="J135" s="56">
        <v>0</v>
      </c>
      <c r="K135" s="93">
        <v>0</v>
      </c>
      <c r="L135" s="93">
        <v>0</v>
      </c>
      <c r="M135" s="93">
        <v>0</v>
      </c>
      <c r="N135" s="94">
        <v>0</v>
      </c>
      <c r="O135" s="93">
        <v>0</v>
      </c>
      <c r="P135" s="82"/>
    </row>
    <row r="136" spans="1:16" hidden="1">
      <c r="A136" s="111"/>
      <c r="B136" s="17" t="s">
        <v>18</v>
      </c>
      <c r="C136" s="56">
        <v>70.53</v>
      </c>
      <c r="D136" s="56">
        <v>70.53</v>
      </c>
      <c r="E136" s="56">
        <v>70.53</v>
      </c>
      <c r="F136" s="56">
        <v>70.53</v>
      </c>
      <c r="G136" s="56">
        <v>70.53</v>
      </c>
      <c r="H136" s="56">
        <v>70.53</v>
      </c>
      <c r="I136" s="56">
        <v>70.53</v>
      </c>
      <c r="J136" s="56">
        <v>70.530313273812425</v>
      </c>
      <c r="K136" s="93">
        <v>70.530312785667249</v>
      </c>
      <c r="L136" s="93">
        <v>70.530313333774814</v>
      </c>
      <c r="M136" s="93">
        <v>70.530313474038877</v>
      </c>
      <c r="N136" s="94">
        <v>70.530313273812425</v>
      </c>
      <c r="O136" s="93">
        <v>70.530312785667249</v>
      </c>
      <c r="P136" s="82"/>
    </row>
    <row r="137" spans="1:16">
      <c r="A137" s="112"/>
      <c r="B137" s="18" t="s">
        <v>19</v>
      </c>
      <c r="C137" s="56">
        <v>0</v>
      </c>
      <c r="D137" s="56">
        <v>0</v>
      </c>
      <c r="E137" s="56">
        <v>0</v>
      </c>
      <c r="F137" s="56">
        <v>0</v>
      </c>
      <c r="G137" s="56">
        <v>0</v>
      </c>
      <c r="H137" s="56">
        <v>0</v>
      </c>
      <c r="I137" s="56">
        <v>0</v>
      </c>
      <c r="J137" s="56">
        <v>0</v>
      </c>
      <c r="K137" s="93">
        <v>0</v>
      </c>
      <c r="L137" s="93">
        <v>0</v>
      </c>
      <c r="M137" s="93">
        <v>0</v>
      </c>
      <c r="N137" s="94">
        <v>0</v>
      </c>
      <c r="O137" s="93">
        <v>0</v>
      </c>
      <c r="P137" s="82"/>
    </row>
    <row r="138" spans="1:16" hidden="1">
      <c r="A138" s="110" t="s">
        <v>67</v>
      </c>
      <c r="B138" s="17" t="s">
        <v>16</v>
      </c>
      <c r="C138" s="56">
        <v>1047.31</v>
      </c>
      <c r="D138" s="56">
        <v>1047.31</v>
      </c>
      <c r="E138" s="56">
        <v>1047.31</v>
      </c>
      <c r="F138" s="56">
        <v>1047.31</v>
      </c>
      <c r="G138" s="56">
        <v>1047.31</v>
      </c>
      <c r="H138" s="56">
        <v>1047.31</v>
      </c>
      <c r="I138" s="56">
        <v>1047.31</v>
      </c>
      <c r="J138" s="56">
        <v>1047.3094939446521</v>
      </c>
      <c r="K138" s="93">
        <v>1047.3094539771901</v>
      </c>
      <c r="L138" s="93">
        <v>1047.3095055051581</v>
      </c>
      <c r="M138" s="93">
        <v>1047.3095040470109</v>
      </c>
      <c r="N138" s="94">
        <v>1047.309494715561</v>
      </c>
      <c r="O138" s="93">
        <v>1047.3094531479969</v>
      </c>
      <c r="P138" s="82"/>
    </row>
    <row r="139" spans="1:16" hidden="1">
      <c r="A139" s="111"/>
      <c r="B139" s="17" t="s">
        <v>17</v>
      </c>
      <c r="C139" s="56">
        <v>0</v>
      </c>
      <c r="D139" s="56">
        <v>14.04</v>
      </c>
      <c r="E139" s="56">
        <v>14.04</v>
      </c>
      <c r="F139" s="56">
        <v>5.98</v>
      </c>
      <c r="G139" s="56">
        <v>5.98</v>
      </c>
      <c r="H139" s="56">
        <v>0.05</v>
      </c>
      <c r="I139" s="56">
        <v>0.05</v>
      </c>
      <c r="J139" s="56">
        <v>0</v>
      </c>
      <c r="K139" s="93">
        <v>1.083942905719965</v>
      </c>
      <c r="L139" s="93">
        <v>5.026076440078147</v>
      </c>
      <c r="M139" s="93">
        <v>4.8484111114236779</v>
      </c>
      <c r="N139" s="94">
        <v>4.0950768735173444</v>
      </c>
      <c r="O139" s="93">
        <v>5.2986101551164393E-2</v>
      </c>
      <c r="P139" s="82"/>
    </row>
    <row r="140" spans="1:16" hidden="1">
      <c r="A140" s="111"/>
      <c r="B140" s="17" t="s">
        <v>18</v>
      </c>
      <c r="C140" s="56">
        <v>1047.31</v>
      </c>
      <c r="D140" s="56">
        <v>1033.27</v>
      </c>
      <c r="E140" s="56">
        <v>1033.27</v>
      </c>
      <c r="F140" s="56">
        <v>1041.33</v>
      </c>
      <c r="G140" s="56">
        <v>1041.33</v>
      </c>
      <c r="H140" s="56">
        <v>1047.26</v>
      </c>
      <c r="I140" s="56">
        <v>1047.26</v>
      </c>
      <c r="J140" s="56">
        <v>1047.3094939446521</v>
      </c>
      <c r="K140" s="93">
        <v>1046.22551107147</v>
      </c>
      <c r="L140" s="93">
        <v>1042.2834290650801</v>
      </c>
      <c r="M140" s="93">
        <v>1042.461092935587</v>
      </c>
      <c r="N140" s="94">
        <v>1043.2144178420431</v>
      </c>
      <c r="O140" s="93">
        <v>1047.256467046446</v>
      </c>
      <c r="P140" s="82"/>
    </row>
    <row r="141" spans="1:16">
      <c r="A141" s="112"/>
      <c r="B141" s="18" t="s">
        <v>19</v>
      </c>
      <c r="C141" s="56">
        <v>0</v>
      </c>
      <c r="D141" s="56">
        <v>1.34</v>
      </c>
      <c r="E141" s="56">
        <v>1.34</v>
      </c>
      <c r="F141" s="56">
        <v>0.56999999999999995</v>
      </c>
      <c r="G141" s="56">
        <v>0.56999999999999995</v>
      </c>
      <c r="H141" s="56">
        <v>0.01</v>
      </c>
      <c r="I141" s="56">
        <v>0.01</v>
      </c>
      <c r="J141" s="56">
        <v>0</v>
      </c>
      <c r="K141" s="93">
        <v>0.10349786317727376</v>
      </c>
      <c r="L141" s="93">
        <v>0.47990364010435244</v>
      </c>
      <c r="M141" s="93">
        <v>0.46293966517905727</v>
      </c>
      <c r="N141" s="94">
        <v>0.39100923787858216</v>
      </c>
      <c r="O141" s="93">
        <v>5.0592593613949591E-3</v>
      </c>
      <c r="P141" s="82"/>
    </row>
    <row r="142" spans="1:16" hidden="1">
      <c r="A142" s="110" t="s">
        <v>68</v>
      </c>
      <c r="B142" s="17" t="s">
        <v>16</v>
      </c>
      <c r="C142" s="56">
        <v>3.86</v>
      </c>
      <c r="D142" s="56">
        <v>3.86</v>
      </c>
      <c r="E142" s="56">
        <v>3.86</v>
      </c>
      <c r="F142" s="56">
        <v>3.86</v>
      </c>
      <c r="G142" s="56">
        <v>3.86</v>
      </c>
      <c r="H142" s="56">
        <v>3.86</v>
      </c>
      <c r="I142" s="56">
        <v>3.86</v>
      </c>
      <c r="J142" s="56">
        <v>3.8625631069140711</v>
      </c>
      <c r="K142" s="93">
        <v>3.8625625149645759</v>
      </c>
      <c r="L142" s="93">
        <v>3.8625631069140711</v>
      </c>
      <c r="M142" s="93">
        <v>3.8625633003252422</v>
      </c>
      <c r="N142" s="94">
        <v>3.8625631069140711</v>
      </c>
      <c r="O142" s="93">
        <v>3.8625625149645759</v>
      </c>
      <c r="P142" s="82"/>
    </row>
    <row r="143" spans="1:16" hidden="1">
      <c r="A143" s="111"/>
      <c r="B143" s="17" t="s">
        <v>17</v>
      </c>
      <c r="C143" s="56">
        <v>0</v>
      </c>
      <c r="D143" s="56">
        <v>0</v>
      </c>
      <c r="E143" s="56">
        <v>0</v>
      </c>
      <c r="F143" s="56">
        <v>0</v>
      </c>
      <c r="G143" s="56">
        <v>0</v>
      </c>
      <c r="H143" s="56">
        <v>0</v>
      </c>
      <c r="I143" s="56">
        <v>0</v>
      </c>
      <c r="J143" s="56">
        <v>0</v>
      </c>
      <c r="K143" s="93">
        <v>0</v>
      </c>
      <c r="L143" s="93">
        <v>0</v>
      </c>
      <c r="M143" s="93">
        <v>0</v>
      </c>
      <c r="N143" s="94">
        <v>0</v>
      </c>
      <c r="O143" s="93">
        <v>0</v>
      </c>
      <c r="P143" s="82"/>
    </row>
    <row r="144" spans="1:16" hidden="1">
      <c r="A144" s="111"/>
      <c r="B144" s="17" t="s">
        <v>18</v>
      </c>
      <c r="C144" s="56">
        <v>3.86</v>
      </c>
      <c r="D144" s="56">
        <v>3.86</v>
      </c>
      <c r="E144" s="56">
        <v>3.86</v>
      </c>
      <c r="F144" s="56">
        <v>3.86</v>
      </c>
      <c r="G144" s="56">
        <v>3.86</v>
      </c>
      <c r="H144" s="56">
        <v>3.86</v>
      </c>
      <c r="I144" s="56">
        <v>3.86</v>
      </c>
      <c r="J144" s="56">
        <v>3.8625631069140711</v>
      </c>
      <c r="K144" s="93">
        <v>3.8625625149645759</v>
      </c>
      <c r="L144" s="93">
        <v>3.8625631069140711</v>
      </c>
      <c r="M144" s="93">
        <v>3.8625633003252422</v>
      </c>
      <c r="N144" s="94">
        <v>3.8625631069140711</v>
      </c>
      <c r="O144" s="93">
        <v>3.8625625149645759</v>
      </c>
      <c r="P144" s="82"/>
    </row>
    <row r="145" spans="1:16">
      <c r="A145" s="112"/>
      <c r="B145" s="18" t="s">
        <v>19</v>
      </c>
      <c r="C145" s="56">
        <v>0</v>
      </c>
      <c r="D145" s="56">
        <v>0</v>
      </c>
      <c r="E145" s="56">
        <v>0</v>
      </c>
      <c r="F145" s="56">
        <v>0</v>
      </c>
      <c r="G145" s="56">
        <v>0</v>
      </c>
      <c r="H145" s="56">
        <v>0</v>
      </c>
      <c r="I145" s="56">
        <v>0</v>
      </c>
      <c r="J145" s="56">
        <v>0</v>
      </c>
      <c r="K145" s="93">
        <v>0</v>
      </c>
      <c r="L145" s="93">
        <v>0</v>
      </c>
      <c r="M145" s="93">
        <v>0</v>
      </c>
      <c r="N145" s="94">
        <v>0</v>
      </c>
      <c r="O145" s="93">
        <v>0</v>
      </c>
      <c r="P145" s="82"/>
    </row>
    <row r="146" spans="1:16" hidden="1">
      <c r="A146" s="110" t="s">
        <v>69</v>
      </c>
      <c r="B146" s="17" t="s">
        <v>16</v>
      </c>
      <c r="C146" s="56">
        <v>1321.95</v>
      </c>
      <c r="D146" s="56">
        <v>1321.95</v>
      </c>
      <c r="E146" s="56">
        <v>1321.95</v>
      </c>
      <c r="F146" s="56">
        <v>1321.95</v>
      </c>
      <c r="G146" s="56">
        <v>1321.95</v>
      </c>
      <c r="H146" s="56">
        <v>1321.95</v>
      </c>
      <c r="I146" s="56">
        <v>1321.95</v>
      </c>
      <c r="J146" s="56">
        <v>1321.9534422423619</v>
      </c>
      <c r="K146" s="93">
        <v>1321.953443465077</v>
      </c>
      <c r="L146" s="93">
        <v>1321.953442541163</v>
      </c>
      <c r="M146" s="93">
        <v>1321.9534422423619</v>
      </c>
      <c r="N146" s="94">
        <v>1321.9534446862019</v>
      </c>
      <c r="O146" s="93">
        <v>1321.9534422423619</v>
      </c>
      <c r="P146" s="82"/>
    </row>
    <row r="147" spans="1:16" hidden="1">
      <c r="A147" s="111"/>
      <c r="B147" s="17" t="s">
        <v>17</v>
      </c>
      <c r="C147" s="56">
        <v>1.89</v>
      </c>
      <c r="D147" s="56">
        <v>394.37</v>
      </c>
      <c r="E147" s="56">
        <v>394.37</v>
      </c>
      <c r="F147" s="56">
        <v>135.27000000000001</v>
      </c>
      <c r="G147" s="56">
        <v>135.27000000000001</v>
      </c>
      <c r="H147" s="56">
        <v>89.56</v>
      </c>
      <c r="I147" s="56">
        <v>91.58</v>
      </c>
      <c r="J147" s="56">
        <v>0</v>
      </c>
      <c r="K147" s="93">
        <v>77.861554194965649</v>
      </c>
      <c r="L147" s="93">
        <v>132.13498333174579</v>
      </c>
      <c r="M147" s="93">
        <v>0</v>
      </c>
      <c r="N147" s="94">
        <v>138.30678413880909</v>
      </c>
      <c r="O147" s="93">
        <v>0</v>
      </c>
      <c r="P147" s="82"/>
    </row>
    <row r="148" spans="1:16" hidden="1">
      <c r="A148" s="111"/>
      <c r="B148" s="17" t="s">
        <v>18</v>
      </c>
      <c r="C148" s="56">
        <v>1320.06</v>
      </c>
      <c r="D148" s="56">
        <v>927.59</v>
      </c>
      <c r="E148" s="56">
        <v>927.59</v>
      </c>
      <c r="F148" s="56">
        <v>1186.69</v>
      </c>
      <c r="G148" s="56">
        <v>1186.69</v>
      </c>
      <c r="H148" s="56">
        <v>1232.3900000000001</v>
      </c>
      <c r="I148" s="56">
        <v>1230.3800000000001</v>
      </c>
      <c r="J148" s="56">
        <v>1321.9534422423619</v>
      </c>
      <c r="K148" s="93">
        <v>1244.0918892701111</v>
      </c>
      <c r="L148" s="93">
        <v>1189.8184592094169</v>
      </c>
      <c r="M148" s="93">
        <v>1321.9534422423619</v>
      </c>
      <c r="N148" s="94">
        <v>1183.646660547392</v>
      </c>
      <c r="O148" s="93">
        <v>1321.9534422423619</v>
      </c>
      <c r="P148" s="82"/>
    </row>
    <row r="149" spans="1:16">
      <c r="A149" s="112"/>
      <c r="B149" s="18" t="s">
        <v>19</v>
      </c>
      <c r="C149" s="56">
        <v>0.14000000000000001</v>
      </c>
      <c r="D149" s="56">
        <v>29.83</v>
      </c>
      <c r="E149" s="56">
        <v>29.83</v>
      </c>
      <c r="F149" s="56">
        <v>10.23</v>
      </c>
      <c r="G149" s="56">
        <v>10.23</v>
      </c>
      <c r="H149" s="56">
        <v>6.77</v>
      </c>
      <c r="I149" s="56">
        <v>6.93</v>
      </c>
      <c r="J149" s="56">
        <v>0</v>
      </c>
      <c r="K149" s="93">
        <v>5.8898862573311623</v>
      </c>
      <c r="L149" s="95">
        <v>9.9954339600451831</v>
      </c>
      <c r="M149" s="93">
        <v>0</v>
      </c>
      <c r="N149" s="94">
        <v>10.462303698723643</v>
      </c>
      <c r="O149" s="93">
        <v>0</v>
      </c>
      <c r="P149" s="82" t="s">
        <v>70</v>
      </c>
    </row>
    <row r="150" spans="1:16" hidden="1">
      <c r="A150" s="110" t="s">
        <v>71</v>
      </c>
      <c r="B150" s="17" t="s">
        <v>16</v>
      </c>
      <c r="C150" s="56">
        <v>99.15</v>
      </c>
      <c r="D150" s="56">
        <v>99.15</v>
      </c>
      <c r="E150" s="56">
        <v>99.15</v>
      </c>
      <c r="F150" s="56">
        <v>99.15</v>
      </c>
      <c r="G150" s="56">
        <v>99.15</v>
      </c>
      <c r="H150" s="56">
        <v>99.15</v>
      </c>
      <c r="I150" s="56">
        <v>99.15</v>
      </c>
      <c r="J150" s="56">
        <v>99.150011023269244</v>
      </c>
      <c r="K150" s="93">
        <v>99.150009241823398</v>
      </c>
      <c r="L150" s="93">
        <v>99.150011474094981</v>
      </c>
      <c r="M150" s="93">
        <v>99.150010493068137</v>
      </c>
      <c r="N150" s="94">
        <v>99.150011023269244</v>
      </c>
      <c r="O150" s="93">
        <v>99.150009241823398</v>
      </c>
      <c r="P150" s="82"/>
    </row>
    <row r="151" spans="1:16" hidden="1">
      <c r="A151" s="111"/>
      <c r="B151" s="17" t="s">
        <v>17</v>
      </c>
      <c r="C151" s="56">
        <v>0</v>
      </c>
      <c r="D151" s="56">
        <v>0</v>
      </c>
      <c r="E151" s="56">
        <v>0</v>
      </c>
      <c r="F151" s="56">
        <v>0</v>
      </c>
      <c r="G151" s="56">
        <v>0</v>
      </c>
      <c r="H151" s="56">
        <v>0</v>
      </c>
      <c r="I151" s="56">
        <v>0</v>
      </c>
      <c r="J151" s="56">
        <v>0</v>
      </c>
      <c r="K151" s="93">
        <v>0</v>
      </c>
      <c r="L151" s="93">
        <v>0</v>
      </c>
      <c r="M151" s="93">
        <v>0</v>
      </c>
      <c r="N151" s="94">
        <v>0</v>
      </c>
      <c r="O151" s="93">
        <v>0</v>
      </c>
      <c r="P151" s="82"/>
    </row>
    <row r="152" spans="1:16" hidden="1">
      <c r="A152" s="111"/>
      <c r="B152" s="17" t="s">
        <v>18</v>
      </c>
      <c r="C152" s="56">
        <v>99.15</v>
      </c>
      <c r="D152" s="56">
        <v>99.15</v>
      </c>
      <c r="E152" s="56">
        <v>99.15</v>
      </c>
      <c r="F152" s="56">
        <v>99.15</v>
      </c>
      <c r="G152" s="56">
        <v>99.15</v>
      </c>
      <c r="H152" s="56">
        <v>99.15</v>
      </c>
      <c r="I152" s="56">
        <v>99.15</v>
      </c>
      <c r="J152" s="56">
        <v>99.150011023269244</v>
      </c>
      <c r="K152" s="93">
        <v>99.150009241823398</v>
      </c>
      <c r="L152" s="93">
        <v>99.150011474094981</v>
      </c>
      <c r="M152" s="93">
        <v>99.150010493068137</v>
      </c>
      <c r="N152" s="94">
        <v>99.150011023269244</v>
      </c>
      <c r="O152" s="93">
        <v>99.150009241823398</v>
      </c>
      <c r="P152" s="82"/>
    </row>
    <row r="153" spans="1:16">
      <c r="A153" s="112"/>
      <c r="B153" s="18" t="s">
        <v>19</v>
      </c>
      <c r="C153" s="56">
        <v>0</v>
      </c>
      <c r="D153" s="56">
        <v>0</v>
      </c>
      <c r="E153" s="56">
        <v>0</v>
      </c>
      <c r="F153" s="56">
        <v>0</v>
      </c>
      <c r="G153" s="56">
        <v>0</v>
      </c>
      <c r="H153" s="56">
        <v>0</v>
      </c>
      <c r="I153" s="56">
        <v>0</v>
      </c>
      <c r="J153" s="56">
        <v>0</v>
      </c>
      <c r="K153" s="93">
        <v>0</v>
      </c>
      <c r="L153" s="93">
        <v>0</v>
      </c>
      <c r="M153" s="93">
        <v>0</v>
      </c>
      <c r="N153" s="94">
        <v>0</v>
      </c>
      <c r="O153" s="93">
        <v>0</v>
      </c>
      <c r="P153" s="108"/>
    </row>
  </sheetData>
  <autoFilter ref="A1:P153" xr:uid="{8624F4BA-F4EA-48BB-941B-392DCE07E5BF}">
    <filterColumn colId="1">
      <filters>
        <filter val="% aptitud"/>
      </filters>
    </filterColumn>
  </autoFilter>
  <mergeCells count="38">
    <mergeCell ref="A46:A49"/>
    <mergeCell ref="A50:A53"/>
    <mergeCell ref="A54:A57"/>
    <mergeCell ref="A58:A61"/>
    <mergeCell ref="A42:A45"/>
    <mergeCell ref="A22:A25"/>
    <mergeCell ref="A26:A29"/>
    <mergeCell ref="A30:A33"/>
    <mergeCell ref="A34:A37"/>
    <mergeCell ref="A38:A41"/>
    <mergeCell ref="A2:A5"/>
    <mergeCell ref="A6:A9"/>
    <mergeCell ref="A10:A13"/>
    <mergeCell ref="A14:A17"/>
    <mergeCell ref="A18:A21"/>
    <mergeCell ref="A82:A85"/>
    <mergeCell ref="A86:A89"/>
    <mergeCell ref="A90:A93"/>
    <mergeCell ref="A94:A97"/>
    <mergeCell ref="A62:A65"/>
    <mergeCell ref="A66:A69"/>
    <mergeCell ref="A70:A73"/>
    <mergeCell ref="A74:A77"/>
    <mergeCell ref="A78:A81"/>
    <mergeCell ref="A118:A121"/>
    <mergeCell ref="A122:A125"/>
    <mergeCell ref="A142:A145"/>
    <mergeCell ref="A146:A149"/>
    <mergeCell ref="A98:A101"/>
    <mergeCell ref="A102:A105"/>
    <mergeCell ref="A106:A109"/>
    <mergeCell ref="A110:A113"/>
    <mergeCell ref="A114:A117"/>
    <mergeCell ref="A150:A153"/>
    <mergeCell ref="A126:A129"/>
    <mergeCell ref="A130:A133"/>
    <mergeCell ref="A134:A137"/>
    <mergeCell ref="A138:A141"/>
  </mergeCells>
  <conditionalFormatting sqref="A5:O5 Q5:XFD5 A9:O9 Q9:XFD9 A13:O13 Q13:XFD13 A17:O17 Q17:XFD17 A21:O21 Q21:XFD21 A25:O25 Q25:XFD25 A29:O29 Q29:XFD29 A33:O33 Q33:XFD33 A37:O37 Q37:XFD37 A41:O41 Q41:XFD41 A45:O45 Q45:XFD45 A49:O49 Q49:XFD49 A53:M53 O53 Q53:XFD53 N53:N57 A57:M57 O57 Q57:XFD57 A61:O61 Q61:XFD61 A65:O65 Q65:XFD65 A69:O69 Q69:XFD69 A73:O73 Q73:XFD73 A77:O77 Q77:XFD77 A81:O81 Q81:XFD81 A85:O85 Q85:XFD85 A89:O89 Q89:XFD89 A93:O93 Q93:XFD93 A97:O97 Q97:XFD97 A101:O101 Q101:XFD101 A105:O105 Q105:XFD105 A109:O109 Q109:XFD109 A113:O113 Q113:XFD113 A117:O117 Q117:XFD117 A121:O121 Q121:XFD121 A125:O125 Q125:XFD125 A129:O129 Q129:XFD129 A133:O133 Q133:XFD133 A137:O137 Q137:XFD137 A141:O141 Q141:XFD141 A145:O145 Q145:XFD145 A149:O149 Q149:XFD149 A153:O153 Q153:XFD153">
    <cfRule type="cellIs" dxfId="65" priority="1" operator="greaterThan">
      <formula>24</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sheetPr codeName="Hoja3"/>
  <dimension ref="A1:AW216"/>
  <sheetViews>
    <sheetView tabSelected="1" zoomScaleNormal="100" workbookViewId="0">
      <pane xSplit="1" ySplit="1" topLeftCell="B7" activePane="bottomRight" state="frozen"/>
      <selection pane="bottomRight" activeCell="E18" sqref="E18"/>
      <selection pane="bottomLeft" activeCell="A2" sqref="A2"/>
      <selection pane="topRight" activeCell="B1" sqref="B1"/>
    </sheetView>
  </sheetViews>
  <sheetFormatPr defaultColWidth="11.42578125" defaultRowHeight="15" customHeight="1"/>
  <cols>
    <col min="1" max="1" width="25.7109375" style="81" customWidth="1"/>
    <col min="2" max="2" width="25.7109375" style="24" bestFit="1" customWidth="1"/>
    <col min="3" max="3" width="18.28515625" style="24" bestFit="1" customWidth="1"/>
    <col min="4" max="4" width="18.7109375" style="24" customWidth="1"/>
    <col min="5" max="5" width="15.42578125" style="24" customWidth="1"/>
    <col min="6" max="6" width="16.85546875" style="24" bestFit="1" customWidth="1"/>
    <col min="7" max="7" width="20" style="24" customWidth="1"/>
    <col min="8" max="10" width="15.85546875" style="24" customWidth="1"/>
    <col min="11" max="11" width="24.140625" style="24" bestFit="1" customWidth="1"/>
    <col min="12" max="13" width="15.85546875" style="24" customWidth="1"/>
    <col min="14" max="14" width="15.7109375" style="24" customWidth="1"/>
    <col min="15" max="16" width="15.85546875" style="24" hidden="1" customWidth="1"/>
    <col min="17" max="17" width="11.42578125" style="24" hidden="1" customWidth="1"/>
    <col min="18" max="41" width="15.85546875" style="24" hidden="1" customWidth="1"/>
    <col min="42" max="43" width="16.28515625" style="30" customWidth="1"/>
    <col min="44" max="44" width="18.85546875" style="92" customWidth="1"/>
    <col min="45" max="45" width="16.28515625" style="44" customWidth="1"/>
    <col min="46" max="46" width="16.28515625" style="30" customWidth="1"/>
    <col min="47" max="16384" width="11.42578125" style="24"/>
  </cols>
  <sheetData>
    <row r="1" spans="1:49" ht="30" customHeight="1">
      <c r="A1" s="63" t="s">
        <v>0</v>
      </c>
      <c r="B1" s="22" t="s">
        <v>1</v>
      </c>
      <c r="C1" s="22" t="s">
        <v>2</v>
      </c>
      <c r="D1" s="50" t="s">
        <v>3</v>
      </c>
      <c r="E1" s="22" t="s">
        <v>4</v>
      </c>
      <c r="F1" s="22" t="s">
        <v>5</v>
      </c>
      <c r="G1" s="61" t="s">
        <v>72</v>
      </c>
      <c r="H1" s="22" t="s">
        <v>8</v>
      </c>
      <c r="I1" s="22" t="s">
        <v>9</v>
      </c>
      <c r="J1" s="22" t="s">
        <v>10</v>
      </c>
      <c r="K1" s="22" t="s">
        <v>11</v>
      </c>
      <c r="L1" s="22" t="s">
        <v>12</v>
      </c>
      <c r="M1" s="22" t="s">
        <v>13</v>
      </c>
      <c r="N1" s="57" t="s">
        <v>73</v>
      </c>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11" t="s">
        <v>74</v>
      </c>
      <c r="AQ1" s="10" t="s">
        <v>75</v>
      </c>
      <c r="AR1" s="34" t="s">
        <v>76</v>
      </c>
      <c r="AS1" s="34" t="s">
        <v>77</v>
      </c>
      <c r="AT1" s="23" t="s">
        <v>78</v>
      </c>
    </row>
    <row r="2" spans="1:49" ht="15" customHeight="1">
      <c r="A2" s="64" t="s">
        <v>15</v>
      </c>
      <c r="B2" s="15">
        <v>1</v>
      </c>
      <c r="C2" s="15">
        <v>1</v>
      </c>
      <c r="D2" s="15">
        <v>1</v>
      </c>
      <c r="E2" s="15">
        <v>1</v>
      </c>
      <c r="F2" s="15">
        <v>1</v>
      </c>
      <c r="G2" s="15">
        <v>1</v>
      </c>
      <c r="H2" s="15">
        <v>1</v>
      </c>
      <c r="I2" s="15">
        <v>1</v>
      </c>
      <c r="J2" s="15">
        <v>1</v>
      </c>
      <c r="K2" s="15">
        <v>0</v>
      </c>
      <c r="L2" s="15">
        <v>1</v>
      </c>
      <c r="M2" s="58">
        <v>1</v>
      </c>
      <c r="N2" s="16">
        <v>1</v>
      </c>
      <c r="O2" s="85"/>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1">
        <f>SUMIFS(B2:AO2,$B$102:$AO$102,"X",$B$99:$AO$99,"X")</f>
        <v>6</v>
      </c>
      <c r="AQ2" s="11">
        <f t="shared" ref="AQ2:AQ33" si="0">SUMIFS(B2:AO2,$B$99:$AO$99,"X")</f>
        <v>12</v>
      </c>
      <c r="AR2" s="52">
        <v>670.77298483372988</v>
      </c>
      <c r="AS2" s="35">
        <f t="shared" ref="AS2:AS33" si="1">IFERROR(AR2/$AR$98,0)*100</f>
        <v>1.3193231223033606</v>
      </c>
      <c r="AT2" s="4" t="s">
        <v>79</v>
      </c>
      <c r="AV2"/>
      <c r="AW2" s="102"/>
    </row>
    <row r="3" spans="1:49" ht="15" customHeight="1">
      <c r="A3" s="64" t="s">
        <v>21</v>
      </c>
      <c r="B3" s="58">
        <v>1</v>
      </c>
      <c r="C3" s="15">
        <v>1</v>
      </c>
      <c r="D3" s="15">
        <v>1</v>
      </c>
      <c r="E3" s="58">
        <v>1</v>
      </c>
      <c r="F3" s="58">
        <v>1</v>
      </c>
      <c r="G3" s="15">
        <v>1</v>
      </c>
      <c r="H3" s="15">
        <v>0</v>
      </c>
      <c r="I3" s="15">
        <v>0</v>
      </c>
      <c r="J3" s="15">
        <v>1</v>
      </c>
      <c r="K3" s="15">
        <v>0</v>
      </c>
      <c r="L3" s="15">
        <v>1</v>
      </c>
      <c r="M3" s="58">
        <v>1</v>
      </c>
      <c r="N3" s="16">
        <v>1</v>
      </c>
      <c r="O3" s="85"/>
      <c r="P3" s="14"/>
      <c r="Q3" s="14"/>
      <c r="R3" s="14"/>
      <c r="S3" s="14"/>
      <c r="T3" s="14"/>
      <c r="U3" s="14"/>
      <c r="V3" s="14"/>
      <c r="W3" s="14"/>
      <c r="X3" s="14"/>
      <c r="Y3" s="14"/>
      <c r="Z3" s="14"/>
      <c r="AA3" s="14"/>
      <c r="AB3" s="14"/>
      <c r="AC3" s="14"/>
      <c r="AD3" s="14"/>
      <c r="AE3" s="14"/>
      <c r="AF3" s="14"/>
      <c r="AG3" s="14"/>
      <c r="AH3" s="14"/>
      <c r="AI3" s="14"/>
      <c r="AJ3" s="14"/>
      <c r="AK3" s="14"/>
      <c r="AL3" s="14"/>
      <c r="AM3" s="14"/>
      <c r="AN3" s="14"/>
      <c r="AO3" s="14"/>
      <c r="AP3" s="11">
        <f t="shared" ref="AP3:AP34" si="2">SUMIF($B$102:$U$102,"X",B3:U3)</f>
        <v>4</v>
      </c>
      <c r="AQ3" s="11">
        <f t="shared" si="0"/>
        <v>10</v>
      </c>
      <c r="AR3" s="52">
        <v>717.86032250450012</v>
      </c>
      <c r="AS3" s="35">
        <f t="shared" si="1"/>
        <v>1.4119377844340248</v>
      </c>
      <c r="AT3" s="4" t="s">
        <v>79</v>
      </c>
      <c r="AV3"/>
      <c r="AW3" s="102"/>
    </row>
    <row r="4" spans="1:49" ht="15" customHeight="1">
      <c r="A4" s="64" t="s">
        <v>23</v>
      </c>
      <c r="B4" s="15">
        <v>1</v>
      </c>
      <c r="C4" s="15">
        <v>1</v>
      </c>
      <c r="D4" s="15">
        <v>1</v>
      </c>
      <c r="E4" s="15">
        <v>1</v>
      </c>
      <c r="F4" s="15">
        <v>1</v>
      </c>
      <c r="G4" s="15">
        <v>1</v>
      </c>
      <c r="H4" s="15">
        <v>1</v>
      </c>
      <c r="I4" s="15">
        <v>1</v>
      </c>
      <c r="J4" s="15">
        <v>1</v>
      </c>
      <c r="K4" s="15">
        <v>0</v>
      </c>
      <c r="L4" s="15">
        <v>1</v>
      </c>
      <c r="M4" s="15">
        <v>1</v>
      </c>
      <c r="N4" s="16">
        <v>1</v>
      </c>
      <c r="O4" s="85"/>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1">
        <f t="shared" si="2"/>
        <v>6</v>
      </c>
      <c r="AQ4" s="11">
        <f t="shared" si="0"/>
        <v>12</v>
      </c>
      <c r="AR4" s="52">
        <v>167.77929529160809</v>
      </c>
      <c r="AS4" s="35">
        <f t="shared" si="1"/>
        <v>0.33000002791831434</v>
      </c>
      <c r="AT4" s="25"/>
      <c r="AV4"/>
      <c r="AW4" s="102"/>
    </row>
    <row r="5" spans="1:49" ht="15" customHeight="1">
      <c r="A5" s="65" t="s">
        <v>24</v>
      </c>
      <c r="B5" s="58">
        <v>1</v>
      </c>
      <c r="C5" s="15">
        <v>1</v>
      </c>
      <c r="D5" s="15">
        <v>1</v>
      </c>
      <c r="E5" s="15">
        <v>0</v>
      </c>
      <c r="F5" s="15">
        <v>0</v>
      </c>
      <c r="G5" s="58">
        <v>1</v>
      </c>
      <c r="H5" s="15">
        <v>0</v>
      </c>
      <c r="I5" s="15">
        <v>0</v>
      </c>
      <c r="J5" s="15">
        <v>0</v>
      </c>
      <c r="K5" s="15">
        <v>0</v>
      </c>
      <c r="L5" s="15">
        <v>0</v>
      </c>
      <c r="M5" s="58">
        <v>1</v>
      </c>
      <c r="N5" s="16">
        <v>1</v>
      </c>
      <c r="O5" s="85"/>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1">
        <f t="shared" si="2"/>
        <v>2</v>
      </c>
      <c r="AQ5" s="11">
        <f t="shared" si="0"/>
        <v>6</v>
      </c>
      <c r="AR5" s="52">
        <v>834.13909796926339</v>
      </c>
      <c r="AS5" s="35">
        <f t="shared" si="1"/>
        <v>1.6406429955447701</v>
      </c>
      <c r="AT5" s="4" t="s">
        <v>79</v>
      </c>
      <c r="AV5"/>
      <c r="AW5" s="102"/>
    </row>
    <row r="6" spans="1:49" ht="15" customHeight="1">
      <c r="A6" s="65" t="s">
        <v>26</v>
      </c>
      <c r="B6" s="15">
        <v>1</v>
      </c>
      <c r="C6" s="15">
        <v>1</v>
      </c>
      <c r="D6" s="15">
        <v>1</v>
      </c>
      <c r="E6" s="15">
        <v>1</v>
      </c>
      <c r="F6" s="15">
        <v>1</v>
      </c>
      <c r="G6" s="15">
        <v>1</v>
      </c>
      <c r="H6" s="15">
        <v>0</v>
      </c>
      <c r="I6" s="15">
        <v>1</v>
      </c>
      <c r="J6" s="15">
        <v>1</v>
      </c>
      <c r="K6" s="15">
        <v>0</v>
      </c>
      <c r="L6" s="15">
        <v>1</v>
      </c>
      <c r="M6" s="58">
        <v>1</v>
      </c>
      <c r="N6" s="16">
        <v>1</v>
      </c>
      <c r="O6" s="85"/>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1">
        <f t="shared" si="2"/>
        <v>5</v>
      </c>
      <c r="AQ6" s="11">
        <f t="shared" si="0"/>
        <v>11</v>
      </c>
      <c r="AR6" s="52">
        <v>35.784079919619593</v>
      </c>
      <c r="AS6" s="35">
        <f t="shared" si="1"/>
        <v>7.0382625889455042E-2</v>
      </c>
      <c r="AT6" s="4" t="s">
        <v>79</v>
      </c>
      <c r="AV6"/>
      <c r="AW6" s="102"/>
    </row>
    <row r="7" spans="1:49" ht="15" customHeight="1">
      <c r="A7" s="66" t="s">
        <v>28</v>
      </c>
      <c r="B7" s="15">
        <v>1</v>
      </c>
      <c r="C7" s="15">
        <v>1</v>
      </c>
      <c r="D7" s="15">
        <v>1</v>
      </c>
      <c r="E7" s="15">
        <v>1</v>
      </c>
      <c r="F7" s="15">
        <v>1</v>
      </c>
      <c r="G7" s="15">
        <v>1</v>
      </c>
      <c r="H7" s="58">
        <v>1</v>
      </c>
      <c r="I7" s="15">
        <v>1</v>
      </c>
      <c r="J7" s="15">
        <v>1</v>
      </c>
      <c r="K7" s="15">
        <v>1</v>
      </c>
      <c r="L7" s="15">
        <v>1</v>
      </c>
      <c r="M7" s="15">
        <v>1</v>
      </c>
      <c r="N7" s="16">
        <v>1</v>
      </c>
      <c r="O7" s="86"/>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1">
        <f t="shared" si="2"/>
        <v>7</v>
      </c>
      <c r="AQ7" s="11">
        <f t="shared" si="0"/>
        <v>13</v>
      </c>
      <c r="AR7" s="52">
        <v>2124.4873043316761</v>
      </c>
      <c r="AS7" s="35">
        <f t="shared" si="1"/>
        <v>4.178589906001493</v>
      </c>
      <c r="AT7" s="25" t="s">
        <v>79</v>
      </c>
      <c r="AV7"/>
      <c r="AW7" s="102"/>
    </row>
    <row r="8" spans="1:49" ht="15" customHeight="1">
      <c r="A8" s="66" t="s">
        <v>29</v>
      </c>
      <c r="B8" s="15">
        <v>1</v>
      </c>
      <c r="C8" s="15">
        <v>1</v>
      </c>
      <c r="D8" s="15">
        <v>1</v>
      </c>
      <c r="E8" s="15">
        <v>1</v>
      </c>
      <c r="F8" s="15">
        <v>1</v>
      </c>
      <c r="G8" s="15">
        <v>1</v>
      </c>
      <c r="H8" s="15">
        <v>0</v>
      </c>
      <c r="I8" s="15">
        <v>1</v>
      </c>
      <c r="J8" s="15">
        <v>1</v>
      </c>
      <c r="K8" s="15">
        <v>1</v>
      </c>
      <c r="L8" s="15">
        <v>1</v>
      </c>
      <c r="M8" s="58">
        <v>1</v>
      </c>
      <c r="N8" s="16">
        <v>1</v>
      </c>
      <c r="O8" s="86"/>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1">
        <f t="shared" si="2"/>
        <v>6</v>
      </c>
      <c r="AQ8" s="11">
        <f t="shared" si="0"/>
        <v>12</v>
      </c>
      <c r="AR8" s="52">
        <v>320.76516786746129</v>
      </c>
      <c r="AS8" s="35">
        <f t="shared" si="1"/>
        <v>0.63090331955148871</v>
      </c>
      <c r="AT8" s="4" t="s">
        <v>79</v>
      </c>
      <c r="AV8"/>
      <c r="AW8" s="102"/>
    </row>
    <row r="9" spans="1:49" ht="15" customHeight="1">
      <c r="A9" s="66" t="s">
        <v>30</v>
      </c>
      <c r="B9" s="15">
        <v>1</v>
      </c>
      <c r="C9" s="15">
        <v>1</v>
      </c>
      <c r="D9" s="15">
        <v>1</v>
      </c>
      <c r="E9" s="15">
        <v>1</v>
      </c>
      <c r="F9" s="15">
        <v>1</v>
      </c>
      <c r="G9" s="15">
        <v>1</v>
      </c>
      <c r="H9" s="58">
        <v>1</v>
      </c>
      <c r="I9" s="15">
        <v>1</v>
      </c>
      <c r="J9" s="15">
        <v>1</v>
      </c>
      <c r="K9" s="15">
        <v>1</v>
      </c>
      <c r="L9" s="15">
        <v>1</v>
      </c>
      <c r="M9" s="15">
        <v>1</v>
      </c>
      <c r="N9" s="16">
        <v>0</v>
      </c>
      <c r="O9" s="86"/>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1">
        <f t="shared" si="2"/>
        <v>6</v>
      </c>
      <c r="AQ9" s="11">
        <f t="shared" si="0"/>
        <v>12</v>
      </c>
      <c r="AR9" s="52">
        <v>3750.4515418320352</v>
      </c>
      <c r="AS9" s="35">
        <f t="shared" si="1"/>
        <v>7.3766498503868778</v>
      </c>
      <c r="AT9" s="4" t="s">
        <v>79</v>
      </c>
      <c r="AV9"/>
      <c r="AW9" s="102"/>
    </row>
    <row r="10" spans="1:49" ht="15" customHeight="1">
      <c r="A10" s="66" t="s">
        <v>31</v>
      </c>
      <c r="B10" s="15">
        <v>1</v>
      </c>
      <c r="C10" s="15">
        <v>1</v>
      </c>
      <c r="D10" s="15">
        <v>1</v>
      </c>
      <c r="E10" s="15">
        <v>1</v>
      </c>
      <c r="F10" s="15">
        <v>1</v>
      </c>
      <c r="G10" s="15">
        <v>0</v>
      </c>
      <c r="H10" s="58">
        <v>1</v>
      </c>
      <c r="I10" s="58">
        <v>1</v>
      </c>
      <c r="J10" s="15">
        <v>1</v>
      </c>
      <c r="K10" s="15">
        <v>1</v>
      </c>
      <c r="L10" s="15">
        <v>1</v>
      </c>
      <c r="M10" s="58">
        <v>1</v>
      </c>
      <c r="N10" s="16">
        <v>0</v>
      </c>
      <c r="O10" s="86"/>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1">
        <f t="shared" si="2"/>
        <v>6</v>
      </c>
      <c r="AQ10" s="11">
        <f t="shared" si="0"/>
        <v>11</v>
      </c>
      <c r="AR10" s="52">
        <v>1413.0151941186041</v>
      </c>
      <c r="AS10" s="35">
        <f t="shared" si="1"/>
        <v>2.7792169033592584</v>
      </c>
      <c r="AT10" s="4" t="s">
        <v>79</v>
      </c>
      <c r="AV10"/>
      <c r="AW10" s="102"/>
    </row>
    <row r="11" spans="1:49" ht="15" customHeight="1">
      <c r="A11" s="66" t="s">
        <v>32</v>
      </c>
      <c r="B11" s="58">
        <v>1</v>
      </c>
      <c r="C11" s="15">
        <v>1</v>
      </c>
      <c r="D11" s="15">
        <v>1</v>
      </c>
      <c r="E11" s="15">
        <v>0</v>
      </c>
      <c r="F11" s="15">
        <v>0</v>
      </c>
      <c r="G11" s="58">
        <v>1</v>
      </c>
      <c r="H11" s="15">
        <v>0</v>
      </c>
      <c r="I11" s="58">
        <v>1</v>
      </c>
      <c r="J11" s="15">
        <v>0</v>
      </c>
      <c r="K11" s="15">
        <v>0</v>
      </c>
      <c r="L11" s="15">
        <v>0</v>
      </c>
      <c r="M11" s="58">
        <v>1</v>
      </c>
      <c r="N11" s="16">
        <v>1</v>
      </c>
      <c r="O11" s="86"/>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1">
        <f t="shared" si="2"/>
        <v>3</v>
      </c>
      <c r="AQ11" s="11">
        <f t="shared" si="0"/>
        <v>7</v>
      </c>
      <c r="AR11" s="52">
        <v>825.45918146355075</v>
      </c>
      <c r="AS11" s="35">
        <f t="shared" si="1"/>
        <v>1.6235707299577955</v>
      </c>
      <c r="AT11" s="25" t="s">
        <v>79</v>
      </c>
      <c r="AV11"/>
      <c r="AW11" s="102"/>
    </row>
    <row r="12" spans="1:49" ht="15" customHeight="1">
      <c r="A12" s="66" t="s">
        <v>34</v>
      </c>
      <c r="B12" s="15">
        <v>1</v>
      </c>
      <c r="C12" s="15">
        <v>1</v>
      </c>
      <c r="D12" s="15">
        <v>1</v>
      </c>
      <c r="E12" s="15">
        <v>1</v>
      </c>
      <c r="F12" s="15">
        <v>1</v>
      </c>
      <c r="G12" s="15">
        <v>1</v>
      </c>
      <c r="H12" s="58">
        <v>1</v>
      </c>
      <c r="I12" s="15">
        <v>1</v>
      </c>
      <c r="J12" s="15">
        <v>1</v>
      </c>
      <c r="K12" s="15">
        <v>0</v>
      </c>
      <c r="L12" s="15">
        <v>1</v>
      </c>
      <c r="M12" s="58">
        <v>1</v>
      </c>
      <c r="N12" s="16">
        <v>1</v>
      </c>
      <c r="O12" s="86"/>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1">
        <f t="shared" si="2"/>
        <v>6</v>
      </c>
      <c r="AQ12" s="11">
        <f t="shared" si="0"/>
        <v>12</v>
      </c>
      <c r="AR12" s="52">
        <v>304.48410224763148</v>
      </c>
      <c r="AS12" s="35">
        <f t="shared" si="1"/>
        <v>0.59888058337450301</v>
      </c>
      <c r="AT12" s="25" t="s">
        <v>79</v>
      </c>
      <c r="AV12"/>
      <c r="AW12" s="102"/>
    </row>
    <row r="13" spans="1:49" ht="15" customHeight="1">
      <c r="A13" s="66" t="s">
        <v>35</v>
      </c>
      <c r="B13" s="15">
        <v>0</v>
      </c>
      <c r="C13" s="58">
        <v>1</v>
      </c>
      <c r="D13" s="58">
        <v>1</v>
      </c>
      <c r="E13" s="15">
        <v>0</v>
      </c>
      <c r="F13" s="15">
        <v>0</v>
      </c>
      <c r="G13" s="15">
        <v>0</v>
      </c>
      <c r="H13" s="15">
        <v>0</v>
      </c>
      <c r="I13" s="58">
        <v>1</v>
      </c>
      <c r="J13" s="15">
        <v>0</v>
      </c>
      <c r="K13" s="15">
        <v>0</v>
      </c>
      <c r="L13" s="15">
        <v>0</v>
      </c>
      <c r="M13" s="58">
        <v>1</v>
      </c>
      <c r="N13" s="16">
        <v>1</v>
      </c>
      <c r="O13" s="86"/>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1">
        <f t="shared" si="2"/>
        <v>3</v>
      </c>
      <c r="AQ13" s="11">
        <f t="shared" si="0"/>
        <v>5</v>
      </c>
      <c r="AR13" s="52">
        <v>3729.1426705843942</v>
      </c>
      <c r="AS13" s="35">
        <f t="shared" si="1"/>
        <v>7.3347380751919271</v>
      </c>
      <c r="AT13" s="4" t="s">
        <v>79</v>
      </c>
      <c r="AV13"/>
      <c r="AW13" s="102"/>
    </row>
    <row r="14" spans="1:49" ht="15" customHeight="1">
      <c r="A14" s="66" t="s">
        <v>37</v>
      </c>
      <c r="B14" s="58">
        <v>1</v>
      </c>
      <c r="C14" s="15">
        <v>1</v>
      </c>
      <c r="D14" s="15">
        <v>1</v>
      </c>
      <c r="E14" s="58">
        <v>1</v>
      </c>
      <c r="F14" s="58">
        <v>1</v>
      </c>
      <c r="G14" s="15">
        <v>1</v>
      </c>
      <c r="H14" s="15">
        <v>0</v>
      </c>
      <c r="I14" s="58">
        <v>1</v>
      </c>
      <c r="J14" s="15">
        <v>0</v>
      </c>
      <c r="K14" s="15">
        <v>0</v>
      </c>
      <c r="L14" s="58">
        <v>1</v>
      </c>
      <c r="M14" s="58">
        <v>1</v>
      </c>
      <c r="N14" s="16">
        <v>1</v>
      </c>
      <c r="O14" s="86"/>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1">
        <f t="shared" si="2"/>
        <v>4</v>
      </c>
      <c r="AQ14" s="11">
        <f t="shared" si="0"/>
        <v>10</v>
      </c>
      <c r="AR14" s="52">
        <v>921.5285642867633</v>
      </c>
      <c r="AS14" s="35">
        <f t="shared" si="1"/>
        <v>1.8125266971327336</v>
      </c>
      <c r="AT14" s="25" t="s">
        <v>79</v>
      </c>
      <c r="AV14"/>
      <c r="AW14" s="102"/>
    </row>
    <row r="15" spans="1:49" ht="15" customHeight="1">
      <c r="A15" s="67" t="s">
        <v>39</v>
      </c>
      <c r="B15" s="58">
        <v>1</v>
      </c>
      <c r="C15" s="15">
        <v>1</v>
      </c>
      <c r="D15" s="15">
        <v>1</v>
      </c>
      <c r="E15" s="58">
        <v>1</v>
      </c>
      <c r="F15" s="58">
        <v>1</v>
      </c>
      <c r="G15" s="58">
        <v>1</v>
      </c>
      <c r="H15" s="15">
        <v>0</v>
      </c>
      <c r="I15" s="58">
        <v>1</v>
      </c>
      <c r="J15" s="58">
        <v>1</v>
      </c>
      <c r="K15" s="58">
        <v>1</v>
      </c>
      <c r="L15" s="58">
        <v>1</v>
      </c>
      <c r="M15" s="58">
        <v>1</v>
      </c>
      <c r="N15" s="58">
        <v>1</v>
      </c>
      <c r="O15" s="8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1">
        <f t="shared" si="2"/>
        <v>6</v>
      </c>
      <c r="AQ15" s="11">
        <f t="shared" si="0"/>
        <v>12</v>
      </c>
      <c r="AR15" s="52">
        <v>9206.2574082761366</v>
      </c>
      <c r="AS15" s="35">
        <f t="shared" si="1"/>
        <v>18.10750960941883</v>
      </c>
      <c r="AT15" s="25" t="s">
        <v>79</v>
      </c>
      <c r="AV15"/>
      <c r="AW15" s="102"/>
    </row>
    <row r="16" spans="1:49" ht="15" customHeight="1">
      <c r="A16" s="67" t="s">
        <v>41</v>
      </c>
      <c r="B16" s="15">
        <v>1</v>
      </c>
      <c r="C16" s="15">
        <v>1</v>
      </c>
      <c r="D16" s="15">
        <v>1</v>
      </c>
      <c r="E16" s="15">
        <v>1</v>
      </c>
      <c r="F16" s="15">
        <v>1</v>
      </c>
      <c r="G16" s="15">
        <v>0</v>
      </c>
      <c r="H16" s="58">
        <v>1</v>
      </c>
      <c r="I16" s="15">
        <v>1</v>
      </c>
      <c r="J16" s="15">
        <v>1</v>
      </c>
      <c r="K16" s="15">
        <v>1</v>
      </c>
      <c r="L16" s="15">
        <v>1</v>
      </c>
      <c r="M16" s="15">
        <v>0</v>
      </c>
      <c r="N16" s="16">
        <v>0</v>
      </c>
      <c r="O16" s="8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1">
        <f t="shared" si="2"/>
        <v>5</v>
      </c>
      <c r="AQ16" s="11">
        <f t="shared" si="0"/>
        <v>10</v>
      </c>
      <c r="AR16" s="52">
        <v>598.77757539683046</v>
      </c>
      <c r="AS16" s="35">
        <f t="shared" si="1"/>
        <v>1.1777175261964397</v>
      </c>
      <c r="AT16" s="4" t="s">
        <v>79</v>
      </c>
      <c r="AV16"/>
      <c r="AW16" s="102"/>
    </row>
    <row r="17" spans="1:49" ht="15" customHeight="1">
      <c r="A17" s="67" t="s">
        <v>42</v>
      </c>
      <c r="B17" s="58">
        <v>1</v>
      </c>
      <c r="C17" s="58">
        <v>1</v>
      </c>
      <c r="D17" s="58">
        <v>1</v>
      </c>
      <c r="E17" s="15">
        <v>0</v>
      </c>
      <c r="F17" s="15">
        <v>0</v>
      </c>
      <c r="G17" s="15">
        <v>0</v>
      </c>
      <c r="H17" s="15">
        <v>0</v>
      </c>
      <c r="I17" s="58">
        <v>1</v>
      </c>
      <c r="J17" s="58">
        <v>1</v>
      </c>
      <c r="K17" s="15">
        <v>0</v>
      </c>
      <c r="L17" s="15">
        <v>0</v>
      </c>
      <c r="M17" s="15">
        <v>0</v>
      </c>
      <c r="N17" s="16">
        <v>0</v>
      </c>
      <c r="O17" s="8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1">
        <f t="shared" si="2"/>
        <v>2</v>
      </c>
      <c r="AQ17" s="11">
        <f t="shared" si="0"/>
        <v>5</v>
      </c>
      <c r="AR17" s="52">
        <v>932.1943428609892</v>
      </c>
      <c r="AS17" s="35">
        <f t="shared" si="1"/>
        <v>1.8335048948367332</v>
      </c>
      <c r="AT17" s="25" t="s">
        <v>79</v>
      </c>
      <c r="AV17"/>
      <c r="AW17" s="102"/>
    </row>
    <row r="18" spans="1:49" ht="15" customHeight="1">
      <c r="A18" s="68" t="s">
        <v>44</v>
      </c>
      <c r="B18" s="15">
        <v>0</v>
      </c>
      <c r="C18" s="15">
        <v>0</v>
      </c>
      <c r="D18" s="15">
        <v>0</v>
      </c>
      <c r="E18" s="15">
        <v>0</v>
      </c>
      <c r="F18" s="15">
        <v>0</v>
      </c>
      <c r="G18" s="15">
        <v>0</v>
      </c>
      <c r="H18" s="15">
        <v>0</v>
      </c>
      <c r="I18" s="15">
        <v>0</v>
      </c>
      <c r="J18" s="15">
        <v>0</v>
      </c>
      <c r="K18" s="15">
        <v>0</v>
      </c>
      <c r="L18" s="15">
        <v>0</v>
      </c>
      <c r="M18" s="15">
        <v>0</v>
      </c>
      <c r="N18" s="16">
        <v>0</v>
      </c>
      <c r="O18" s="8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1">
        <f t="shared" si="2"/>
        <v>0</v>
      </c>
      <c r="AQ18" s="11">
        <f t="shared" si="0"/>
        <v>0</v>
      </c>
      <c r="AR18" s="52">
        <v>1568.5124167583899</v>
      </c>
      <c r="AS18" s="35">
        <f t="shared" si="1"/>
        <v>3.0850596935746033</v>
      </c>
      <c r="AT18" s="25"/>
      <c r="AV18"/>
      <c r="AW18" s="102"/>
    </row>
    <row r="19" spans="1:49" ht="15" customHeight="1">
      <c r="A19" s="68" t="s">
        <v>45</v>
      </c>
      <c r="B19" s="15">
        <v>0</v>
      </c>
      <c r="C19" s="15">
        <v>0</v>
      </c>
      <c r="D19" s="15">
        <v>0</v>
      </c>
      <c r="E19" s="15">
        <v>0</v>
      </c>
      <c r="F19" s="15">
        <v>0</v>
      </c>
      <c r="G19" s="15">
        <v>0</v>
      </c>
      <c r="H19" s="15">
        <v>0</v>
      </c>
      <c r="I19" s="15">
        <v>0</v>
      </c>
      <c r="J19" s="15">
        <v>0</v>
      </c>
      <c r="K19" s="15">
        <v>0</v>
      </c>
      <c r="L19" s="15">
        <v>0</v>
      </c>
      <c r="M19" s="15">
        <v>0</v>
      </c>
      <c r="N19" s="16">
        <v>0</v>
      </c>
      <c r="O19" s="8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1">
        <f t="shared" si="2"/>
        <v>0</v>
      </c>
      <c r="AQ19" s="11">
        <f t="shared" si="0"/>
        <v>0</v>
      </c>
      <c r="AR19" s="52">
        <v>1165.8846210299571</v>
      </c>
      <c r="AS19" s="35">
        <f t="shared" si="1"/>
        <v>2.2931432440499884</v>
      </c>
      <c r="AT19" s="25"/>
      <c r="AV19"/>
      <c r="AW19" s="102"/>
    </row>
    <row r="20" spans="1:49" ht="15" customHeight="1">
      <c r="A20" s="68" t="s">
        <v>46</v>
      </c>
      <c r="B20" s="15">
        <v>0</v>
      </c>
      <c r="C20" s="15">
        <v>0</v>
      </c>
      <c r="D20" s="15">
        <v>0</v>
      </c>
      <c r="E20" s="15">
        <v>0</v>
      </c>
      <c r="F20" s="15">
        <v>0</v>
      </c>
      <c r="G20" s="15">
        <v>0</v>
      </c>
      <c r="H20" s="15">
        <v>0</v>
      </c>
      <c r="I20" s="15">
        <v>0</v>
      </c>
      <c r="J20" s="15">
        <v>0</v>
      </c>
      <c r="K20" s="15">
        <v>0</v>
      </c>
      <c r="L20" s="15">
        <v>0</v>
      </c>
      <c r="M20" s="15">
        <v>0</v>
      </c>
      <c r="N20" s="16">
        <v>0</v>
      </c>
      <c r="O20" s="8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1">
        <f t="shared" si="2"/>
        <v>0</v>
      </c>
      <c r="AQ20" s="11">
        <f t="shared" si="0"/>
        <v>0</v>
      </c>
      <c r="AR20" s="52">
        <v>154.2637230596433</v>
      </c>
      <c r="AS20" s="35">
        <f t="shared" si="1"/>
        <v>0.30341665715061356</v>
      </c>
      <c r="AT20" s="25"/>
      <c r="AV20"/>
      <c r="AW20" s="102"/>
    </row>
    <row r="21" spans="1:49" ht="15" customHeight="1">
      <c r="A21" s="68" t="s">
        <v>47</v>
      </c>
      <c r="B21" s="58">
        <v>1</v>
      </c>
      <c r="C21" s="58">
        <v>1</v>
      </c>
      <c r="D21" s="58">
        <v>1</v>
      </c>
      <c r="E21" s="58">
        <v>1</v>
      </c>
      <c r="F21" s="58">
        <v>1</v>
      </c>
      <c r="G21" s="15">
        <v>0</v>
      </c>
      <c r="H21" s="15">
        <v>0</v>
      </c>
      <c r="I21" s="15">
        <v>0</v>
      </c>
      <c r="J21" s="15">
        <v>0</v>
      </c>
      <c r="K21" s="15">
        <v>0</v>
      </c>
      <c r="L21" s="58">
        <v>1</v>
      </c>
      <c r="M21" s="58">
        <v>1</v>
      </c>
      <c r="N21" s="16">
        <v>0</v>
      </c>
      <c r="O21" s="8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1">
        <f t="shared" si="2"/>
        <v>2</v>
      </c>
      <c r="AQ21" s="11">
        <f t="shared" si="0"/>
        <v>7</v>
      </c>
      <c r="AR21" s="52">
        <v>206.7667756193409</v>
      </c>
      <c r="AS21" s="35">
        <f t="shared" si="1"/>
        <v>0.40668332530763218</v>
      </c>
      <c r="AT21" s="25" t="s">
        <v>79</v>
      </c>
      <c r="AV21"/>
      <c r="AW21" s="102"/>
    </row>
    <row r="22" spans="1:49" ht="15" customHeight="1">
      <c r="A22" s="68" t="s">
        <v>49</v>
      </c>
      <c r="B22" s="15">
        <v>0</v>
      </c>
      <c r="C22" s="15">
        <v>1</v>
      </c>
      <c r="D22" s="15">
        <v>1</v>
      </c>
      <c r="E22" s="15">
        <v>0</v>
      </c>
      <c r="F22" s="15">
        <v>0</v>
      </c>
      <c r="G22" s="15">
        <v>0</v>
      </c>
      <c r="H22" s="15">
        <v>0</v>
      </c>
      <c r="I22" s="58">
        <v>1</v>
      </c>
      <c r="J22" s="58">
        <v>1</v>
      </c>
      <c r="K22" s="15">
        <v>0</v>
      </c>
      <c r="L22" s="15">
        <v>0</v>
      </c>
      <c r="M22" s="58">
        <v>1</v>
      </c>
      <c r="N22" s="16">
        <v>0</v>
      </c>
      <c r="O22" s="8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1">
        <f t="shared" si="2"/>
        <v>3</v>
      </c>
      <c r="AQ22" s="11">
        <f t="shared" si="0"/>
        <v>5</v>
      </c>
      <c r="AR22" s="52">
        <v>1669.108694088575</v>
      </c>
      <c r="AS22" s="35">
        <f t="shared" si="1"/>
        <v>3.2829194728145987</v>
      </c>
      <c r="AT22" s="25" t="s">
        <v>79</v>
      </c>
      <c r="AV22"/>
      <c r="AW22" s="102"/>
    </row>
    <row r="23" spans="1:49" ht="15" customHeight="1">
      <c r="A23" s="68" t="s">
        <v>51</v>
      </c>
      <c r="B23" s="15">
        <v>0</v>
      </c>
      <c r="C23" s="15">
        <v>1</v>
      </c>
      <c r="D23" s="15">
        <v>1</v>
      </c>
      <c r="E23" s="15">
        <v>1</v>
      </c>
      <c r="F23" s="15">
        <v>1</v>
      </c>
      <c r="G23" s="15">
        <v>1</v>
      </c>
      <c r="H23" s="58">
        <v>1</v>
      </c>
      <c r="I23" s="58">
        <v>1</v>
      </c>
      <c r="J23" s="15">
        <v>1</v>
      </c>
      <c r="K23" s="15">
        <v>1</v>
      </c>
      <c r="L23" s="15">
        <v>1</v>
      </c>
      <c r="M23" s="58">
        <v>1</v>
      </c>
      <c r="N23" s="16">
        <v>0</v>
      </c>
      <c r="O23" s="8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1">
        <f t="shared" si="2"/>
        <v>6</v>
      </c>
      <c r="AQ23" s="11">
        <f t="shared" si="0"/>
        <v>11</v>
      </c>
      <c r="AR23" s="52">
        <v>4464.4764190706474</v>
      </c>
      <c r="AS23" s="35">
        <f t="shared" si="1"/>
        <v>8.7810438133820146</v>
      </c>
      <c r="AT23" s="25" t="s">
        <v>79</v>
      </c>
      <c r="AV23"/>
      <c r="AW23" s="102"/>
    </row>
    <row r="24" spans="1:49" ht="15" customHeight="1">
      <c r="A24" s="68" t="s">
        <v>52</v>
      </c>
      <c r="B24" s="15">
        <v>0</v>
      </c>
      <c r="C24" s="58">
        <v>1</v>
      </c>
      <c r="D24" s="58">
        <v>1</v>
      </c>
      <c r="E24" s="15">
        <v>0</v>
      </c>
      <c r="F24" s="15">
        <v>0</v>
      </c>
      <c r="G24" s="15">
        <v>0</v>
      </c>
      <c r="H24" s="15">
        <v>0</v>
      </c>
      <c r="I24" s="58">
        <v>1</v>
      </c>
      <c r="J24" s="15">
        <v>0</v>
      </c>
      <c r="K24" s="15">
        <v>0</v>
      </c>
      <c r="L24" s="15">
        <v>0</v>
      </c>
      <c r="M24" s="58">
        <v>1</v>
      </c>
      <c r="N24" s="16">
        <v>0</v>
      </c>
      <c r="O24" s="8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1">
        <f t="shared" si="2"/>
        <v>2</v>
      </c>
      <c r="AQ24" s="11">
        <f t="shared" si="0"/>
        <v>4</v>
      </c>
      <c r="AR24" s="52">
        <v>4643.6974352577818</v>
      </c>
      <c r="AS24" s="35">
        <f t="shared" si="1"/>
        <v>9.1335482165177542</v>
      </c>
      <c r="AT24" s="25" t="s">
        <v>79</v>
      </c>
      <c r="AV24"/>
      <c r="AW24" s="102"/>
    </row>
    <row r="25" spans="1:49" ht="15" customHeight="1">
      <c r="A25" s="68" t="s">
        <v>54</v>
      </c>
      <c r="B25" s="15">
        <v>0</v>
      </c>
      <c r="C25" s="15">
        <v>1</v>
      </c>
      <c r="D25" s="15">
        <v>1</v>
      </c>
      <c r="E25" s="15">
        <v>0</v>
      </c>
      <c r="F25" s="15">
        <v>0</v>
      </c>
      <c r="G25" s="15">
        <v>0</v>
      </c>
      <c r="H25" s="15">
        <v>0</v>
      </c>
      <c r="I25" s="58">
        <v>1</v>
      </c>
      <c r="J25" s="15">
        <v>0</v>
      </c>
      <c r="K25" s="15">
        <v>0</v>
      </c>
      <c r="L25" s="15">
        <v>0</v>
      </c>
      <c r="M25" s="15">
        <v>0</v>
      </c>
      <c r="N25" s="16">
        <v>0</v>
      </c>
      <c r="O25" s="8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1">
        <f t="shared" si="2"/>
        <v>1</v>
      </c>
      <c r="AQ25" s="11">
        <f t="shared" si="0"/>
        <v>3</v>
      </c>
      <c r="AR25" s="52">
        <v>1420.1269305993501</v>
      </c>
      <c r="AS25" s="35">
        <f t="shared" si="1"/>
        <v>2.7932047630240335</v>
      </c>
      <c r="AT25" s="25" t="s">
        <v>79</v>
      </c>
      <c r="AV25"/>
      <c r="AW25" s="102"/>
    </row>
    <row r="26" spans="1:49" ht="15" customHeight="1">
      <c r="A26" s="68" t="s">
        <v>56</v>
      </c>
      <c r="B26" s="15">
        <v>0</v>
      </c>
      <c r="C26" s="15">
        <v>1</v>
      </c>
      <c r="D26" s="15">
        <v>1</v>
      </c>
      <c r="E26" s="15">
        <v>1</v>
      </c>
      <c r="F26" s="15">
        <v>1</v>
      </c>
      <c r="G26" s="15">
        <v>0</v>
      </c>
      <c r="H26" s="15">
        <v>0</v>
      </c>
      <c r="I26" s="58">
        <v>1</v>
      </c>
      <c r="J26" s="15">
        <v>1</v>
      </c>
      <c r="K26" s="15">
        <v>1</v>
      </c>
      <c r="L26" s="15">
        <v>1</v>
      </c>
      <c r="M26" s="58">
        <v>1</v>
      </c>
      <c r="N26" s="16">
        <v>0</v>
      </c>
      <c r="O26" s="8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1">
        <f t="shared" si="2"/>
        <v>5</v>
      </c>
      <c r="AQ26" s="11">
        <f t="shared" si="0"/>
        <v>9</v>
      </c>
      <c r="AR26" s="52">
        <v>680.96054589373136</v>
      </c>
      <c r="AS26" s="35">
        <f t="shared" si="1"/>
        <v>1.3393607284238112</v>
      </c>
      <c r="AT26" s="25" t="s">
        <v>79</v>
      </c>
      <c r="AV26"/>
      <c r="AW26" s="102"/>
    </row>
    <row r="27" spans="1:49" ht="15" customHeight="1">
      <c r="A27" s="68" t="s">
        <v>58</v>
      </c>
      <c r="B27" s="15">
        <v>0</v>
      </c>
      <c r="C27" s="15">
        <v>0</v>
      </c>
      <c r="D27" s="15">
        <v>0</v>
      </c>
      <c r="E27" s="15">
        <v>0</v>
      </c>
      <c r="F27" s="15">
        <v>0</v>
      </c>
      <c r="G27" s="15">
        <v>0</v>
      </c>
      <c r="H27" s="15">
        <v>0</v>
      </c>
      <c r="I27" s="15">
        <v>0</v>
      </c>
      <c r="J27" s="15">
        <v>0</v>
      </c>
      <c r="K27" s="15">
        <v>0</v>
      </c>
      <c r="L27" s="15">
        <v>0</v>
      </c>
      <c r="M27" s="15">
        <v>0</v>
      </c>
      <c r="N27" s="16">
        <v>0</v>
      </c>
      <c r="O27" s="8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1">
        <f t="shared" si="2"/>
        <v>0</v>
      </c>
      <c r="AQ27" s="11">
        <f t="shared" si="0"/>
        <v>0</v>
      </c>
      <c r="AR27" s="52">
        <v>1664.698363550194</v>
      </c>
      <c r="AS27" s="35">
        <f t="shared" si="1"/>
        <v>3.2742449268983989</v>
      </c>
      <c r="AT27" s="25"/>
      <c r="AV27"/>
      <c r="AW27" s="102"/>
    </row>
    <row r="28" spans="1:49" ht="15" customHeight="1">
      <c r="A28" s="68" t="s">
        <v>59</v>
      </c>
      <c r="B28" s="15">
        <v>0</v>
      </c>
      <c r="C28" s="15">
        <v>1</v>
      </c>
      <c r="D28" s="15">
        <v>1</v>
      </c>
      <c r="E28" s="15">
        <v>1</v>
      </c>
      <c r="F28" s="15">
        <v>1</v>
      </c>
      <c r="G28" s="15">
        <v>0</v>
      </c>
      <c r="H28" s="15">
        <v>0</v>
      </c>
      <c r="I28" s="15">
        <v>0</v>
      </c>
      <c r="J28" s="15">
        <v>1</v>
      </c>
      <c r="K28" s="15">
        <v>1</v>
      </c>
      <c r="L28" s="15">
        <v>1</v>
      </c>
      <c r="M28" s="15">
        <v>0</v>
      </c>
      <c r="N28" s="16">
        <v>0</v>
      </c>
      <c r="O28" s="8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1">
        <f t="shared" si="2"/>
        <v>3</v>
      </c>
      <c r="AQ28" s="11">
        <f t="shared" si="0"/>
        <v>7</v>
      </c>
      <c r="AR28" s="52">
        <v>3121.5782136624739</v>
      </c>
      <c r="AS28" s="35">
        <f t="shared" si="1"/>
        <v>6.1397378971429157</v>
      </c>
      <c r="AT28" s="25"/>
      <c r="AV28"/>
      <c r="AW28" s="102"/>
    </row>
    <row r="29" spans="1:49" ht="15" customHeight="1">
      <c r="A29" s="68" t="s">
        <v>60</v>
      </c>
      <c r="B29" s="15">
        <v>0</v>
      </c>
      <c r="C29" s="15">
        <v>0</v>
      </c>
      <c r="D29" s="15">
        <v>0</v>
      </c>
      <c r="E29" s="15">
        <v>0</v>
      </c>
      <c r="F29" s="15">
        <v>0</v>
      </c>
      <c r="G29" s="15">
        <v>0</v>
      </c>
      <c r="H29" s="15">
        <v>0</v>
      </c>
      <c r="I29" s="15">
        <v>0</v>
      </c>
      <c r="J29" s="15">
        <v>0</v>
      </c>
      <c r="K29" s="15">
        <v>0</v>
      </c>
      <c r="L29" s="15">
        <v>0</v>
      </c>
      <c r="M29" s="15">
        <v>0</v>
      </c>
      <c r="N29" s="16">
        <v>0</v>
      </c>
      <c r="O29" s="8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1">
        <f t="shared" si="2"/>
        <v>0</v>
      </c>
      <c r="AQ29" s="11">
        <f t="shared" si="0"/>
        <v>0</v>
      </c>
      <c r="AR29" s="52">
        <v>461.46051378621598</v>
      </c>
      <c r="AS29" s="35">
        <f t="shared" si="1"/>
        <v>0.9076327455540798</v>
      </c>
      <c r="AT29" s="25"/>
      <c r="AV29"/>
      <c r="AW29" s="102"/>
    </row>
    <row r="30" spans="1:49" ht="15" customHeight="1">
      <c r="A30" s="68" t="s">
        <v>61</v>
      </c>
      <c r="B30" s="15">
        <v>0</v>
      </c>
      <c r="C30" s="15">
        <v>1</v>
      </c>
      <c r="D30" s="15">
        <v>1</v>
      </c>
      <c r="E30" s="15">
        <v>1</v>
      </c>
      <c r="F30" s="15">
        <v>1</v>
      </c>
      <c r="G30" s="15">
        <v>1</v>
      </c>
      <c r="H30" s="15">
        <v>0</v>
      </c>
      <c r="I30" s="15">
        <v>1</v>
      </c>
      <c r="J30" s="15">
        <v>1</v>
      </c>
      <c r="K30" s="15">
        <v>1</v>
      </c>
      <c r="L30" s="15">
        <v>1</v>
      </c>
      <c r="M30" s="15">
        <v>1</v>
      </c>
      <c r="N30" s="16">
        <v>0</v>
      </c>
      <c r="O30" s="8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1">
        <f t="shared" si="2"/>
        <v>5</v>
      </c>
      <c r="AQ30" s="11">
        <f t="shared" si="0"/>
        <v>10</v>
      </c>
      <c r="AR30" s="52">
        <v>155.93181583937479</v>
      </c>
      <c r="AS30" s="35">
        <f t="shared" si="1"/>
        <v>0.30669757845216622</v>
      </c>
      <c r="AT30" s="25"/>
      <c r="AV30"/>
      <c r="AW30" s="102"/>
    </row>
    <row r="31" spans="1:49" ht="15" customHeight="1">
      <c r="A31" s="69" t="s">
        <v>62</v>
      </c>
      <c r="B31" s="15">
        <v>0</v>
      </c>
      <c r="C31" s="15">
        <v>0</v>
      </c>
      <c r="D31" s="15">
        <v>0</v>
      </c>
      <c r="E31" s="15">
        <v>0</v>
      </c>
      <c r="F31" s="15">
        <v>0</v>
      </c>
      <c r="G31" s="15">
        <v>0</v>
      </c>
      <c r="H31" s="15">
        <v>0</v>
      </c>
      <c r="I31" s="15">
        <v>0</v>
      </c>
      <c r="J31" s="15">
        <v>0</v>
      </c>
      <c r="K31" s="15">
        <v>0</v>
      </c>
      <c r="L31" s="15">
        <v>0</v>
      </c>
      <c r="M31" s="15">
        <v>0</v>
      </c>
      <c r="N31" s="16">
        <v>0</v>
      </c>
      <c r="O31" s="8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1">
        <f t="shared" si="2"/>
        <v>0</v>
      </c>
      <c r="AQ31" s="11">
        <f t="shared" si="0"/>
        <v>0</v>
      </c>
      <c r="AR31" s="52">
        <v>4.0124906992259479</v>
      </c>
      <c r="AS31" s="35">
        <f t="shared" si="1"/>
        <v>7.892046753833093E-3</v>
      </c>
      <c r="AT31" s="25"/>
      <c r="AV31"/>
      <c r="AW31" s="102"/>
    </row>
    <row r="32" spans="1:49" ht="15" customHeight="1">
      <c r="A32" s="69" t="s">
        <v>63</v>
      </c>
      <c r="B32" s="15">
        <v>0</v>
      </c>
      <c r="C32" s="15">
        <v>0</v>
      </c>
      <c r="D32" s="15">
        <v>0</v>
      </c>
      <c r="E32" s="15">
        <v>0</v>
      </c>
      <c r="F32" s="15">
        <v>0</v>
      </c>
      <c r="G32" s="15">
        <v>0</v>
      </c>
      <c r="H32" s="15">
        <v>0</v>
      </c>
      <c r="I32" s="15">
        <v>0</v>
      </c>
      <c r="J32" s="15">
        <v>0</v>
      </c>
      <c r="K32" s="15">
        <v>0</v>
      </c>
      <c r="L32" s="15">
        <v>0</v>
      </c>
      <c r="M32" s="15">
        <v>0</v>
      </c>
      <c r="N32" s="16">
        <v>0</v>
      </c>
      <c r="O32" s="8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1">
        <f t="shared" si="2"/>
        <v>0</v>
      </c>
      <c r="AQ32" s="11">
        <f t="shared" si="0"/>
        <v>0</v>
      </c>
      <c r="AR32" s="52">
        <v>294.87338575654712</v>
      </c>
      <c r="AS32" s="35">
        <f t="shared" si="1"/>
        <v>0.57997755541231877</v>
      </c>
      <c r="AT32" s="25"/>
      <c r="AV32"/>
      <c r="AW32" s="102"/>
    </row>
    <row r="33" spans="1:49" ht="15" customHeight="1">
      <c r="A33" s="69" t="s">
        <v>64</v>
      </c>
      <c r="B33" s="15">
        <v>0</v>
      </c>
      <c r="C33" s="15">
        <v>0</v>
      </c>
      <c r="D33" s="15">
        <v>0</v>
      </c>
      <c r="E33" s="15">
        <v>0</v>
      </c>
      <c r="F33" s="15">
        <v>0</v>
      </c>
      <c r="G33" s="15">
        <v>0</v>
      </c>
      <c r="H33" s="15">
        <v>0</v>
      </c>
      <c r="I33" s="15">
        <v>0</v>
      </c>
      <c r="J33" s="15">
        <v>0</v>
      </c>
      <c r="K33" s="15">
        <v>0</v>
      </c>
      <c r="L33" s="15">
        <v>0</v>
      </c>
      <c r="M33" s="15">
        <v>0</v>
      </c>
      <c r="N33" s="16">
        <v>0</v>
      </c>
      <c r="O33" s="8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1">
        <f t="shared" si="2"/>
        <v>0</v>
      </c>
      <c r="AQ33" s="105">
        <f t="shared" si="0"/>
        <v>0</v>
      </c>
      <c r="AR33" s="52">
        <v>63.544056663316177</v>
      </c>
      <c r="AS33" s="35">
        <f t="shared" si="1"/>
        <v>0.12498288562060809</v>
      </c>
      <c r="AT33" s="25"/>
      <c r="AV33"/>
      <c r="AW33" s="102"/>
    </row>
    <row r="34" spans="1:49" ht="15" customHeight="1">
      <c r="A34" s="69" t="s">
        <v>65</v>
      </c>
      <c r="B34" s="15">
        <v>0</v>
      </c>
      <c r="C34" s="15">
        <v>0</v>
      </c>
      <c r="D34" s="15">
        <v>0</v>
      </c>
      <c r="E34" s="15">
        <v>0</v>
      </c>
      <c r="F34" s="15">
        <v>0</v>
      </c>
      <c r="G34" s="15">
        <v>0</v>
      </c>
      <c r="H34" s="15">
        <v>0</v>
      </c>
      <c r="I34" s="15">
        <v>0</v>
      </c>
      <c r="J34" s="15">
        <v>0</v>
      </c>
      <c r="K34" s="15">
        <v>0</v>
      </c>
      <c r="L34" s="15">
        <v>0</v>
      </c>
      <c r="M34" s="15">
        <v>0</v>
      </c>
      <c r="N34" s="16">
        <v>0</v>
      </c>
      <c r="O34" s="8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1">
        <f t="shared" si="2"/>
        <v>0</v>
      </c>
      <c r="AQ34" s="11">
        <f t="shared" ref="AQ34:AQ62" si="3">SUMIFS(B34:AO34,$B$99:$AO$99,"X")</f>
        <v>0</v>
      </c>
      <c r="AR34" s="52">
        <v>6.6053797177227063</v>
      </c>
      <c r="AS34" s="35">
        <f t="shared" ref="AS34:AS61" si="4">IFERROR(AR34/$AR$98,0)*100</f>
        <v>1.2991921842745916E-2</v>
      </c>
      <c r="AT34" s="25"/>
      <c r="AV34"/>
      <c r="AW34" s="102"/>
    </row>
    <row r="35" spans="1:49" ht="15" customHeight="1">
      <c r="A35" s="69" t="s">
        <v>66</v>
      </c>
      <c r="B35" s="15">
        <v>0</v>
      </c>
      <c r="C35" s="15">
        <v>0</v>
      </c>
      <c r="D35" s="15">
        <v>0</v>
      </c>
      <c r="E35" s="15">
        <v>0</v>
      </c>
      <c r="F35" s="15">
        <v>0</v>
      </c>
      <c r="G35" s="15">
        <v>0</v>
      </c>
      <c r="H35" s="15">
        <v>0</v>
      </c>
      <c r="I35" s="15">
        <v>0</v>
      </c>
      <c r="J35" s="15">
        <v>0</v>
      </c>
      <c r="K35" s="15">
        <v>0</v>
      </c>
      <c r="L35" s="15">
        <v>0</v>
      </c>
      <c r="M35" s="15">
        <v>0</v>
      </c>
      <c r="N35" s="16">
        <v>0</v>
      </c>
      <c r="O35" s="8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1">
        <f t="shared" ref="AP35:AP63" si="5">SUMIF($B$102:$U$102,"X",B35:U35)</f>
        <v>0</v>
      </c>
      <c r="AQ35" s="11">
        <f t="shared" si="3"/>
        <v>0</v>
      </c>
      <c r="AR35" s="52">
        <v>70.530313704225563</v>
      </c>
      <c r="AS35" s="35">
        <f t="shared" si="4"/>
        <v>0.13872394356543744</v>
      </c>
      <c r="AT35" s="25"/>
      <c r="AV35"/>
      <c r="AW35" s="102"/>
    </row>
    <row r="36" spans="1:49" ht="15" customHeight="1">
      <c r="A36" s="69" t="s">
        <v>67</v>
      </c>
      <c r="B36" s="15">
        <v>0</v>
      </c>
      <c r="C36" s="15">
        <v>0</v>
      </c>
      <c r="D36" s="15">
        <v>0</v>
      </c>
      <c r="E36" s="15">
        <v>0</v>
      </c>
      <c r="F36" s="15">
        <v>0</v>
      </c>
      <c r="G36" s="15">
        <v>0</v>
      </c>
      <c r="H36" s="15">
        <v>0</v>
      </c>
      <c r="I36" s="15">
        <v>0</v>
      </c>
      <c r="J36" s="15">
        <v>0</v>
      </c>
      <c r="K36" s="15">
        <v>0</v>
      </c>
      <c r="L36" s="15">
        <v>0</v>
      </c>
      <c r="M36" s="15">
        <v>0</v>
      </c>
      <c r="N36" s="16">
        <v>0</v>
      </c>
      <c r="O36" s="8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1">
        <f t="shared" si="5"/>
        <v>0</v>
      </c>
      <c r="AQ36" s="11">
        <f t="shared" si="3"/>
        <v>0</v>
      </c>
      <c r="AR36" s="52">
        <v>1047.309449531793</v>
      </c>
      <c r="AS36" s="35">
        <f t="shared" si="4"/>
        <v>2.0599213209467617</v>
      </c>
      <c r="AT36" s="25"/>
      <c r="AV36"/>
      <c r="AW36" s="102"/>
    </row>
    <row r="37" spans="1:49" ht="15" customHeight="1">
      <c r="A37" s="69" t="s">
        <v>68</v>
      </c>
      <c r="B37" s="15">
        <v>0</v>
      </c>
      <c r="C37" s="15">
        <v>0</v>
      </c>
      <c r="D37" s="15">
        <v>0</v>
      </c>
      <c r="E37" s="15">
        <v>0</v>
      </c>
      <c r="F37" s="15">
        <v>0</v>
      </c>
      <c r="G37" s="15">
        <v>0</v>
      </c>
      <c r="H37" s="15">
        <v>0</v>
      </c>
      <c r="I37" s="15">
        <v>0</v>
      </c>
      <c r="J37" s="15">
        <v>0</v>
      </c>
      <c r="K37" s="15">
        <v>0</v>
      </c>
      <c r="L37" s="15">
        <v>0</v>
      </c>
      <c r="M37" s="15">
        <v>0</v>
      </c>
      <c r="N37" s="16">
        <v>0</v>
      </c>
      <c r="O37" s="8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1">
        <f t="shared" si="5"/>
        <v>0</v>
      </c>
      <c r="AQ37" s="11">
        <f t="shared" si="3"/>
        <v>0</v>
      </c>
      <c r="AR37" s="52">
        <v>3.8625633003252422</v>
      </c>
      <c r="AS37" s="35">
        <f t="shared" si="4"/>
        <v>7.5971590816864094E-3</v>
      </c>
      <c r="AT37" s="25"/>
      <c r="AV37"/>
      <c r="AW37" s="102"/>
    </row>
    <row r="38" spans="1:49" ht="15" customHeight="1">
      <c r="A38" s="69" t="s">
        <v>69</v>
      </c>
      <c r="B38" s="15">
        <v>0</v>
      </c>
      <c r="C38" s="15">
        <v>1</v>
      </c>
      <c r="D38" s="15">
        <v>1</v>
      </c>
      <c r="E38" s="15">
        <v>0</v>
      </c>
      <c r="F38" s="15">
        <v>0</v>
      </c>
      <c r="G38" s="15">
        <v>0</v>
      </c>
      <c r="H38" s="15">
        <v>0</v>
      </c>
      <c r="I38" s="15">
        <v>0</v>
      </c>
      <c r="J38" s="58">
        <v>1</v>
      </c>
      <c r="K38" s="15">
        <v>0</v>
      </c>
      <c r="L38" s="15">
        <v>0</v>
      </c>
      <c r="M38" s="15">
        <v>0</v>
      </c>
      <c r="N38" s="16">
        <v>0</v>
      </c>
      <c r="O38" s="8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1">
        <f t="shared" si="5"/>
        <v>1</v>
      </c>
      <c r="AQ38" s="11">
        <f t="shared" si="3"/>
        <v>3</v>
      </c>
      <c r="AR38" s="52">
        <v>1321.9534422423619</v>
      </c>
      <c r="AS38" s="35">
        <f t="shared" si="4"/>
        <v>2.6001102942319427</v>
      </c>
      <c r="AT38" s="25" t="s">
        <v>79</v>
      </c>
      <c r="AV38"/>
      <c r="AW38" s="102"/>
    </row>
    <row r="39" spans="1:49" ht="15" customHeight="1">
      <c r="A39" s="69" t="s">
        <v>71</v>
      </c>
      <c r="B39" s="15">
        <v>0</v>
      </c>
      <c r="C39" s="15">
        <v>0</v>
      </c>
      <c r="D39" s="15">
        <v>0</v>
      </c>
      <c r="E39" s="15">
        <v>0</v>
      </c>
      <c r="F39" s="15">
        <v>0</v>
      </c>
      <c r="G39" s="15">
        <v>0</v>
      </c>
      <c r="H39" s="15">
        <v>0</v>
      </c>
      <c r="I39" s="15">
        <v>0</v>
      </c>
      <c r="J39" s="15">
        <v>0</v>
      </c>
      <c r="K39" s="15">
        <v>0</v>
      </c>
      <c r="L39" s="15">
        <v>0</v>
      </c>
      <c r="M39" s="15">
        <v>0</v>
      </c>
      <c r="N39" s="16">
        <v>0</v>
      </c>
      <c r="O39" s="8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1">
        <f t="shared" si="5"/>
        <v>0</v>
      </c>
      <c r="AQ39" s="11">
        <f t="shared" si="3"/>
        <v>0</v>
      </c>
      <c r="AR39" s="52">
        <v>99.150009511623523</v>
      </c>
      <c r="AS39" s="35">
        <f t="shared" si="4"/>
        <v>0.19501515875405781</v>
      </c>
      <c r="AT39" s="25"/>
      <c r="AV39"/>
      <c r="AW39" s="102"/>
    </row>
    <row r="40" spans="1:49" ht="15" hidden="1" customHeight="1">
      <c r="A40" s="70"/>
      <c r="B40" s="12"/>
      <c r="C40" s="12"/>
      <c r="D40" s="12"/>
      <c r="E40" s="12"/>
      <c r="F40" s="14"/>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1">
        <f t="shared" si="5"/>
        <v>0</v>
      </c>
      <c r="AQ40" s="11">
        <f t="shared" si="3"/>
        <v>0</v>
      </c>
      <c r="AR40" s="35"/>
      <c r="AS40" s="35">
        <f t="shared" si="4"/>
        <v>0</v>
      </c>
      <c r="AT40" s="25"/>
      <c r="AV40" s="100" t="s">
        <v>68</v>
      </c>
      <c r="AW40" s="101">
        <v>3.8625633003252422</v>
      </c>
    </row>
    <row r="41" spans="1:49" hidden="1">
      <c r="A41" s="70"/>
      <c r="B41" s="12"/>
      <c r="C41" s="12"/>
      <c r="D41" s="12"/>
      <c r="E41" s="12"/>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1">
        <f t="shared" si="5"/>
        <v>0</v>
      </c>
      <c r="AQ41" s="11">
        <f t="shared" si="3"/>
        <v>0</v>
      </c>
      <c r="AR41" s="35"/>
      <c r="AS41" s="35">
        <f t="shared" si="4"/>
        <v>0</v>
      </c>
      <c r="AT41" s="25"/>
      <c r="AV41" s="98" t="s">
        <v>80</v>
      </c>
      <c r="AW41" s="99">
        <v>0.19547373345897351</v>
      </c>
    </row>
    <row r="42" spans="1:49" hidden="1">
      <c r="A42" s="70"/>
      <c r="B42" s="12"/>
      <c r="C42" s="12"/>
      <c r="D42" s="12"/>
      <c r="E42" s="12"/>
      <c r="F42" s="14"/>
      <c r="G42" s="14"/>
      <c r="H42" s="14"/>
      <c r="I42" s="14"/>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AP42" s="11">
        <f t="shared" si="5"/>
        <v>0</v>
      </c>
      <c r="AQ42" s="11">
        <f t="shared" si="3"/>
        <v>0</v>
      </c>
      <c r="AR42" s="35"/>
      <c r="AS42" s="35">
        <f t="shared" si="4"/>
        <v>0</v>
      </c>
      <c r="AT42" s="25"/>
      <c r="AV42" s="96" t="s">
        <v>69</v>
      </c>
      <c r="AW42" s="97">
        <v>1321.9534422423619</v>
      </c>
    </row>
    <row r="43" spans="1:49" hidden="1">
      <c r="A43" s="70"/>
      <c r="B43" s="12"/>
      <c r="C43" s="12"/>
      <c r="D43" s="12"/>
      <c r="E43" s="12"/>
      <c r="F43" s="14"/>
      <c r="G43" s="14"/>
      <c r="H43" s="14"/>
      <c r="I43" s="14"/>
      <c r="J43" s="14"/>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1">
        <f t="shared" si="5"/>
        <v>0</v>
      </c>
      <c r="AQ43" s="11">
        <f t="shared" si="3"/>
        <v>0</v>
      </c>
      <c r="AR43" s="35"/>
      <c r="AS43" s="35">
        <f t="shared" si="4"/>
        <v>0</v>
      </c>
      <c r="AT43" s="25"/>
      <c r="AV43" s="96" t="s">
        <v>71</v>
      </c>
      <c r="AW43" s="97">
        <v>99.150009511623523</v>
      </c>
    </row>
    <row r="44" spans="1:49" hidden="1">
      <c r="A44" s="70"/>
      <c r="B44" s="12"/>
      <c r="C44" s="12"/>
      <c r="D44" s="12"/>
      <c r="E44" s="12"/>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1">
        <f t="shared" si="5"/>
        <v>0</v>
      </c>
      <c r="AQ44" s="11">
        <f t="shared" si="3"/>
        <v>0</v>
      </c>
      <c r="AR44" s="35"/>
      <c r="AS44" s="35">
        <f t="shared" si="4"/>
        <v>0</v>
      </c>
      <c r="AT44" s="25"/>
      <c r="AV44" s="98" t="s">
        <v>81</v>
      </c>
      <c r="AW44" s="99">
        <v>0.24397900013396609</v>
      </c>
    </row>
    <row r="45" spans="1:49" hidden="1">
      <c r="A45" s="70"/>
      <c r="B45" s="12"/>
      <c r="C45" s="12"/>
      <c r="D45" s="12"/>
      <c r="E45" s="12"/>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1">
        <f t="shared" si="5"/>
        <v>0</v>
      </c>
      <c r="AQ45" s="11">
        <f t="shared" si="3"/>
        <v>0</v>
      </c>
      <c r="AR45" s="35"/>
      <c r="AS45" s="35">
        <f t="shared" si="4"/>
        <v>0</v>
      </c>
      <c r="AT45" s="25"/>
    </row>
    <row r="46" spans="1:49" hidden="1">
      <c r="A46" s="70"/>
      <c r="B46" s="12"/>
      <c r="C46" s="12"/>
      <c r="D46" s="12"/>
      <c r="E46" s="12"/>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1">
        <f t="shared" si="5"/>
        <v>0</v>
      </c>
      <c r="AQ46" s="11">
        <f t="shared" si="3"/>
        <v>0</v>
      </c>
      <c r="AR46" s="35"/>
      <c r="AS46" s="35">
        <f t="shared" si="4"/>
        <v>0</v>
      </c>
      <c r="AT46" s="25"/>
    </row>
    <row r="47" spans="1:49" hidden="1">
      <c r="A47" s="70"/>
      <c r="B47" s="12"/>
      <c r="C47" s="12"/>
      <c r="D47" s="12"/>
      <c r="E47" s="12"/>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1">
        <f t="shared" si="5"/>
        <v>0</v>
      </c>
      <c r="AQ47" s="11">
        <f t="shared" si="3"/>
        <v>0</v>
      </c>
      <c r="AR47" s="35"/>
      <c r="AS47" s="35">
        <f t="shared" si="4"/>
        <v>0</v>
      </c>
      <c r="AT47" s="25"/>
    </row>
    <row r="48" spans="1:49" hidden="1">
      <c r="A48" s="70"/>
      <c r="B48" s="12"/>
      <c r="C48" s="12"/>
      <c r="D48" s="12"/>
      <c r="E48" s="12"/>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1">
        <f t="shared" si="5"/>
        <v>0</v>
      </c>
      <c r="AQ48" s="11">
        <f t="shared" si="3"/>
        <v>0</v>
      </c>
      <c r="AR48" s="35"/>
      <c r="AS48" s="35">
        <f t="shared" si="4"/>
        <v>0</v>
      </c>
      <c r="AT48" s="25"/>
    </row>
    <row r="49" spans="1:46" hidden="1">
      <c r="A49" s="70"/>
      <c r="B49" s="12"/>
      <c r="C49" s="12"/>
      <c r="D49" s="12"/>
      <c r="E49" s="12"/>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1">
        <f t="shared" si="5"/>
        <v>0</v>
      </c>
      <c r="AQ49" s="11">
        <f t="shared" si="3"/>
        <v>0</v>
      </c>
      <c r="AR49" s="35"/>
      <c r="AS49" s="35">
        <f t="shared" si="4"/>
        <v>0</v>
      </c>
      <c r="AT49" s="25"/>
    </row>
    <row r="50" spans="1:46" hidden="1">
      <c r="A50" s="70"/>
      <c r="B50" s="12"/>
      <c r="C50" s="12"/>
      <c r="D50" s="12"/>
      <c r="E50" s="12"/>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1">
        <f t="shared" si="5"/>
        <v>0</v>
      </c>
      <c r="AQ50" s="11">
        <f t="shared" si="3"/>
        <v>0</v>
      </c>
      <c r="AR50" s="35"/>
      <c r="AS50" s="35">
        <f t="shared" si="4"/>
        <v>0</v>
      </c>
      <c r="AT50" s="25"/>
    </row>
    <row r="51" spans="1:46" hidden="1">
      <c r="A51" s="70"/>
      <c r="B51" s="12"/>
      <c r="C51" s="12"/>
      <c r="D51" s="12"/>
      <c r="E51" s="12"/>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1">
        <f t="shared" si="5"/>
        <v>0</v>
      </c>
      <c r="AQ51" s="11">
        <f t="shared" si="3"/>
        <v>0</v>
      </c>
      <c r="AR51" s="35"/>
      <c r="AS51" s="35">
        <f t="shared" si="4"/>
        <v>0</v>
      </c>
      <c r="AT51" s="25"/>
    </row>
    <row r="52" spans="1:46" hidden="1">
      <c r="A52" s="70"/>
      <c r="B52" s="12"/>
      <c r="C52" s="12"/>
      <c r="D52" s="12"/>
      <c r="E52" s="12"/>
      <c r="F52" s="14"/>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1">
        <f t="shared" si="5"/>
        <v>0</v>
      </c>
      <c r="AQ52" s="11">
        <f t="shared" si="3"/>
        <v>0</v>
      </c>
      <c r="AR52" s="35"/>
      <c r="AS52" s="35">
        <f t="shared" si="4"/>
        <v>0</v>
      </c>
      <c r="AT52" s="25"/>
    </row>
    <row r="53" spans="1:46" hidden="1">
      <c r="A53" s="70"/>
      <c r="B53" s="12"/>
      <c r="C53" s="12"/>
      <c r="D53" s="12"/>
      <c r="E53" s="12"/>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1">
        <f t="shared" si="5"/>
        <v>0</v>
      </c>
      <c r="AQ53" s="11">
        <f t="shared" si="3"/>
        <v>0</v>
      </c>
      <c r="AR53" s="35"/>
      <c r="AS53" s="35">
        <f t="shared" si="4"/>
        <v>0</v>
      </c>
      <c r="AT53" s="25"/>
    </row>
    <row r="54" spans="1:46" hidden="1">
      <c r="A54" s="70"/>
      <c r="B54" s="12"/>
      <c r="C54" s="12"/>
      <c r="D54" s="12"/>
      <c r="E54" s="12"/>
      <c r="F54" s="14"/>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1">
        <f t="shared" si="5"/>
        <v>0</v>
      </c>
      <c r="AQ54" s="11">
        <f t="shared" si="3"/>
        <v>0</v>
      </c>
      <c r="AR54" s="35"/>
      <c r="AS54" s="35">
        <f t="shared" si="4"/>
        <v>0</v>
      </c>
      <c r="AT54" s="25"/>
    </row>
    <row r="55" spans="1:46" hidden="1">
      <c r="A55" s="70"/>
      <c r="B55" s="12"/>
      <c r="C55" s="12"/>
      <c r="D55" s="12"/>
      <c r="E55" s="12"/>
      <c r="F55" s="14"/>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1">
        <f t="shared" si="5"/>
        <v>0</v>
      </c>
      <c r="AQ55" s="11">
        <f t="shared" si="3"/>
        <v>0</v>
      </c>
      <c r="AR55" s="35"/>
      <c r="AS55" s="35">
        <f t="shared" si="4"/>
        <v>0</v>
      </c>
      <c r="AT55" s="25"/>
    </row>
    <row r="56" spans="1:46" hidden="1">
      <c r="A56" s="70"/>
      <c r="B56" s="12"/>
      <c r="C56" s="12"/>
      <c r="D56" s="12"/>
      <c r="E56" s="12"/>
      <c r="F56" s="14"/>
      <c r="G56" s="14"/>
      <c r="H56" s="14"/>
      <c r="I56" s="14"/>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c r="AN56" s="14"/>
      <c r="AO56" s="14"/>
      <c r="AP56" s="11">
        <f t="shared" si="5"/>
        <v>0</v>
      </c>
      <c r="AQ56" s="11">
        <f t="shared" si="3"/>
        <v>0</v>
      </c>
      <c r="AR56" s="35"/>
      <c r="AS56" s="35">
        <f t="shared" si="4"/>
        <v>0</v>
      </c>
      <c r="AT56" s="25"/>
    </row>
    <row r="57" spans="1:46" hidden="1">
      <c r="A57" s="70"/>
      <c r="B57" s="12"/>
      <c r="C57" s="12"/>
      <c r="D57" s="12"/>
      <c r="E57" s="12"/>
      <c r="F57" s="14"/>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1">
        <f t="shared" si="5"/>
        <v>0</v>
      </c>
      <c r="AQ57" s="11">
        <f t="shared" si="3"/>
        <v>0</v>
      </c>
      <c r="AR57" s="35"/>
      <c r="AS57" s="35">
        <f t="shared" si="4"/>
        <v>0</v>
      </c>
      <c r="AT57" s="25"/>
    </row>
    <row r="58" spans="1:46" hidden="1">
      <c r="A58" s="70"/>
      <c r="B58" s="12"/>
      <c r="C58" s="12"/>
      <c r="D58" s="12"/>
      <c r="E58" s="12"/>
      <c r="F58" s="14"/>
      <c r="G58" s="14"/>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1">
        <f t="shared" si="5"/>
        <v>0</v>
      </c>
      <c r="AQ58" s="11">
        <f t="shared" si="3"/>
        <v>0</v>
      </c>
      <c r="AR58" s="35"/>
      <c r="AS58" s="35">
        <f t="shared" si="4"/>
        <v>0</v>
      </c>
      <c r="AT58" s="25"/>
    </row>
    <row r="59" spans="1:46" hidden="1">
      <c r="A59" s="70"/>
      <c r="B59" s="12"/>
      <c r="C59" s="12"/>
      <c r="D59" s="12"/>
      <c r="E59" s="12"/>
      <c r="F59" s="14"/>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1">
        <f t="shared" si="5"/>
        <v>0</v>
      </c>
      <c r="AQ59" s="11">
        <f t="shared" si="3"/>
        <v>0</v>
      </c>
      <c r="AR59" s="35"/>
      <c r="AS59" s="35">
        <f t="shared" si="4"/>
        <v>0</v>
      </c>
      <c r="AT59" s="25"/>
    </row>
    <row r="60" spans="1:46" hidden="1">
      <c r="A60" s="70"/>
      <c r="B60" s="12"/>
      <c r="C60" s="12"/>
      <c r="D60" s="12"/>
      <c r="E60" s="12"/>
      <c r="F60" s="14"/>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1">
        <f t="shared" si="5"/>
        <v>0</v>
      </c>
      <c r="AQ60" s="11">
        <f t="shared" si="3"/>
        <v>0</v>
      </c>
      <c r="AR60" s="35"/>
      <c r="AS60" s="35">
        <f t="shared" si="4"/>
        <v>0</v>
      </c>
      <c r="AT60" s="25"/>
    </row>
    <row r="61" spans="1:46" hidden="1">
      <c r="A61" s="70"/>
      <c r="B61" s="12"/>
      <c r="C61" s="12"/>
      <c r="D61" s="12"/>
      <c r="E61" s="12"/>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1">
        <f t="shared" si="5"/>
        <v>0</v>
      </c>
      <c r="AQ61" s="11">
        <f t="shared" si="3"/>
        <v>0</v>
      </c>
      <c r="AR61" s="35"/>
      <c r="AS61" s="35">
        <f t="shared" si="4"/>
        <v>0</v>
      </c>
      <c r="AT61" s="25"/>
    </row>
    <row r="62" spans="1:46" hidden="1">
      <c r="A62" s="70"/>
      <c r="B62" s="12"/>
      <c r="C62" s="12"/>
      <c r="D62" s="12"/>
      <c r="E62" s="12"/>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c r="AE62" s="14"/>
      <c r="AF62" s="14"/>
      <c r="AG62" s="14"/>
      <c r="AH62" s="14"/>
      <c r="AI62" s="14"/>
      <c r="AJ62" s="14"/>
      <c r="AK62" s="14"/>
      <c r="AL62" s="14"/>
      <c r="AM62" s="14"/>
      <c r="AN62" s="14"/>
      <c r="AO62" s="14"/>
      <c r="AP62" s="11">
        <f t="shared" si="5"/>
        <v>0</v>
      </c>
      <c r="AQ62" s="11">
        <f t="shared" si="3"/>
        <v>0</v>
      </c>
      <c r="AR62" s="35"/>
      <c r="AS62" s="35">
        <f t="shared" ref="AS62:AS93" si="6">IFERROR(AR62/$AR$98,0)*100</f>
        <v>0</v>
      </c>
      <c r="AT62" s="25"/>
    </row>
    <row r="63" spans="1:46" hidden="1">
      <c r="A63" s="70"/>
      <c r="B63" s="12"/>
      <c r="C63" s="12"/>
      <c r="D63" s="12"/>
      <c r="E63" s="12"/>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1">
        <f t="shared" si="5"/>
        <v>0</v>
      </c>
      <c r="AQ63" s="11">
        <f t="shared" ref="AQ63:AQ98" si="7">SUMIFS(B63:AO63,$B$99:$AO$99,"X")</f>
        <v>0</v>
      </c>
      <c r="AR63" s="35"/>
      <c r="AS63" s="35">
        <f t="shared" si="6"/>
        <v>0</v>
      </c>
      <c r="AT63" s="25"/>
    </row>
    <row r="64" spans="1:46" hidden="1">
      <c r="A64" s="70"/>
      <c r="B64" s="12"/>
      <c r="C64" s="12"/>
      <c r="D64" s="12"/>
      <c r="E64" s="12"/>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c r="AE64" s="14"/>
      <c r="AF64" s="14"/>
      <c r="AG64" s="14"/>
      <c r="AH64" s="14"/>
      <c r="AI64" s="14"/>
      <c r="AJ64" s="14"/>
      <c r="AK64" s="14"/>
      <c r="AL64" s="14"/>
      <c r="AM64" s="14"/>
      <c r="AN64" s="14"/>
      <c r="AO64" s="14"/>
      <c r="AP64" s="11">
        <f t="shared" ref="AP64:AP98" si="8">SUMIF($B$102:$U$102,"X",B64:U64)</f>
        <v>0</v>
      </c>
      <c r="AQ64" s="11">
        <f t="shared" si="7"/>
        <v>0</v>
      </c>
      <c r="AR64" s="35"/>
      <c r="AS64" s="35">
        <f t="shared" si="6"/>
        <v>0</v>
      </c>
      <c r="AT64" s="25"/>
    </row>
    <row r="65" spans="1:46" hidden="1">
      <c r="A65" s="70"/>
      <c r="B65" s="12"/>
      <c r="C65" s="12"/>
      <c r="D65" s="12"/>
      <c r="E65" s="12"/>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1">
        <f t="shared" si="8"/>
        <v>0</v>
      </c>
      <c r="AQ65" s="11">
        <f t="shared" si="7"/>
        <v>0</v>
      </c>
      <c r="AR65" s="35"/>
      <c r="AS65" s="35">
        <f t="shared" si="6"/>
        <v>0</v>
      </c>
      <c r="AT65" s="25"/>
    </row>
    <row r="66" spans="1:46" hidden="1">
      <c r="A66" s="70"/>
      <c r="B66" s="12"/>
      <c r="C66" s="12"/>
      <c r="D66" s="12"/>
      <c r="E66" s="12"/>
      <c r="F66" s="14"/>
      <c r="G66" s="14"/>
      <c r="H66" s="14"/>
      <c r="I66" s="14"/>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c r="AL66" s="14"/>
      <c r="AM66" s="14"/>
      <c r="AN66" s="14"/>
      <c r="AO66" s="14"/>
      <c r="AP66" s="11">
        <f t="shared" si="8"/>
        <v>0</v>
      </c>
      <c r="AQ66" s="11">
        <f t="shared" si="7"/>
        <v>0</v>
      </c>
      <c r="AR66" s="35"/>
      <c r="AS66" s="35">
        <f t="shared" si="6"/>
        <v>0</v>
      </c>
      <c r="AT66" s="25"/>
    </row>
    <row r="67" spans="1:46" hidden="1">
      <c r="A67" s="70"/>
      <c r="B67" s="12"/>
      <c r="C67" s="12"/>
      <c r="D67" s="12"/>
      <c r="E67" s="12"/>
      <c r="F67" s="14"/>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14"/>
      <c r="AN67" s="14"/>
      <c r="AO67" s="14"/>
      <c r="AP67" s="11">
        <f t="shared" si="8"/>
        <v>0</v>
      </c>
      <c r="AQ67" s="11">
        <f t="shared" si="7"/>
        <v>0</v>
      </c>
      <c r="AR67" s="35"/>
      <c r="AS67" s="35">
        <f t="shared" si="6"/>
        <v>0</v>
      </c>
      <c r="AT67" s="25"/>
    </row>
    <row r="68" spans="1:46" hidden="1">
      <c r="A68" s="70"/>
      <c r="B68" s="12"/>
      <c r="C68" s="12"/>
      <c r="D68" s="12"/>
      <c r="E68" s="12"/>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4"/>
      <c r="AL68" s="14"/>
      <c r="AM68" s="14"/>
      <c r="AN68" s="14"/>
      <c r="AO68" s="14"/>
      <c r="AP68" s="11">
        <f t="shared" si="8"/>
        <v>0</v>
      </c>
      <c r="AQ68" s="11">
        <f t="shared" si="7"/>
        <v>0</v>
      </c>
      <c r="AR68" s="35"/>
      <c r="AS68" s="35">
        <f t="shared" si="6"/>
        <v>0</v>
      </c>
      <c r="AT68" s="25"/>
    </row>
    <row r="69" spans="1:46" hidden="1">
      <c r="A69" s="70"/>
      <c r="B69" s="12"/>
      <c r="C69" s="12"/>
      <c r="D69" s="12"/>
      <c r="E69" s="12"/>
      <c r="F69" s="14"/>
      <c r="G69" s="14"/>
      <c r="H69" s="14"/>
      <c r="I69" s="14"/>
      <c r="J69" s="14"/>
      <c r="K69" s="14"/>
      <c r="L69" s="14"/>
      <c r="M69" s="14"/>
      <c r="N69" s="14"/>
      <c r="O69" s="14"/>
      <c r="P69" s="14"/>
      <c r="Q69" s="14"/>
      <c r="R69" s="14"/>
      <c r="S69" s="14"/>
      <c r="T69" s="14"/>
      <c r="U69" s="14"/>
      <c r="V69" s="14"/>
      <c r="W69" s="14"/>
      <c r="X69" s="14"/>
      <c r="Y69" s="14"/>
      <c r="Z69" s="14"/>
      <c r="AA69" s="14"/>
      <c r="AB69" s="14"/>
      <c r="AC69" s="14"/>
      <c r="AD69" s="14"/>
      <c r="AE69" s="14"/>
      <c r="AF69" s="14"/>
      <c r="AG69" s="14"/>
      <c r="AH69" s="14"/>
      <c r="AI69" s="14"/>
      <c r="AJ69" s="14"/>
      <c r="AK69" s="14"/>
      <c r="AL69" s="14"/>
      <c r="AM69" s="14"/>
      <c r="AN69" s="14"/>
      <c r="AO69" s="14"/>
      <c r="AP69" s="11">
        <f t="shared" si="8"/>
        <v>0</v>
      </c>
      <c r="AQ69" s="11">
        <f t="shared" si="7"/>
        <v>0</v>
      </c>
      <c r="AR69" s="35"/>
      <c r="AS69" s="35">
        <f t="shared" si="6"/>
        <v>0</v>
      </c>
      <c r="AT69" s="25"/>
    </row>
    <row r="70" spans="1:46" hidden="1">
      <c r="A70" s="70"/>
      <c r="B70" s="12"/>
      <c r="C70" s="12"/>
      <c r="D70" s="12"/>
      <c r="E70" s="12"/>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4"/>
      <c r="AL70" s="14"/>
      <c r="AM70" s="14"/>
      <c r="AN70" s="14"/>
      <c r="AO70" s="14"/>
      <c r="AP70" s="11">
        <f t="shared" si="8"/>
        <v>0</v>
      </c>
      <c r="AQ70" s="11">
        <f t="shared" si="7"/>
        <v>0</v>
      </c>
      <c r="AR70" s="35"/>
      <c r="AS70" s="35">
        <f t="shared" si="6"/>
        <v>0</v>
      </c>
      <c r="AT70" s="25"/>
    </row>
    <row r="71" spans="1:46" hidden="1">
      <c r="A71" s="70"/>
      <c r="B71" s="12"/>
      <c r="C71" s="12"/>
      <c r="D71" s="12"/>
      <c r="E71" s="12"/>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c r="AL71" s="14"/>
      <c r="AM71" s="14"/>
      <c r="AN71" s="14"/>
      <c r="AO71" s="14"/>
      <c r="AP71" s="11">
        <f t="shared" si="8"/>
        <v>0</v>
      </c>
      <c r="AQ71" s="11">
        <f t="shared" si="7"/>
        <v>0</v>
      </c>
      <c r="AR71" s="35"/>
      <c r="AS71" s="35">
        <f t="shared" si="6"/>
        <v>0</v>
      </c>
      <c r="AT71" s="25"/>
    </row>
    <row r="72" spans="1:46" hidden="1">
      <c r="A72" s="70"/>
      <c r="B72" s="12"/>
      <c r="C72" s="12"/>
      <c r="D72" s="12"/>
      <c r="E72" s="12"/>
      <c r="F72" s="14"/>
      <c r="G72" s="14"/>
      <c r="H72" s="14"/>
      <c r="I72" s="14"/>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c r="AL72" s="14"/>
      <c r="AM72" s="14"/>
      <c r="AN72" s="14"/>
      <c r="AO72" s="14"/>
      <c r="AP72" s="11">
        <f t="shared" si="8"/>
        <v>0</v>
      </c>
      <c r="AQ72" s="11">
        <f t="shared" si="7"/>
        <v>0</v>
      </c>
      <c r="AR72" s="35"/>
      <c r="AS72" s="35">
        <f t="shared" si="6"/>
        <v>0</v>
      </c>
      <c r="AT72" s="25"/>
    </row>
    <row r="73" spans="1:46" hidden="1">
      <c r="A73" s="70"/>
      <c r="B73" s="12"/>
      <c r="C73" s="12"/>
      <c r="D73" s="12"/>
      <c r="E73" s="12"/>
      <c r="F73" s="14"/>
      <c r="G73" s="14"/>
      <c r="H73" s="14"/>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1">
        <f t="shared" si="8"/>
        <v>0</v>
      </c>
      <c r="AQ73" s="11">
        <f t="shared" si="7"/>
        <v>0</v>
      </c>
      <c r="AR73" s="35"/>
      <c r="AS73" s="35">
        <f t="shared" si="6"/>
        <v>0</v>
      </c>
      <c r="AT73" s="25"/>
    </row>
    <row r="74" spans="1:46" hidden="1">
      <c r="A74" s="70"/>
      <c r="B74" s="12"/>
      <c r="C74" s="12"/>
      <c r="D74" s="12"/>
      <c r="E74" s="12"/>
      <c r="F74" s="14"/>
      <c r="G74" s="14"/>
      <c r="H74" s="14"/>
      <c r="I74" s="14"/>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1">
        <f t="shared" si="8"/>
        <v>0</v>
      </c>
      <c r="AQ74" s="11">
        <f t="shared" si="7"/>
        <v>0</v>
      </c>
      <c r="AR74" s="35"/>
      <c r="AS74" s="35">
        <f t="shared" si="6"/>
        <v>0</v>
      </c>
      <c r="AT74" s="25"/>
    </row>
    <row r="75" spans="1:46" hidden="1">
      <c r="A75" s="70"/>
      <c r="B75" s="12"/>
      <c r="C75" s="12"/>
      <c r="D75" s="12"/>
      <c r="E75" s="12"/>
      <c r="F75" s="14"/>
      <c r="G75" s="14"/>
      <c r="H75" s="14"/>
      <c r="I75" s="14"/>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1">
        <f t="shared" si="8"/>
        <v>0</v>
      </c>
      <c r="AQ75" s="11">
        <f t="shared" si="7"/>
        <v>0</v>
      </c>
      <c r="AR75" s="35"/>
      <c r="AS75" s="35">
        <f t="shared" si="6"/>
        <v>0</v>
      </c>
      <c r="AT75" s="25"/>
    </row>
    <row r="76" spans="1:46" hidden="1">
      <c r="A76" s="70"/>
      <c r="B76" s="12"/>
      <c r="C76" s="12"/>
      <c r="D76" s="12"/>
      <c r="E76" s="12"/>
      <c r="F76" s="14"/>
      <c r="G76" s="14"/>
      <c r="H76" s="14"/>
      <c r="I76" s="14"/>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4"/>
      <c r="AL76" s="14"/>
      <c r="AM76" s="14"/>
      <c r="AN76" s="14"/>
      <c r="AO76" s="14"/>
      <c r="AP76" s="11">
        <f t="shared" si="8"/>
        <v>0</v>
      </c>
      <c r="AQ76" s="11">
        <f t="shared" si="7"/>
        <v>0</v>
      </c>
      <c r="AR76" s="35"/>
      <c r="AS76" s="35">
        <f t="shared" si="6"/>
        <v>0</v>
      </c>
      <c r="AT76" s="25"/>
    </row>
    <row r="77" spans="1:46" hidden="1">
      <c r="A77" s="70"/>
      <c r="B77" s="12"/>
      <c r="C77" s="12"/>
      <c r="D77" s="12"/>
      <c r="E77" s="12"/>
      <c r="F77" s="14"/>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1">
        <f t="shared" si="8"/>
        <v>0</v>
      </c>
      <c r="AQ77" s="11">
        <f t="shared" si="7"/>
        <v>0</v>
      </c>
      <c r="AR77" s="35"/>
      <c r="AS77" s="35">
        <f t="shared" si="6"/>
        <v>0</v>
      </c>
      <c r="AT77" s="25"/>
    </row>
    <row r="78" spans="1:46" hidden="1">
      <c r="A78" s="70"/>
      <c r="B78" s="12"/>
      <c r="C78" s="12"/>
      <c r="D78" s="12"/>
      <c r="E78" s="12"/>
      <c r="F78" s="14"/>
      <c r="G78" s="14"/>
      <c r="H78" s="14"/>
      <c r="I78" s="14"/>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1">
        <f t="shared" si="8"/>
        <v>0</v>
      </c>
      <c r="AQ78" s="11">
        <f t="shared" si="7"/>
        <v>0</v>
      </c>
      <c r="AR78" s="35"/>
      <c r="AS78" s="35">
        <f t="shared" si="6"/>
        <v>0</v>
      </c>
      <c r="AT78" s="25"/>
    </row>
    <row r="79" spans="1:46" hidden="1">
      <c r="A79" s="70"/>
      <c r="B79" s="12"/>
      <c r="C79" s="12"/>
      <c r="D79" s="12"/>
      <c r="E79" s="12"/>
      <c r="F79" s="14"/>
      <c r="G79" s="14"/>
      <c r="H79" s="14"/>
      <c r="I79" s="14"/>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1">
        <f t="shared" si="8"/>
        <v>0</v>
      </c>
      <c r="AQ79" s="11">
        <f t="shared" si="7"/>
        <v>0</v>
      </c>
      <c r="AR79" s="35"/>
      <c r="AS79" s="35">
        <f t="shared" si="6"/>
        <v>0</v>
      </c>
      <c r="AT79" s="25"/>
    </row>
    <row r="80" spans="1:46" hidden="1">
      <c r="A80" s="70"/>
      <c r="B80" s="12"/>
      <c r="C80" s="12"/>
      <c r="D80" s="12"/>
      <c r="E80" s="12"/>
      <c r="F80" s="14"/>
      <c r="G80" s="14"/>
      <c r="H80" s="14"/>
      <c r="I80" s="14"/>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1">
        <f t="shared" si="8"/>
        <v>0</v>
      </c>
      <c r="AQ80" s="11">
        <f t="shared" si="7"/>
        <v>0</v>
      </c>
      <c r="AR80" s="35"/>
      <c r="AS80" s="35">
        <f t="shared" si="6"/>
        <v>0</v>
      </c>
      <c r="AT80" s="25"/>
    </row>
    <row r="81" spans="1:46" hidden="1">
      <c r="A81" s="70"/>
      <c r="B81" s="12"/>
      <c r="C81" s="12"/>
      <c r="D81" s="12"/>
      <c r="E81" s="12"/>
      <c r="F81" s="14"/>
      <c r="G81" s="14"/>
      <c r="H81" s="14"/>
      <c r="I81" s="14"/>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1">
        <f t="shared" si="8"/>
        <v>0</v>
      </c>
      <c r="AQ81" s="11">
        <f t="shared" si="7"/>
        <v>0</v>
      </c>
      <c r="AR81" s="35"/>
      <c r="AS81" s="35">
        <f t="shared" si="6"/>
        <v>0</v>
      </c>
      <c r="AT81" s="25"/>
    </row>
    <row r="82" spans="1:46" hidden="1">
      <c r="A82" s="70"/>
      <c r="B82" s="12"/>
      <c r="C82" s="12"/>
      <c r="D82" s="12"/>
      <c r="E82" s="12"/>
      <c r="F82" s="14"/>
      <c r="G82" s="14"/>
      <c r="H82" s="14"/>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c r="AL82" s="14"/>
      <c r="AM82" s="14"/>
      <c r="AN82" s="14"/>
      <c r="AO82" s="14"/>
      <c r="AP82" s="11">
        <f t="shared" si="8"/>
        <v>0</v>
      </c>
      <c r="AQ82" s="11">
        <f t="shared" si="7"/>
        <v>0</v>
      </c>
      <c r="AR82" s="35"/>
      <c r="AS82" s="35">
        <f t="shared" si="6"/>
        <v>0</v>
      </c>
      <c r="AT82" s="25"/>
    </row>
    <row r="83" spans="1:46" hidden="1">
      <c r="A83" s="70"/>
      <c r="B83" s="12"/>
      <c r="C83" s="12"/>
      <c r="D83" s="12"/>
      <c r="E83" s="12"/>
      <c r="F83" s="14"/>
      <c r="G83" s="14"/>
      <c r="H83" s="14"/>
      <c r="I83" s="14"/>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1">
        <f t="shared" si="8"/>
        <v>0</v>
      </c>
      <c r="AQ83" s="11">
        <f t="shared" si="7"/>
        <v>0</v>
      </c>
      <c r="AR83" s="35"/>
      <c r="AS83" s="35">
        <f t="shared" si="6"/>
        <v>0</v>
      </c>
      <c r="AT83" s="25"/>
    </row>
    <row r="84" spans="1:46" hidden="1">
      <c r="A84" s="70"/>
      <c r="B84" s="12"/>
      <c r="C84" s="12"/>
      <c r="D84" s="12"/>
      <c r="E84" s="12"/>
      <c r="F84" s="14"/>
      <c r="G84" s="14"/>
      <c r="H84" s="14"/>
      <c r="I84" s="14"/>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4"/>
      <c r="AL84" s="14"/>
      <c r="AM84" s="14"/>
      <c r="AN84" s="14"/>
      <c r="AO84" s="14"/>
      <c r="AP84" s="11">
        <f t="shared" si="8"/>
        <v>0</v>
      </c>
      <c r="AQ84" s="11">
        <f t="shared" si="7"/>
        <v>0</v>
      </c>
      <c r="AR84" s="35"/>
      <c r="AS84" s="35">
        <f t="shared" si="6"/>
        <v>0</v>
      </c>
      <c r="AT84" s="25"/>
    </row>
    <row r="85" spans="1:46" hidden="1">
      <c r="A85" s="70"/>
      <c r="B85" s="12"/>
      <c r="C85" s="12"/>
      <c r="D85" s="12"/>
      <c r="E85" s="12"/>
      <c r="F85" s="14"/>
      <c r="G85" s="14"/>
      <c r="H85" s="14"/>
      <c r="I85" s="14"/>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4"/>
      <c r="AL85" s="14"/>
      <c r="AM85" s="14"/>
      <c r="AN85" s="14"/>
      <c r="AO85" s="14"/>
      <c r="AP85" s="11">
        <f t="shared" si="8"/>
        <v>0</v>
      </c>
      <c r="AQ85" s="11">
        <f t="shared" si="7"/>
        <v>0</v>
      </c>
      <c r="AR85" s="35"/>
      <c r="AS85" s="35">
        <f t="shared" si="6"/>
        <v>0</v>
      </c>
      <c r="AT85" s="25"/>
    </row>
    <row r="86" spans="1:46" hidden="1">
      <c r="A86" s="70"/>
      <c r="B86" s="12"/>
      <c r="C86" s="12"/>
      <c r="D86" s="12"/>
      <c r="E86" s="12"/>
      <c r="F86" s="14"/>
      <c r="G86" s="14"/>
      <c r="H86" s="14"/>
      <c r="I86" s="14"/>
      <c r="J86" s="14"/>
      <c r="K86" s="14"/>
      <c r="L86" s="14"/>
      <c r="M86" s="14"/>
      <c r="N86" s="14"/>
      <c r="O86" s="14"/>
      <c r="P86" s="14"/>
      <c r="Q86" s="14"/>
      <c r="R86" s="14"/>
      <c r="S86" s="14"/>
      <c r="T86" s="14"/>
      <c r="U86" s="14"/>
      <c r="V86" s="14"/>
      <c r="W86" s="14"/>
      <c r="X86" s="14"/>
      <c r="Y86" s="14"/>
      <c r="Z86" s="14"/>
      <c r="AA86" s="14"/>
      <c r="AB86" s="14"/>
      <c r="AC86" s="14"/>
      <c r="AD86" s="14"/>
      <c r="AE86" s="14"/>
      <c r="AF86" s="14"/>
      <c r="AG86" s="14"/>
      <c r="AH86" s="14"/>
      <c r="AI86" s="14"/>
      <c r="AJ86" s="14"/>
      <c r="AK86" s="14"/>
      <c r="AL86" s="14"/>
      <c r="AM86" s="14"/>
      <c r="AN86" s="14"/>
      <c r="AO86" s="14"/>
      <c r="AP86" s="11">
        <f t="shared" si="8"/>
        <v>0</v>
      </c>
      <c r="AQ86" s="11">
        <f t="shared" si="7"/>
        <v>0</v>
      </c>
      <c r="AR86" s="35"/>
      <c r="AS86" s="35">
        <f t="shared" si="6"/>
        <v>0</v>
      </c>
      <c r="AT86" s="25"/>
    </row>
    <row r="87" spans="1:46" hidden="1">
      <c r="A87" s="70"/>
      <c r="B87" s="12"/>
      <c r="C87" s="12"/>
      <c r="D87" s="12"/>
      <c r="E87" s="12"/>
      <c r="F87" s="14"/>
      <c r="G87" s="14"/>
      <c r="H87" s="14"/>
      <c r="I87" s="14"/>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c r="AP87" s="11">
        <f t="shared" si="8"/>
        <v>0</v>
      </c>
      <c r="AQ87" s="11">
        <f t="shared" si="7"/>
        <v>0</v>
      </c>
      <c r="AR87" s="35"/>
      <c r="AS87" s="35">
        <f t="shared" si="6"/>
        <v>0</v>
      </c>
      <c r="AT87" s="25"/>
    </row>
    <row r="88" spans="1:46" hidden="1">
      <c r="A88" s="70"/>
      <c r="B88" s="12"/>
      <c r="C88" s="12"/>
      <c r="D88" s="12"/>
      <c r="E88" s="12"/>
      <c r="F88" s="14"/>
      <c r="G88" s="14"/>
      <c r="H88" s="14"/>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14"/>
      <c r="AP88" s="11">
        <f t="shared" si="8"/>
        <v>0</v>
      </c>
      <c r="AQ88" s="11">
        <f t="shared" si="7"/>
        <v>0</v>
      </c>
      <c r="AR88" s="35"/>
      <c r="AS88" s="35">
        <f t="shared" si="6"/>
        <v>0</v>
      </c>
      <c r="AT88" s="25"/>
    </row>
    <row r="89" spans="1:46" hidden="1">
      <c r="A89" s="70"/>
      <c r="B89" s="12"/>
      <c r="C89" s="12"/>
      <c r="D89" s="12"/>
      <c r="E89" s="12"/>
      <c r="F89" s="14"/>
      <c r="G89" s="14"/>
      <c r="H89" s="14"/>
      <c r="I89" s="14"/>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4"/>
      <c r="AP89" s="11">
        <f t="shared" si="8"/>
        <v>0</v>
      </c>
      <c r="AQ89" s="11">
        <f t="shared" si="7"/>
        <v>0</v>
      </c>
      <c r="AR89" s="35"/>
      <c r="AS89" s="35">
        <f t="shared" si="6"/>
        <v>0</v>
      </c>
      <c r="AT89" s="25"/>
    </row>
    <row r="90" spans="1:46" hidden="1">
      <c r="A90" s="70"/>
      <c r="B90" s="12"/>
      <c r="C90" s="12"/>
      <c r="D90" s="12"/>
      <c r="E90" s="12"/>
      <c r="F90" s="14"/>
      <c r="G90" s="14"/>
      <c r="H90" s="14"/>
      <c r="I90" s="14"/>
      <c r="J90" s="14"/>
      <c r="K90" s="14"/>
      <c r="L90" s="14"/>
      <c r="M90" s="14"/>
      <c r="N90" s="14"/>
      <c r="O90" s="14"/>
      <c r="P90" s="14"/>
      <c r="Q90" s="14"/>
      <c r="R90" s="14"/>
      <c r="S90" s="14"/>
      <c r="T90" s="14"/>
      <c r="U90" s="14"/>
      <c r="V90" s="14"/>
      <c r="W90" s="14"/>
      <c r="X90" s="14"/>
      <c r="Y90" s="14"/>
      <c r="Z90" s="14"/>
      <c r="AA90" s="14"/>
      <c r="AB90" s="14"/>
      <c r="AC90" s="14"/>
      <c r="AD90" s="14"/>
      <c r="AE90" s="14"/>
      <c r="AF90" s="14"/>
      <c r="AG90" s="14"/>
      <c r="AH90" s="14"/>
      <c r="AI90" s="14"/>
      <c r="AJ90" s="14"/>
      <c r="AK90" s="14"/>
      <c r="AL90" s="14"/>
      <c r="AM90" s="14"/>
      <c r="AN90" s="14"/>
      <c r="AO90" s="14"/>
      <c r="AP90" s="11">
        <f t="shared" si="8"/>
        <v>0</v>
      </c>
      <c r="AQ90" s="11">
        <f t="shared" si="7"/>
        <v>0</v>
      </c>
      <c r="AR90" s="35"/>
      <c r="AS90" s="35">
        <f t="shared" si="6"/>
        <v>0</v>
      </c>
      <c r="AT90" s="25"/>
    </row>
    <row r="91" spans="1:46" hidden="1">
      <c r="A91" s="70"/>
      <c r="B91" s="12"/>
      <c r="C91" s="12"/>
      <c r="D91" s="12"/>
      <c r="E91" s="12"/>
      <c r="F91" s="14"/>
      <c r="G91" s="14"/>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1">
        <f t="shared" si="8"/>
        <v>0</v>
      </c>
      <c r="AQ91" s="11">
        <f t="shared" si="7"/>
        <v>0</v>
      </c>
      <c r="AR91" s="35"/>
      <c r="AS91" s="35">
        <f t="shared" si="6"/>
        <v>0</v>
      </c>
      <c r="AT91" s="25"/>
    </row>
    <row r="92" spans="1:46" hidden="1">
      <c r="A92" s="70"/>
      <c r="B92" s="12"/>
      <c r="C92" s="12"/>
      <c r="D92" s="12"/>
      <c r="E92" s="12"/>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1">
        <f t="shared" si="8"/>
        <v>0</v>
      </c>
      <c r="AQ92" s="11">
        <f t="shared" si="7"/>
        <v>0</v>
      </c>
      <c r="AR92" s="35"/>
      <c r="AS92" s="35">
        <f t="shared" si="6"/>
        <v>0</v>
      </c>
      <c r="AT92" s="25"/>
    </row>
    <row r="93" spans="1:46" hidden="1">
      <c r="A93" s="70"/>
      <c r="B93" s="12"/>
      <c r="C93" s="12"/>
      <c r="D93" s="12"/>
      <c r="E93" s="12"/>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1">
        <f t="shared" si="8"/>
        <v>0</v>
      </c>
      <c r="AQ93" s="11">
        <f t="shared" si="7"/>
        <v>0</v>
      </c>
      <c r="AR93" s="35"/>
      <c r="AS93" s="35">
        <f t="shared" si="6"/>
        <v>0</v>
      </c>
      <c r="AT93" s="25"/>
    </row>
    <row r="94" spans="1:46" hidden="1">
      <c r="A94" s="70"/>
      <c r="B94" s="12"/>
      <c r="C94" s="12"/>
      <c r="D94" s="12"/>
      <c r="E94" s="12"/>
      <c r="F94" s="14"/>
      <c r="G94" s="14"/>
      <c r="H94" s="14"/>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1">
        <f t="shared" si="8"/>
        <v>0</v>
      </c>
      <c r="AQ94" s="11">
        <f t="shared" si="7"/>
        <v>0</v>
      </c>
      <c r="AR94" s="35"/>
      <c r="AS94" s="35">
        <f t="shared" ref="AS94:AS97" si="9">IFERROR(AR94/$AR$98,0)*100</f>
        <v>0</v>
      </c>
      <c r="AT94" s="25"/>
    </row>
    <row r="95" spans="1:46" hidden="1">
      <c r="A95" s="70"/>
      <c r="B95" s="12"/>
      <c r="C95" s="12"/>
      <c r="D95" s="12"/>
      <c r="E95" s="12"/>
      <c r="F95" s="14"/>
      <c r="G95" s="14"/>
      <c r="H95" s="14"/>
      <c r="I95" s="14"/>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1">
        <f t="shared" si="8"/>
        <v>0</v>
      </c>
      <c r="AQ95" s="11">
        <f t="shared" si="7"/>
        <v>0</v>
      </c>
      <c r="AR95" s="35"/>
      <c r="AS95" s="35">
        <f t="shared" si="9"/>
        <v>0</v>
      </c>
      <c r="AT95" s="25"/>
    </row>
    <row r="96" spans="1:46" hidden="1">
      <c r="A96" s="70"/>
      <c r="B96" s="12"/>
      <c r="C96" s="12"/>
      <c r="D96" s="12"/>
      <c r="E96" s="12"/>
      <c r="F96" s="14"/>
      <c r="G96" s="14"/>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1">
        <f t="shared" si="8"/>
        <v>0</v>
      </c>
      <c r="AQ96" s="11">
        <f t="shared" si="7"/>
        <v>0</v>
      </c>
      <c r="AR96" s="35"/>
      <c r="AS96" s="35">
        <f t="shared" si="9"/>
        <v>0</v>
      </c>
      <c r="AT96" s="25"/>
    </row>
    <row r="97" spans="1:47" hidden="1">
      <c r="A97" s="70"/>
      <c r="B97" s="12"/>
      <c r="C97" s="12"/>
      <c r="D97" s="12"/>
      <c r="E97" s="12"/>
      <c r="F97" s="14"/>
      <c r="G97" s="14"/>
      <c r="H97" s="14"/>
      <c r="I97" s="14"/>
      <c r="J97" s="14"/>
      <c r="K97" s="14"/>
      <c r="L97" s="14"/>
      <c r="M97" s="14"/>
      <c r="N97" s="14"/>
      <c r="O97" s="14"/>
      <c r="P97" s="14"/>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1">
        <f t="shared" si="8"/>
        <v>0</v>
      </c>
      <c r="AQ97" s="11">
        <f t="shared" si="7"/>
        <v>0</v>
      </c>
      <c r="AR97" s="35"/>
      <c r="AS97" s="35">
        <f t="shared" si="9"/>
        <v>0</v>
      </c>
      <c r="AT97" s="25"/>
    </row>
    <row r="98" spans="1:47">
      <c r="A98" s="71" t="s">
        <v>82</v>
      </c>
      <c r="B98" s="106">
        <f>SUM(B2:B97)</f>
        <v>16</v>
      </c>
      <c r="C98" s="13">
        <f t="shared" ref="C98:AO98" si="10">SUM(C2:C97)</f>
        <v>25</v>
      </c>
      <c r="D98" s="13">
        <f t="shared" si="10"/>
        <v>25</v>
      </c>
      <c r="E98" s="13">
        <f t="shared" si="10"/>
        <v>17</v>
      </c>
      <c r="F98" s="13">
        <f t="shared" si="10"/>
        <v>17</v>
      </c>
      <c r="G98" s="13">
        <f t="shared" si="10"/>
        <v>14</v>
      </c>
      <c r="H98" s="13">
        <f t="shared" si="10"/>
        <v>8</v>
      </c>
      <c r="I98" s="13">
        <f t="shared" si="10"/>
        <v>20</v>
      </c>
      <c r="J98" s="13">
        <f t="shared" si="10"/>
        <v>18</v>
      </c>
      <c r="K98" s="13">
        <f t="shared" si="10"/>
        <v>10</v>
      </c>
      <c r="L98" s="13">
        <f t="shared" si="10"/>
        <v>17</v>
      </c>
      <c r="M98" s="13">
        <f t="shared" si="10"/>
        <v>20</v>
      </c>
      <c r="N98" s="13">
        <f t="shared" si="10"/>
        <v>12</v>
      </c>
      <c r="O98" s="13">
        <f t="shared" si="10"/>
        <v>0</v>
      </c>
      <c r="P98" s="13">
        <f t="shared" si="10"/>
        <v>0</v>
      </c>
      <c r="Q98" s="13">
        <f t="shared" si="10"/>
        <v>0</v>
      </c>
      <c r="R98" s="13">
        <f t="shared" si="10"/>
        <v>0</v>
      </c>
      <c r="S98" s="13">
        <f t="shared" si="10"/>
        <v>0</v>
      </c>
      <c r="T98" s="13">
        <f t="shared" si="10"/>
        <v>0</v>
      </c>
      <c r="U98" s="13">
        <f t="shared" si="10"/>
        <v>0</v>
      </c>
      <c r="V98" s="13">
        <f t="shared" si="10"/>
        <v>0</v>
      </c>
      <c r="W98" s="13">
        <f t="shared" si="10"/>
        <v>0</v>
      </c>
      <c r="X98" s="13">
        <f t="shared" si="10"/>
        <v>0</v>
      </c>
      <c r="Y98" s="13">
        <f t="shared" si="10"/>
        <v>0</v>
      </c>
      <c r="Z98" s="13">
        <f t="shared" si="10"/>
        <v>0</v>
      </c>
      <c r="AA98" s="13">
        <f t="shared" si="10"/>
        <v>0</v>
      </c>
      <c r="AB98" s="13">
        <f t="shared" si="10"/>
        <v>0</v>
      </c>
      <c r="AC98" s="13">
        <f t="shared" si="10"/>
        <v>0</v>
      </c>
      <c r="AD98" s="13">
        <f t="shared" si="10"/>
        <v>0</v>
      </c>
      <c r="AE98" s="13">
        <f t="shared" si="10"/>
        <v>0</v>
      </c>
      <c r="AF98" s="13">
        <f t="shared" si="10"/>
        <v>0</v>
      </c>
      <c r="AG98" s="13">
        <f t="shared" si="10"/>
        <v>0</v>
      </c>
      <c r="AH98" s="13">
        <f t="shared" si="10"/>
        <v>0</v>
      </c>
      <c r="AI98" s="13">
        <f t="shared" si="10"/>
        <v>0</v>
      </c>
      <c r="AJ98" s="13">
        <f t="shared" si="10"/>
        <v>0</v>
      </c>
      <c r="AK98" s="13">
        <f t="shared" si="10"/>
        <v>0</v>
      </c>
      <c r="AL98" s="13">
        <f t="shared" si="10"/>
        <v>0</v>
      </c>
      <c r="AM98" s="13">
        <f t="shared" si="10"/>
        <v>0</v>
      </c>
      <c r="AN98" s="13">
        <f t="shared" si="10"/>
        <v>0</v>
      </c>
      <c r="AO98" s="13">
        <f t="shared" si="10"/>
        <v>0</v>
      </c>
      <c r="AP98" s="11">
        <f t="shared" si="8"/>
        <v>105</v>
      </c>
      <c r="AQ98" s="11">
        <f t="shared" si="7"/>
        <v>219</v>
      </c>
      <c r="AR98" s="87">
        <f>SUM(AR2:AR97)</f>
        <v>50842.206393127606</v>
      </c>
      <c r="AS98" s="36">
        <f>SUM(AS2:AS97)</f>
        <v>100.00000000000001</v>
      </c>
      <c r="AT98" s="25"/>
    </row>
    <row r="99" spans="1:47">
      <c r="A99" s="72" t="s">
        <v>83</v>
      </c>
      <c r="B99" s="45" t="s">
        <v>79</v>
      </c>
      <c r="C99" s="45" t="s">
        <v>79</v>
      </c>
      <c r="D99" s="45" t="s">
        <v>79</v>
      </c>
      <c r="E99" s="45" t="s">
        <v>79</v>
      </c>
      <c r="F99" s="45" t="s">
        <v>79</v>
      </c>
      <c r="G99" s="45" t="s">
        <v>79</v>
      </c>
      <c r="H99" s="45" t="s">
        <v>79</v>
      </c>
      <c r="I99" s="45" t="s">
        <v>79</v>
      </c>
      <c r="J99" s="45" t="s">
        <v>79</v>
      </c>
      <c r="K99" s="45" t="s">
        <v>79</v>
      </c>
      <c r="L99" s="45" t="s">
        <v>79</v>
      </c>
      <c r="M99" s="45" t="s">
        <v>79</v>
      </c>
      <c r="N99" s="45" t="s">
        <v>79</v>
      </c>
      <c r="O99" s="45"/>
      <c r="P99" s="45"/>
      <c r="Q99" s="45"/>
      <c r="R99" s="45"/>
      <c r="S99" s="45"/>
      <c r="T99" s="45"/>
      <c r="U99" s="45"/>
      <c r="V99" s="45"/>
      <c r="W99" s="45"/>
      <c r="X99" s="45"/>
      <c r="Y99" s="45"/>
      <c r="Z99" s="45"/>
      <c r="AA99" s="45"/>
      <c r="AB99" s="45"/>
      <c r="AC99" s="45"/>
      <c r="AD99" s="45"/>
      <c r="AE99" s="45"/>
      <c r="AF99" s="45"/>
      <c r="AG99" s="45"/>
      <c r="AH99" s="45"/>
      <c r="AI99" s="45"/>
      <c r="AJ99" s="45"/>
      <c r="AK99" s="45"/>
      <c r="AL99" s="45"/>
      <c r="AM99" s="45"/>
      <c r="AN99" s="45"/>
      <c r="AO99" s="45"/>
      <c r="AP99" s="6"/>
      <c r="AQ99" s="6"/>
      <c r="AR99" s="37"/>
      <c r="AS99" s="37"/>
      <c r="AT99" s="26"/>
      <c r="AU99" s="26"/>
    </row>
    <row r="100" spans="1:47">
      <c r="A100" s="73" t="s">
        <v>84</v>
      </c>
      <c r="B100" s="4"/>
      <c r="C100" s="4"/>
      <c r="D100" s="4"/>
      <c r="E100" s="4"/>
      <c r="F100" s="4"/>
      <c r="G100" s="4" t="s">
        <v>79</v>
      </c>
      <c r="H100" s="4"/>
      <c r="I100" s="4"/>
      <c r="J100" s="4"/>
      <c r="K100" s="4" t="s">
        <v>79</v>
      </c>
      <c r="L100" s="4" t="s">
        <v>79</v>
      </c>
      <c r="M100" s="4"/>
      <c r="N100" s="4" t="s">
        <v>79</v>
      </c>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6"/>
      <c r="AQ100" s="6"/>
      <c r="AR100" s="37"/>
      <c r="AS100" s="37"/>
      <c r="AT100" s="26"/>
      <c r="AU100" s="26"/>
    </row>
    <row r="101" spans="1:47">
      <c r="A101" s="73" t="s">
        <v>85</v>
      </c>
      <c r="B101" s="4" t="s">
        <v>79</v>
      </c>
      <c r="C101" s="4" t="s">
        <v>79</v>
      </c>
      <c r="D101" s="4" t="s">
        <v>79</v>
      </c>
      <c r="E101" s="4" t="s">
        <v>79</v>
      </c>
      <c r="F101" s="4" t="s">
        <v>79</v>
      </c>
      <c r="G101" s="46" t="s">
        <v>79</v>
      </c>
      <c r="H101" s="46" t="s">
        <v>79</v>
      </c>
      <c r="I101" s="46" t="s">
        <v>79</v>
      </c>
      <c r="J101" s="46" t="s">
        <v>79</v>
      </c>
      <c r="K101" s="46" t="s">
        <v>79</v>
      </c>
      <c r="L101" s="46" t="s">
        <v>79</v>
      </c>
      <c r="M101" s="46" t="s">
        <v>79</v>
      </c>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6"/>
      <c r="AQ101" s="6"/>
      <c r="AR101" s="37"/>
      <c r="AS101" s="38"/>
      <c r="AT101" s="26"/>
      <c r="AU101" s="26"/>
    </row>
    <row r="102" spans="1:47">
      <c r="A102" s="73" t="s">
        <v>86</v>
      </c>
      <c r="B102" s="4"/>
      <c r="C102" s="4"/>
      <c r="D102" s="4"/>
      <c r="E102" s="4"/>
      <c r="F102" s="4"/>
      <c r="G102" s="46"/>
      <c r="H102" s="46" t="s">
        <v>79</v>
      </c>
      <c r="I102" s="46" t="s">
        <v>79</v>
      </c>
      <c r="J102" s="46" t="s">
        <v>79</v>
      </c>
      <c r="K102" s="46" t="s">
        <v>79</v>
      </c>
      <c r="L102" s="46" t="s">
        <v>79</v>
      </c>
      <c r="M102" s="46" t="s">
        <v>79</v>
      </c>
      <c r="N102" s="46" t="s">
        <v>79</v>
      </c>
      <c r="O102" s="46"/>
      <c r="P102" s="46"/>
      <c r="Q102" s="46"/>
      <c r="R102" s="46"/>
      <c r="S102" s="46"/>
      <c r="T102" s="46"/>
      <c r="U102" s="46"/>
      <c r="V102" s="46"/>
      <c r="W102" s="46"/>
      <c r="X102" s="46"/>
      <c r="Y102" s="46"/>
      <c r="Z102" s="46"/>
      <c r="AA102" s="46"/>
      <c r="AB102" s="46"/>
      <c r="AC102" s="46"/>
      <c r="AD102" s="46"/>
      <c r="AE102" s="46"/>
      <c r="AF102" s="46"/>
      <c r="AG102" s="46"/>
      <c r="AH102" s="46"/>
      <c r="AI102" s="46"/>
      <c r="AJ102" s="46"/>
      <c r="AK102" s="46"/>
      <c r="AL102" s="46"/>
      <c r="AM102" s="46"/>
      <c r="AN102" s="46"/>
      <c r="AO102" s="46"/>
      <c r="AP102" s="6"/>
      <c r="AQ102" s="6"/>
      <c r="AR102" s="37"/>
      <c r="AS102" s="38"/>
      <c r="AT102" s="26"/>
      <c r="AU102" s="26"/>
    </row>
    <row r="103" spans="1:47">
      <c r="A103" s="73" t="s">
        <v>87</v>
      </c>
      <c r="B103" s="4" t="s">
        <v>79</v>
      </c>
      <c r="C103" s="4" t="s">
        <v>79</v>
      </c>
      <c r="D103" s="4" t="s">
        <v>79</v>
      </c>
      <c r="E103" s="4" t="s">
        <v>79</v>
      </c>
      <c r="F103" s="4" t="s">
        <v>79</v>
      </c>
      <c r="G103" s="46" t="s">
        <v>79</v>
      </c>
      <c r="H103" s="46" t="s">
        <v>79</v>
      </c>
      <c r="I103" s="46" t="s">
        <v>79</v>
      </c>
      <c r="J103" s="46" t="s">
        <v>79</v>
      </c>
      <c r="K103" s="46" t="s">
        <v>79</v>
      </c>
      <c r="L103" s="46" t="s">
        <v>79</v>
      </c>
      <c r="M103" s="46" t="s">
        <v>79</v>
      </c>
      <c r="N103" s="46" t="s">
        <v>79</v>
      </c>
      <c r="O103" s="46"/>
      <c r="P103" s="46"/>
      <c r="Q103" s="46"/>
      <c r="R103" s="46"/>
      <c r="S103" s="46"/>
      <c r="T103" s="46"/>
      <c r="U103" s="46"/>
      <c r="V103" s="46"/>
      <c r="W103" s="46"/>
      <c r="X103" s="46"/>
      <c r="Y103" s="46"/>
      <c r="Z103" s="46"/>
      <c r="AA103" s="46"/>
      <c r="AB103" s="46"/>
      <c r="AC103" s="46"/>
      <c r="AD103" s="46"/>
      <c r="AE103" s="46"/>
      <c r="AF103" s="46"/>
      <c r="AG103" s="46"/>
      <c r="AH103" s="46"/>
      <c r="AI103" s="46"/>
      <c r="AJ103" s="46"/>
      <c r="AK103" s="46"/>
      <c r="AL103" s="46"/>
      <c r="AM103" s="46"/>
      <c r="AN103" s="46"/>
      <c r="AO103" s="46"/>
      <c r="AP103" s="6"/>
      <c r="AQ103" s="6"/>
      <c r="AR103" s="37"/>
      <c r="AS103" s="38"/>
      <c r="AT103" s="26"/>
      <c r="AU103" s="26"/>
    </row>
    <row r="104" spans="1:47">
      <c r="A104" s="73" t="s">
        <v>88</v>
      </c>
      <c r="B104" s="51"/>
      <c r="C104" s="4" t="s">
        <v>79</v>
      </c>
      <c r="D104" s="4" t="s">
        <v>79</v>
      </c>
      <c r="E104" s="4" t="s">
        <v>79</v>
      </c>
      <c r="F104" s="4" t="s">
        <v>79</v>
      </c>
      <c r="G104" s="46" t="s">
        <v>79</v>
      </c>
      <c r="H104" s="46"/>
      <c r="I104" s="46"/>
      <c r="J104" s="46"/>
      <c r="K104" s="46"/>
      <c r="L104" s="46"/>
      <c r="M104" s="46"/>
      <c r="N104" s="46"/>
      <c r="O104" s="46"/>
      <c r="P104" s="46"/>
      <c r="Q104" s="46"/>
      <c r="R104" s="46"/>
      <c r="S104" s="46"/>
      <c r="T104" s="46"/>
      <c r="U104" s="46"/>
      <c r="V104" s="46"/>
      <c r="W104" s="46"/>
      <c r="X104" s="46"/>
      <c r="Y104" s="46"/>
      <c r="Z104" s="46"/>
      <c r="AA104" s="46"/>
      <c r="AB104" s="46"/>
      <c r="AC104" s="46"/>
      <c r="AD104" s="46"/>
      <c r="AE104" s="46"/>
      <c r="AF104" s="46"/>
      <c r="AG104" s="46"/>
      <c r="AH104" s="46"/>
      <c r="AI104" s="46"/>
      <c r="AJ104" s="46"/>
      <c r="AK104" s="46"/>
      <c r="AL104" s="46"/>
      <c r="AM104" s="46"/>
      <c r="AN104" s="46"/>
      <c r="AO104" s="46"/>
      <c r="AP104" s="6"/>
      <c r="AQ104" s="6"/>
      <c r="AR104" s="37"/>
      <c r="AS104" s="38"/>
      <c r="AT104" s="26"/>
      <c r="AU104" s="26"/>
    </row>
    <row r="105" spans="1:47">
      <c r="A105" s="74" t="s">
        <v>89</v>
      </c>
      <c r="B105" s="47"/>
      <c r="C105" s="47"/>
      <c r="D105" s="47"/>
      <c r="E105" s="47"/>
      <c r="F105" s="47"/>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8"/>
      <c r="AE105" s="48"/>
      <c r="AF105" s="48"/>
      <c r="AG105" s="48"/>
      <c r="AH105" s="48"/>
      <c r="AI105" s="48"/>
      <c r="AJ105" s="48"/>
      <c r="AK105" s="48"/>
      <c r="AL105" s="48"/>
      <c r="AM105" s="48"/>
      <c r="AN105" s="48"/>
      <c r="AO105" s="48"/>
      <c r="AP105" s="6"/>
      <c r="AQ105" s="7"/>
      <c r="AR105" s="37"/>
      <c r="AS105" s="38"/>
      <c r="AT105" s="26"/>
      <c r="AU105" s="26"/>
    </row>
    <row r="106" spans="1:47">
      <c r="A106" s="75"/>
      <c r="B106" s="5"/>
      <c r="C106" s="5"/>
      <c r="D106" s="5"/>
      <c r="E106" s="5"/>
      <c r="F106" s="5"/>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7"/>
      <c r="AR106" s="37"/>
      <c r="AS106" s="38"/>
      <c r="AT106" s="26"/>
      <c r="AU106" s="26"/>
    </row>
    <row r="107" spans="1:47">
      <c r="A107" s="76" t="s">
        <v>90</v>
      </c>
      <c r="B107" s="27"/>
      <c r="C107" s="27"/>
      <c r="D107" s="27"/>
      <c r="E107" s="27"/>
      <c r="F107" s="27"/>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c r="AN107" s="28"/>
      <c r="AO107" s="28"/>
      <c r="AP107" s="8"/>
      <c r="AQ107" s="29"/>
      <c r="AR107" s="39"/>
      <c r="AS107" s="39"/>
    </row>
    <row r="108" spans="1:47">
      <c r="A108" s="77" t="s">
        <v>91</v>
      </c>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8"/>
      <c r="AQ108" s="31"/>
      <c r="AR108" s="88"/>
      <c r="AS108" s="40"/>
    </row>
    <row r="109" spans="1:47">
      <c r="A109" s="78" t="s">
        <v>92</v>
      </c>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32"/>
      <c r="AP109" s="8"/>
      <c r="AQ109" s="31"/>
      <c r="AR109" s="89"/>
      <c r="AS109" s="41"/>
    </row>
    <row r="110" spans="1:47">
      <c r="A110" s="79" t="s">
        <v>93</v>
      </c>
      <c r="B110" s="128" t="s">
        <v>94</v>
      </c>
      <c r="C110" s="129"/>
      <c r="D110" s="129"/>
      <c r="E110" s="129"/>
      <c r="F110" s="129"/>
      <c r="G110" s="129"/>
      <c r="H110" s="129"/>
      <c r="I110" s="129"/>
      <c r="J110" s="129"/>
      <c r="K110" s="129"/>
      <c r="L110" s="129"/>
      <c r="M110" s="129"/>
      <c r="N110" s="129"/>
      <c r="O110" s="129"/>
      <c r="P110" s="129"/>
      <c r="Q110" s="129"/>
      <c r="R110" s="33"/>
      <c r="S110" s="33"/>
      <c r="T110" s="33"/>
      <c r="U110" s="33"/>
      <c r="V110" s="33"/>
      <c r="W110" s="33"/>
      <c r="X110" s="33"/>
      <c r="Y110" s="33"/>
      <c r="Z110" s="33"/>
      <c r="AA110" s="33"/>
      <c r="AB110" s="33"/>
      <c r="AC110" s="33"/>
      <c r="AD110" s="33"/>
      <c r="AE110" s="33"/>
      <c r="AF110" s="33"/>
      <c r="AG110" s="33"/>
      <c r="AH110" s="33"/>
      <c r="AI110" s="33"/>
      <c r="AJ110" s="33"/>
      <c r="AK110" s="33"/>
      <c r="AL110" s="33"/>
      <c r="AM110" s="33"/>
      <c r="AN110" s="33"/>
      <c r="AO110" s="33"/>
      <c r="AP110" s="8"/>
      <c r="AQ110" s="7"/>
      <c r="AR110" s="90"/>
      <c r="AS110" s="42"/>
    </row>
    <row r="111" spans="1:47" ht="15.75" customHeight="1">
      <c r="A111" s="80"/>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Q111" s="8"/>
      <c r="AR111" s="91"/>
      <c r="AS111" s="43"/>
    </row>
    <row r="112" spans="1:47" ht="15" customHeight="1">
      <c r="A112" s="130"/>
    </row>
    <row r="125" spans="1:1" ht="15" customHeight="1">
      <c r="A125" s="130"/>
    </row>
    <row r="126" spans="1:1" ht="15" customHeight="1">
      <c r="A126" s="130"/>
    </row>
    <row r="127" spans="1:1" ht="15" customHeight="1">
      <c r="A127" s="130"/>
    </row>
    <row r="128" spans="1:1" ht="15" customHeight="1">
      <c r="A128" s="130"/>
    </row>
    <row r="208" spans="1:1" ht="15" customHeight="1">
      <c r="A208" s="130"/>
    </row>
    <row r="215" spans="1:12" ht="15" customHeight="1">
      <c r="A215" s="130"/>
      <c r="L215" s="24" t="s">
        <v>95</v>
      </c>
    </row>
    <row r="216" spans="1:12" ht="15" customHeight="1">
      <c r="A216" s="130"/>
    </row>
  </sheetData>
  <autoFilter ref="A1:N39" xr:uid="{8FEA7034-7C2D-4492-94A2-FA509F726479}"/>
  <mergeCells count="1">
    <mergeCell ref="B110:Q110"/>
  </mergeCells>
  <phoneticPr fontId="8" type="noConversion"/>
  <conditionalFormatting sqref="A1 P2:AO39 H18:L21 H26:L37 F38:L39 N38:N39 A38:A106 A107:F107 B108:F108 A109:F109 B110 A111:F1048576">
    <cfRule type="beginsWith" dxfId="64" priority="148" operator="beginsWith" text="04">
      <formula>LEFT(A1,LEN("04"))="04"</formula>
    </cfRule>
    <cfRule type="beginsWith" dxfId="63" priority="147" operator="beginsWith" text="05">
      <formula>LEFT(A1,LEN("05"))="05"</formula>
    </cfRule>
    <cfRule type="beginsWith" dxfId="62" priority="146" operator="beginsWith" text="06">
      <formula>LEFT(A1,LEN("06"))="06"</formula>
    </cfRule>
    <cfRule type="beginsWith" dxfId="61" priority="145" operator="beginsWith" text="07">
      <formula>LEFT(A1,LEN("07"))="07"</formula>
    </cfRule>
    <cfRule type="beginsWith" dxfId="60" priority="144" operator="beginsWith" text="08">
      <formula>LEFT(A1,LEN("08"))="08"</formula>
    </cfRule>
    <cfRule type="beginsWith" dxfId="59" priority="142" operator="beginsWith" text="10">
      <formula>LEFT(A1,LEN("10"))="10"</formula>
    </cfRule>
    <cfRule type="beginsWith" dxfId="58" priority="141" operator="beginsWith" text="11">
      <formula>LEFT(A1,LEN("11"))="11"</formula>
    </cfRule>
    <cfRule type="beginsWith" dxfId="57" priority="140" operator="beginsWith" text="12">
      <formula>LEFT(A1,LEN("12"))="12"</formula>
    </cfRule>
    <cfRule type="beginsWith" dxfId="56" priority="151" operator="beginsWith" text="01">
      <formula>LEFT(A1,LEN("01"))="01"</formula>
    </cfRule>
    <cfRule type="beginsWith" dxfId="55" priority="143" operator="beginsWith" text="09">
      <formula>LEFT(A1,LEN("09"))="09"</formula>
    </cfRule>
    <cfRule type="beginsWith" dxfId="54" priority="150" operator="beginsWith" text="02">
      <formula>LEFT(A1,LEN("02"))="02"</formula>
    </cfRule>
    <cfRule type="beginsWith" dxfId="53" priority="149" operator="beginsWith" text="03">
      <formula>LEFT(A1,LEN("03"))="03"</formula>
    </cfRule>
  </conditionalFormatting>
  <conditionalFormatting sqref="H17:L17">
    <cfRule type="beginsWith" dxfId="52" priority="1" operator="beginsWith" text="13">
      <formula>LEFT(H17,LEN("13"))="13"</formula>
    </cfRule>
    <cfRule type="beginsWith" dxfId="51" priority="2" operator="beginsWith" text="12">
      <formula>LEFT(H17,LEN("12"))="12"</formula>
    </cfRule>
    <cfRule type="beginsWith" dxfId="50" priority="3" operator="beginsWith" text="11">
      <formula>LEFT(H17,LEN("11"))="11"</formula>
    </cfRule>
    <cfRule type="beginsWith" dxfId="49" priority="4" operator="beginsWith" text="10">
      <formula>LEFT(H17,LEN("10"))="10"</formula>
    </cfRule>
    <cfRule type="beginsWith" dxfId="48" priority="5" operator="beginsWith" text="09">
      <formula>LEFT(H17,LEN("09"))="09"</formula>
    </cfRule>
    <cfRule type="beginsWith" dxfId="47" priority="6" operator="beginsWith" text="08">
      <formula>LEFT(H17,LEN("08"))="08"</formula>
    </cfRule>
    <cfRule type="beginsWith" dxfId="46" priority="7" operator="beginsWith" text="07">
      <formula>LEFT(H17,LEN("07"))="07"</formula>
    </cfRule>
    <cfRule type="beginsWith" dxfId="45" priority="8" operator="beginsWith" text="06">
      <formula>LEFT(H17,LEN("06"))="06"</formula>
    </cfRule>
    <cfRule type="beginsWith" dxfId="44" priority="10" operator="beginsWith" text="04">
      <formula>LEFT(H17,LEN("04"))="04"</formula>
    </cfRule>
    <cfRule type="beginsWith" dxfId="43" priority="11" operator="beginsWith" text="03">
      <formula>LEFT(H17,LEN("03"))="03"</formula>
    </cfRule>
    <cfRule type="beginsWith" dxfId="42" priority="12" operator="beginsWith" text="02">
      <formula>LEFT(H17,LEN("02"))="02"</formula>
    </cfRule>
    <cfRule type="beginsWith" dxfId="41" priority="13" operator="beginsWith" text="01">
      <formula>LEFT(H17,LEN("01"))="01"</formula>
    </cfRule>
    <cfRule type="beginsWith" dxfId="40" priority="9" operator="beginsWith" text="05">
      <formula>LEFT(H17,LEN("05"))="05"</formula>
    </cfRule>
  </conditionalFormatting>
  <conditionalFormatting sqref="H18:L21 H26:L37 A1 P2:AO39 F38:L39 N38:N39 A38:A106 A107:F107 B108:F108 A109:F109 B110 A111:F1048576">
    <cfRule type="beginsWith" dxfId="39" priority="139" operator="beginsWith" text="13">
      <formula>LEFT(A1,LEN("13"))="13"</formula>
    </cfRule>
  </conditionalFormatting>
  <conditionalFormatting sqref="H23:L24 AT1:AT3 AT5:AT6 AT8:AT10 J13:L13 AT13 H13:H15 J14:K14 I16:L16 AT16 H21:H22 K21:L23 H24:H26 J24:L26 F40:AO97">
    <cfRule type="beginsWith" dxfId="38" priority="61" operator="beginsWith" text="13">
      <formula>LEFT(F1,LEN("13"))="13"</formula>
    </cfRule>
  </conditionalFormatting>
  <conditionalFormatting sqref="J22:J23">
    <cfRule type="beginsWith" dxfId="37" priority="47" operator="beginsWith" text="06">
      <formula>LEFT(J22,LEN("06"))="06"</formula>
    </cfRule>
    <cfRule type="beginsWith" dxfId="36" priority="48" operator="beginsWith" text="05">
      <formula>LEFT(J22,LEN("05"))="05"</formula>
    </cfRule>
    <cfRule type="beginsWith" dxfId="35" priority="49" operator="beginsWith" text="04">
      <formula>LEFT(J22,LEN("04"))="04"</formula>
    </cfRule>
    <cfRule type="beginsWith" dxfId="34" priority="50" operator="beginsWith" text="03">
      <formula>LEFT(J22,LEN("03"))="03"</formula>
    </cfRule>
    <cfRule type="beginsWith" dxfId="33" priority="51" operator="beginsWith" text="02">
      <formula>LEFT(J22,LEN("02"))="02"</formula>
    </cfRule>
    <cfRule type="beginsWith" dxfId="32" priority="52" operator="beginsWith" text="01">
      <formula>LEFT(J22,LEN("01"))="01"</formula>
    </cfRule>
    <cfRule type="beginsWith" dxfId="31" priority="45" operator="beginsWith" text="08">
      <formula>LEFT(J22,LEN("08"))="08"</formula>
    </cfRule>
    <cfRule type="beginsWith" dxfId="30" priority="44" operator="beginsWith" text="09">
      <formula>LEFT(J22,LEN("09"))="09"</formula>
    </cfRule>
    <cfRule type="beginsWith" dxfId="29" priority="43" operator="beginsWith" text="10">
      <formula>LEFT(J22,LEN("10"))="10"</formula>
    </cfRule>
    <cfRule type="beginsWith" dxfId="28" priority="42" operator="beginsWith" text="11">
      <formula>LEFT(J22,LEN("11"))="11"</formula>
    </cfRule>
    <cfRule type="beginsWith" dxfId="27" priority="41" operator="beginsWith" text="12">
      <formula>LEFT(J22,LEN("12"))="12"</formula>
    </cfRule>
    <cfRule type="beginsWith" dxfId="26" priority="40" operator="beginsWith" text="13">
      <formula>LEFT(J22,LEN("13"))="13"</formula>
    </cfRule>
    <cfRule type="beginsWith" dxfId="25" priority="46" operator="beginsWith" text="07">
      <formula>LEFT(J22,LEN("07"))="07"</formula>
    </cfRule>
  </conditionalFormatting>
  <conditionalFormatting sqref="O15:O39">
    <cfRule type="beginsWith" dxfId="24" priority="27" operator="beginsWith" text="13">
      <formula>LEFT(O15,LEN("13"))="13"</formula>
    </cfRule>
    <cfRule type="beginsWith" dxfId="23" priority="28" operator="beginsWith" text="12">
      <formula>LEFT(O15,LEN("12"))="12"</formula>
    </cfRule>
    <cfRule type="beginsWith" dxfId="22" priority="29" operator="beginsWith" text="11">
      <formula>LEFT(O15,LEN("11"))="11"</formula>
    </cfRule>
    <cfRule type="beginsWith" dxfId="21" priority="30" operator="beginsWith" text="10">
      <formula>LEFT(O15,LEN("10"))="10"</formula>
    </cfRule>
    <cfRule type="beginsWith" dxfId="20" priority="31" operator="beginsWith" text="09">
      <formula>LEFT(O15,LEN("09"))="09"</formula>
    </cfRule>
    <cfRule type="beginsWith" dxfId="19" priority="32" operator="beginsWith" text="08">
      <formula>LEFT(O15,LEN("08"))="08"</formula>
    </cfRule>
    <cfRule type="beginsWith" dxfId="18" priority="33" operator="beginsWith" text="07">
      <formula>LEFT(O15,LEN("07"))="07"</formula>
    </cfRule>
    <cfRule type="beginsWith" dxfId="17" priority="34" operator="beginsWith" text="06">
      <formula>LEFT(O15,LEN("06"))="06"</formula>
    </cfRule>
    <cfRule type="beginsWith" dxfId="16" priority="38" operator="beginsWith" text="02">
      <formula>LEFT(O15,LEN("02"))="02"</formula>
    </cfRule>
    <cfRule type="beginsWith" dxfId="15" priority="39" operator="beginsWith" text="01">
      <formula>LEFT(O15,LEN("01"))="01"</formula>
    </cfRule>
    <cfRule type="beginsWith" dxfId="14" priority="37" operator="beginsWith" text="03">
      <formula>LEFT(O15,LEN("03"))="03"</formula>
    </cfRule>
    <cfRule type="beginsWith" dxfId="13" priority="36" operator="beginsWith" text="04">
      <formula>LEFT(O15,LEN("04"))="04"</formula>
    </cfRule>
    <cfRule type="beginsWith" dxfId="12" priority="35" operator="beginsWith" text="05">
      <formula>LEFT(O15,LEN("05"))="05"</formula>
    </cfRule>
  </conditionalFormatting>
  <conditionalFormatting sqref="AT1:AT3 AT5:AT6 AT8:AT10 J13:L13 AT13 H13:H15 J14:K14 I16:L16 AT16 H21:H22 K21:L23 H23:L24 H24:H26 J24:L26 F40:AO97">
    <cfRule type="beginsWith" dxfId="11" priority="64" operator="beginsWith" text="10">
      <formula>LEFT(F1,LEN("10"))="10"</formula>
    </cfRule>
    <cfRule type="beginsWith" dxfId="10" priority="65" operator="beginsWith" text="09">
      <formula>LEFT(F1,LEN("09"))="09"</formula>
    </cfRule>
    <cfRule type="beginsWith" dxfId="9" priority="66" operator="beginsWith" text="08">
      <formula>LEFT(F1,LEN("08"))="08"</formula>
    </cfRule>
    <cfRule type="beginsWith" dxfId="8" priority="67" operator="beginsWith" text="07">
      <formula>LEFT(F1,LEN("07"))="07"</formula>
    </cfRule>
    <cfRule type="beginsWith" dxfId="7" priority="68" operator="beginsWith" text="06">
      <formula>LEFT(F1,LEN("06"))="06"</formula>
    </cfRule>
    <cfRule type="beginsWith" dxfId="6" priority="69" operator="beginsWith" text="05">
      <formula>LEFT(F1,LEN("05"))="05"</formula>
    </cfRule>
    <cfRule type="beginsWith" dxfId="5" priority="62" operator="beginsWith" text="12">
      <formula>LEFT(F1,LEN("12"))="12"</formula>
    </cfRule>
    <cfRule type="beginsWith" dxfId="4" priority="71" operator="beginsWith" text="03">
      <formula>LEFT(F1,LEN("03"))="03"</formula>
    </cfRule>
    <cfRule type="beginsWith" dxfId="3" priority="72" operator="beginsWith" text="02">
      <formula>LEFT(F1,LEN("02"))="02"</formula>
    </cfRule>
    <cfRule type="beginsWith" dxfId="2" priority="73" operator="beginsWith" text="01">
      <formula>LEFT(F1,LEN("01"))="01"</formula>
    </cfRule>
    <cfRule type="beginsWith" dxfId="1" priority="63" operator="beginsWith" text="11">
      <formula>LEFT(F1,LEN("11"))="11"</formula>
    </cfRule>
    <cfRule type="beginsWith" dxfId="0" priority="70" operator="beginsWith" text="04">
      <formula>LEFT(F1,LEN("04"))="04"</formula>
    </cfRule>
  </conditionalFormatting>
  <dataValidations count="1">
    <dataValidation type="list" allowBlank="1" showInputMessage="1" showErrorMessage="1" sqref="B99:AO105 AT2:AT98"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sheetPr codeName="Hoja4"/>
  <dimension ref="A1:C91"/>
  <sheetViews>
    <sheetView workbookViewId="0">
      <selection activeCell="C13" sqref="C13"/>
    </sheetView>
  </sheetViews>
  <sheetFormatPr defaultColWidth="11.42578125" defaultRowHeight="15"/>
  <cols>
    <col min="1" max="3" width="28.42578125" style="21" customWidth="1"/>
  </cols>
  <sheetData>
    <row r="1" spans="1:3">
      <c r="A1" s="49" t="s">
        <v>96</v>
      </c>
      <c r="B1" s="49" t="s">
        <v>97</v>
      </c>
      <c r="C1" s="49" t="s">
        <v>98</v>
      </c>
    </row>
    <row r="2" spans="1:3">
      <c r="A2" s="20">
        <v>1</v>
      </c>
      <c r="B2" s="20" t="str" cm="1">
        <f t="array" ref="B2:B14">TRANSPOSE(_xlfn._xlws.FILTER('Aptitud final'!1:1,'Aptitud final'!99:99="X"))</f>
        <v>ganaderia_doble_proposito</v>
      </c>
      <c r="C2" s="20" t="s">
        <v>15</v>
      </c>
    </row>
    <row r="3" spans="1:3">
      <c r="A3" s="20">
        <f>IF(B3="","",A2+1)</f>
        <v>2</v>
      </c>
      <c r="B3" s="20" t="str">
        <v>avicultura_engorde</v>
      </c>
      <c r="C3" s="20" t="s">
        <v>15</v>
      </c>
    </row>
    <row r="4" spans="1:3">
      <c r="A4" s="20">
        <f t="shared" ref="A4:A58" si="0">IF(B4="","",A3+1)</f>
        <v>3</v>
      </c>
      <c r="B4" s="20" t="str">
        <v>avicultura_postura</v>
      </c>
      <c r="C4" s="20" t="s">
        <v>15</v>
      </c>
    </row>
    <row r="5" spans="1:3">
      <c r="A5" s="20">
        <f t="shared" si="0"/>
        <v>4</v>
      </c>
      <c r="B5" s="20" t="str">
        <v>porcicultura_cria</v>
      </c>
      <c r="C5" s="20" t="s">
        <v>15</v>
      </c>
    </row>
    <row r="6" spans="1:3">
      <c r="A6" s="20">
        <f t="shared" si="0"/>
        <v>5</v>
      </c>
      <c r="B6" s="20" t="str">
        <v>porcicultura_ceba</v>
      </c>
      <c r="C6" s="20" t="s">
        <v>15</v>
      </c>
    </row>
    <row r="7" spans="1:3">
      <c r="A7" s="20">
        <f t="shared" si="0"/>
        <v>6</v>
      </c>
      <c r="B7" s="20" t="str">
        <v>piscicultura_tilapia_cachama</v>
      </c>
      <c r="C7" s="20" t="s">
        <v>15</v>
      </c>
    </row>
    <row r="8" spans="1:3">
      <c r="A8" s="20">
        <f t="shared" si="0"/>
        <v>7</v>
      </c>
      <c r="B8" s="20" t="str">
        <v>cana_panelera</v>
      </c>
      <c r="C8" s="20" t="s">
        <v>15</v>
      </c>
    </row>
    <row r="9" spans="1:3">
      <c r="A9" s="20">
        <f t="shared" si="0"/>
        <v>8</v>
      </c>
      <c r="B9" s="20" t="str">
        <v>yuca</v>
      </c>
      <c r="C9" s="20" t="s">
        <v>15</v>
      </c>
    </row>
    <row r="10" spans="1:3">
      <c r="A10" s="20">
        <f t="shared" si="0"/>
        <v>9</v>
      </c>
      <c r="B10" s="20" t="str">
        <v>maiz_amarillo_tradicional</v>
      </c>
      <c r="C10" s="20" t="s">
        <v>15</v>
      </c>
    </row>
    <row r="11" spans="1:3">
      <c r="A11" s="20">
        <f t="shared" si="0"/>
        <v>10</v>
      </c>
      <c r="B11" s="20" t="str">
        <v>cafe</v>
      </c>
      <c r="C11" s="20" t="s">
        <v>28</v>
      </c>
    </row>
    <row r="12" spans="1:3">
      <c r="A12" s="20">
        <f t="shared" si="0"/>
        <v>11</v>
      </c>
      <c r="B12" s="20" t="str">
        <v>cacao</v>
      </c>
      <c r="C12" s="20" t="s">
        <v>15</v>
      </c>
    </row>
    <row r="13" spans="1:3">
      <c r="A13" s="20">
        <f t="shared" si="0"/>
        <v>12</v>
      </c>
      <c r="B13" s="20" t="str">
        <v>platano</v>
      </c>
      <c r="C13" s="20" t="s">
        <v>15</v>
      </c>
    </row>
    <row r="14" spans="1:3">
      <c r="A14" s="20">
        <f t="shared" si="0"/>
        <v>13</v>
      </c>
      <c r="B14" s="20" t="str">
        <v>sacha_inchi</v>
      </c>
      <c r="C14" s="20" t="s">
        <v>15</v>
      </c>
    </row>
    <row r="15" spans="1:3">
      <c r="A15" s="21" t="str">
        <f>IF(B15="","",#REF!+1)</f>
        <v/>
      </c>
    </row>
    <row r="16" spans="1:3">
      <c r="A16" s="21" t="str">
        <f t="shared" si="0"/>
        <v/>
      </c>
    </row>
    <row r="17" spans="1:1">
      <c r="A17" s="21" t="str">
        <f t="shared" si="0"/>
        <v/>
      </c>
    </row>
    <row r="18" spans="1:1">
      <c r="A18" s="21" t="str">
        <f t="shared" si="0"/>
        <v/>
      </c>
    </row>
    <row r="19" spans="1:1">
      <c r="A19" s="21" t="str">
        <f t="shared" si="0"/>
        <v/>
      </c>
    </row>
    <row r="20" spans="1:1">
      <c r="A20" s="21" t="str">
        <f t="shared" si="0"/>
        <v/>
      </c>
    </row>
    <row r="21" spans="1:1">
      <c r="A21" s="21" t="str">
        <f t="shared" si="0"/>
        <v/>
      </c>
    </row>
    <row r="22" spans="1:1">
      <c r="A22" s="21" t="str">
        <f t="shared" si="0"/>
        <v/>
      </c>
    </row>
    <row r="23" spans="1:1">
      <c r="A23" s="21" t="str">
        <f t="shared" si="0"/>
        <v/>
      </c>
    </row>
    <row r="24" spans="1:1">
      <c r="A24" s="21" t="str">
        <f t="shared" si="0"/>
        <v/>
      </c>
    </row>
    <row r="25" spans="1:1">
      <c r="A25" s="21" t="str">
        <f t="shared" si="0"/>
        <v/>
      </c>
    </row>
    <row r="26" spans="1:1">
      <c r="A26" s="21" t="str">
        <f t="shared" si="0"/>
        <v/>
      </c>
    </row>
    <row r="27" spans="1:1">
      <c r="A27" s="21" t="str">
        <f t="shared" si="0"/>
        <v/>
      </c>
    </row>
    <row r="28" spans="1:1">
      <c r="A28" s="21" t="str">
        <f t="shared" si="0"/>
        <v/>
      </c>
    </row>
    <row r="29" spans="1:1">
      <c r="A29" s="21" t="str">
        <f t="shared" si="0"/>
        <v/>
      </c>
    </row>
    <row r="30" spans="1:1">
      <c r="A30" s="21" t="str">
        <f t="shared" si="0"/>
        <v/>
      </c>
    </row>
    <row r="31" spans="1:1">
      <c r="A31" s="21" t="str">
        <f t="shared" si="0"/>
        <v/>
      </c>
    </row>
    <row r="32" spans="1:1">
      <c r="A32" s="21" t="str">
        <f t="shared" si="0"/>
        <v/>
      </c>
    </row>
    <row r="33" spans="1:1">
      <c r="A33" s="21" t="str">
        <f t="shared" si="0"/>
        <v/>
      </c>
    </row>
    <row r="34" spans="1:1">
      <c r="A34" s="21" t="str">
        <f t="shared" si="0"/>
        <v/>
      </c>
    </row>
    <row r="35" spans="1:1">
      <c r="A35" s="21" t="str">
        <f t="shared" si="0"/>
        <v/>
      </c>
    </row>
    <row r="36" spans="1:1">
      <c r="A36" s="21" t="str">
        <f t="shared" si="0"/>
        <v/>
      </c>
    </row>
    <row r="37" spans="1:1">
      <c r="A37" s="21" t="str">
        <f t="shared" si="0"/>
        <v/>
      </c>
    </row>
    <row r="38" spans="1:1">
      <c r="A38" s="21" t="str">
        <f t="shared" si="0"/>
        <v/>
      </c>
    </row>
    <row r="39" spans="1:1">
      <c r="A39" s="21" t="str">
        <f t="shared" si="0"/>
        <v/>
      </c>
    </row>
    <row r="40" spans="1:1">
      <c r="A40" s="21" t="str">
        <f t="shared" si="0"/>
        <v/>
      </c>
    </row>
    <row r="41" spans="1:1">
      <c r="A41" s="21" t="str">
        <f t="shared" si="0"/>
        <v/>
      </c>
    </row>
    <row r="42" spans="1:1">
      <c r="A42" s="21" t="str">
        <f t="shared" si="0"/>
        <v/>
      </c>
    </row>
    <row r="43" spans="1:1">
      <c r="A43" s="21" t="str">
        <f t="shared" si="0"/>
        <v/>
      </c>
    </row>
    <row r="44" spans="1:1">
      <c r="A44" s="21" t="str">
        <f t="shared" si="0"/>
        <v/>
      </c>
    </row>
    <row r="45" spans="1:1">
      <c r="A45" s="21" t="str">
        <f t="shared" si="0"/>
        <v/>
      </c>
    </row>
    <row r="46" spans="1:1">
      <c r="A46" s="21" t="str">
        <f t="shared" si="0"/>
        <v/>
      </c>
    </row>
    <row r="47" spans="1:1">
      <c r="A47" s="21" t="str">
        <f t="shared" si="0"/>
        <v/>
      </c>
    </row>
    <row r="48" spans="1:1">
      <c r="A48" s="21" t="str">
        <f t="shared" si="0"/>
        <v/>
      </c>
    </row>
    <row r="49" spans="1:1">
      <c r="A49" s="21" t="str">
        <f t="shared" si="0"/>
        <v/>
      </c>
    </row>
    <row r="50" spans="1:1">
      <c r="A50" s="21" t="str">
        <f t="shared" si="0"/>
        <v/>
      </c>
    </row>
    <row r="51" spans="1:1">
      <c r="A51" s="21" t="str">
        <f t="shared" si="0"/>
        <v/>
      </c>
    </row>
    <row r="52" spans="1:1">
      <c r="A52" s="21" t="str">
        <f t="shared" si="0"/>
        <v/>
      </c>
    </row>
    <row r="53" spans="1:1">
      <c r="A53" s="21" t="str">
        <f t="shared" si="0"/>
        <v/>
      </c>
    </row>
    <row r="54" spans="1:1">
      <c r="A54" s="21" t="str">
        <f t="shared" si="0"/>
        <v/>
      </c>
    </row>
    <row r="55" spans="1:1">
      <c r="A55" s="21" t="str">
        <f t="shared" si="0"/>
        <v/>
      </c>
    </row>
    <row r="56" spans="1:1">
      <c r="A56" s="21" t="str">
        <f t="shared" si="0"/>
        <v/>
      </c>
    </row>
    <row r="57" spans="1:1">
      <c r="A57" s="21" t="str">
        <f t="shared" si="0"/>
        <v/>
      </c>
    </row>
    <row r="58" spans="1:1">
      <c r="A58" s="21" t="str">
        <f t="shared" si="0"/>
        <v/>
      </c>
    </row>
    <row r="59" spans="1:1">
      <c r="A59" s="21" t="str">
        <f t="shared" ref="A59:A91" si="1">IF(B59="","",A58+1)</f>
        <v/>
      </c>
    </row>
    <row r="60" spans="1:1">
      <c r="A60" s="21" t="str">
        <f t="shared" si="1"/>
        <v/>
      </c>
    </row>
    <row r="61" spans="1:1">
      <c r="A61" s="21" t="str">
        <f t="shared" si="1"/>
        <v/>
      </c>
    </row>
    <row r="62" spans="1:1">
      <c r="A62" s="21" t="str">
        <f t="shared" si="1"/>
        <v/>
      </c>
    </row>
    <row r="63" spans="1:1">
      <c r="A63" s="21" t="str">
        <f t="shared" si="1"/>
        <v/>
      </c>
    </row>
    <row r="64" spans="1:1">
      <c r="A64" s="21" t="str">
        <f t="shared" si="1"/>
        <v/>
      </c>
    </row>
    <row r="65" spans="1:1">
      <c r="A65" s="21" t="str">
        <f t="shared" si="1"/>
        <v/>
      </c>
    </row>
    <row r="66" spans="1:1">
      <c r="A66" s="21" t="str">
        <f t="shared" si="1"/>
        <v/>
      </c>
    </row>
    <row r="67" spans="1:1">
      <c r="A67" s="21" t="str">
        <f t="shared" si="1"/>
        <v/>
      </c>
    </row>
    <row r="68" spans="1:1">
      <c r="A68" s="21" t="str">
        <f t="shared" si="1"/>
        <v/>
      </c>
    </row>
    <row r="69" spans="1:1">
      <c r="A69" s="21" t="str">
        <f t="shared" si="1"/>
        <v/>
      </c>
    </row>
    <row r="70" spans="1:1">
      <c r="A70" s="21" t="str">
        <f t="shared" si="1"/>
        <v/>
      </c>
    </row>
    <row r="71" spans="1:1">
      <c r="A71" s="21" t="str">
        <f t="shared" si="1"/>
        <v/>
      </c>
    </row>
    <row r="72" spans="1:1">
      <c r="A72" s="21" t="str">
        <f t="shared" si="1"/>
        <v/>
      </c>
    </row>
    <row r="73" spans="1:1">
      <c r="A73" s="21" t="str">
        <f t="shared" si="1"/>
        <v/>
      </c>
    </row>
    <row r="74" spans="1:1">
      <c r="A74" s="21" t="str">
        <f t="shared" si="1"/>
        <v/>
      </c>
    </row>
    <row r="75" spans="1:1">
      <c r="A75" s="21" t="str">
        <f t="shared" si="1"/>
        <v/>
      </c>
    </row>
    <row r="76" spans="1:1">
      <c r="A76" s="21" t="str">
        <f t="shared" si="1"/>
        <v/>
      </c>
    </row>
    <row r="77" spans="1:1">
      <c r="A77" s="21" t="str">
        <f t="shared" si="1"/>
        <v/>
      </c>
    </row>
    <row r="78" spans="1:1">
      <c r="A78" s="21" t="str">
        <f t="shared" si="1"/>
        <v/>
      </c>
    </row>
    <row r="79" spans="1:1">
      <c r="A79" s="21" t="str">
        <f t="shared" si="1"/>
        <v/>
      </c>
    </row>
    <row r="80" spans="1:1">
      <c r="A80" s="21" t="str">
        <f t="shared" si="1"/>
        <v/>
      </c>
    </row>
    <row r="81" spans="1:1">
      <c r="A81" s="21" t="str">
        <f t="shared" si="1"/>
        <v/>
      </c>
    </row>
    <row r="82" spans="1:1">
      <c r="A82" s="21" t="str">
        <f t="shared" si="1"/>
        <v/>
      </c>
    </row>
    <row r="83" spans="1:1">
      <c r="A83" s="21" t="str">
        <f t="shared" si="1"/>
        <v/>
      </c>
    </row>
    <row r="84" spans="1:1">
      <c r="A84" s="21" t="str">
        <f t="shared" si="1"/>
        <v/>
      </c>
    </row>
    <row r="85" spans="1:1">
      <c r="A85" s="21" t="str">
        <f t="shared" si="1"/>
        <v/>
      </c>
    </row>
    <row r="86" spans="1:1">
      <c r="A86" s="21" t="str">
        <f t="shared" si="1"/>
        <v/>
      </c>
    </row>
    <row r="87" spans="1:1">
      <c r="A87" s="21" t="str">
        <f t="shared" si="1"/>
        <v/>
      </c>
    </row>
    <row r="88" spans="1:1">
      <c r="A88" s="21" t="str">
        <f t="shared" si="1"/>
        <v/>
      </c>
    </row>
    <row r="89" spans="1:1">
      <c r="A89" s="21" t="str">
        <f t="shared" si="1"/>
        <v/>
      </c>
    </row>
    <row r="90" spans="1:1">
      <c r="A90" s="21" t="str">
        <f t="shared" si="1"/>
        <v/>
      </c>
    </row>
    <row r="91" spans="1:1">
      <c r="A91" s="21"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sheetPr codeName="Hoja5"/>
  <dimension ref="A1:C500"/>
  <sheetViews>
    <sheetView workbookViewId="0">
      <selection activeCell="F8" sqref="F8"/>
    </sheetView>
  </sheetViews>
  <sheetFormatPr defaultColWidth="8.85546875" defaultRowHeight="15"/>
  <cols>
    <col min="1" max="2" width="33" style="1" customWidth="1"/>
    <col min="3" max="3" width="42.140625" bestFit="1" customWidth="1"/>
  </cols>
  <sheetData>
    <row r="1" spans="1:3">
      <c r="A1" s="9" t="str" cm="1">
        <f t="array" ref="A1:A500">[2]Diccionario!$A$1:$A$500</f>
        <v>Tipo</v>
      </c>
      <c r="B1" s="9" t="str" cm="1">
        <f t="array" ref="B1:B500">[2]Diccionario!$B$1:$B$500</f>
        <v>Linea</v>
      </c>
      <c r="C1" s="9"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aji_habanero</v>
      </c>
      <c r="C15" t="str">
        <v>ají habanero</v>
      </c>
    </row>
    <row r="16" spans="1:3">
      <c r="A16" s="1" t="str">
        <v>agricola</v>
      </c>
      <c r="B16" s="1" t="str">
        <v>aji_topito</v>
      </c>
      <c r="C16" t="str">
        <v>ají topito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banano_bocadillo</v>
      </c>
      <c r="C50" t="str">
        <v>banano bocadillo</v>
      </c>
    </row>
    <row r="51" spans="1:3">
      <c r="A51" s="1" t="str">
        <v>agricola</v>
      </c>
      <c r="B51" s="1" t="str">
        <v>batata</v>
      </c>
      <c r="C51" t="str">
        <v>batata</v>
      </c>
    </row>
    <row r="52" spans="1:3">
      <c r="A52" s="1" t="str">
        <v>agricola</v>
      </c>
      <c r="B52" s="1" t="str">
        <v>berenjena</v>
      </c>
      <c r="C52" t="str">
        <v>berenjena</v>
      </c>
    </row>
    <row r="53" spans="1:3">
      <c r="A53" s="1" t="str">
        <v>agricola</v>
      </c>
      <c r="B53" s="1" t="str">
        <v>bijao</v>
      </c>
      <c r="C53" t="str">
        <v>bijao</v>
      </c>
    </row>
    <row r="54" spans="1:3">
      <c r="A54" s="1" t="str">
        <v>agricola</v>
      </c>
      <c r="B54" s="1" t="str">
        <v>bore</v>
      </c>
      <c r="C54" t="str">
        <v>bore</v>
      </c>
    </row>
    <row r="55" spans="1:3">
      <c r="A55" s="1" t="str">
        <v>agricola</v>
      </c>
      <c r="B55" s="1" t="str">
        <v>borojo</v>
      </c>
      <c r="C55" t="str">
        <v>borojó</v>
      </c>
    </row>
    <row r="56" spans="1:3">
      <c r="A56" s="1" t="str">
        <v>agricola</v>
      </c>
      <c r="B56" s="1" t="str">
        <v>brevo</v>
      </c>
      <c r="C56" t="str">
        <v>brevo</v>
      </c>
    </row>
    <row r="57" spans="1:3">
      <c r="A57" s="1" t="str">
        <v>agricola</v>
      </c>
      <c r="B57" s="1" t="str">
        <v>brocoli</v>
      </c>
      <c r="C57" t="str">
        <v>brócoli</v>
      </c>
    </row>
    <row r="58" spans="1:3">
      <c r="A58" s="1" t="str">
        <v>pecuaria</v>
      </c>
      <c r="B58" s="1" t="str">
        <v>bufalos</v>
      </c>
      <c r="C58" t="str">
        <v>búfalos</v>
      </c>
    </row>
    <row r="59" spans="1:3">
      <c r="A59" s="1" t="str">
        <v>agricola</v>
      </c>
      <c r="B59" s="1" t="str">
        <v>cacao</v>
      </c>
      <c r="C59" t="str">
        <v>cacao</v>
      </c>
    </row>
    <row r="60" spans="1:3">
      <c r="A60" s="1" t="str">
        <v>agricola</v>
      </c>
      <c r="B60" s="1" t="str">
        <v>cacao_aguacate</v>
      </c>
      <c r="C60" t="str">
        <v>cacao en asocio con aguacate</v>
      </c>
    </row>
    <row r="61" spans="1:3">
      <c r="A61" s="1" t="str">
        <v>agricola</v>
      </c>
      <c r="B61" s="1" t="str">
        <v>cacao_banano</v>
      </c>
      <c r="C61" t="str">
        <v>cacao en asocio con banano</v>
      </c>
    </row>
    <row r="62" spans="1:3">
      <c r="A62" s="1" t="str">
        <v>agricola</v>
      </c>
      <c r="B62" s="1" t="str">
        <v>cacao_banano_aguacate</v>
      </c>
      <c r="C62" t="str">
        <v>cacao en asocio con banano y aguacate</v>
      </c>
    </row>
    <row r="63" spans="1:3">
      <c r="A63" s="1" t="str">
        <v>agricola</v>
      </c>
      <c r="B63" s="1" t="str">
        <v>cacao_banano_aguacate_citricos</v>
      </c>
      <c r="C63" t="str">
        <v>cacao en asocio con banano, aguacate y cítricos</v>
      </c>
    </row>
    <row r="64" spans="1:3">
      <c r="A64" s="1" t="str">
        <v>agricola</v>
      </c>
      <c r="B64" s="1" t="str">
        <v>cacao_platano</v>
      </c>
      <c r="C64" t="str">
        <v>cacao en asocio con plátano</v>
      </c>
    </row>
    <row r="65" spans="1:3">
      <c r="A65" s="1" t="str">
        <v>agricola</v>
      </c>
      <c r="B65" s="1" t="str">
        <v>cacao_platano_aguacate</v>
      </c>
      <c r="C65" t="str">
        <v>cacao en asocio con plátano y aguacate</v>
      </c>
    </row>
    <row r="66" spans="1:3">
      <c r="A66" s="1" t="str">
        <v>agricola</v>
      </c>
      <c r="B66" s="1" t="str">
        <v>cacao_platano_aguacate_citricos</v>
      </c>
      <c r="C66" t="str">
        <v>cacao en asocio con plátano, aguacate y cítricos</v>
      </c>
    </row>
    <row r="67" spans="1:3">
      <c r="A67" s="1" t="str">
        <v>agricola</v>
      </c>
      <c r="B67" s="1" t="str">
        <v>cacao_sombrio</v>
      </c>
      <c r="C67" t="str">
        <v>cacao sombrío</v>
      </c>
    </row>
    <row r="68" spans="1:3">
      <c r="A68" s="1" t="str">
        <v>agricola</v>
      </c>
      <c r="B68" s="1" t="str">
        <v>cafe</v>
      </c>
      <c r="C68" t="str">
        <v>café</v>
      </c>
    </row>
    <row r="69" spans="1:3">
      <c r="A69" s="1" t="str">
        <v>agricola</v>
      </c>
      <c r="B69" s="1" t="str">
        <v>cafe_aguacate</v>
      </c>
      <c r="C69" t="str">
        <v>café en asocio con aguacate</v>
      </c>
    </row>
    <row r="70" spans="1:3">
      <c r="A70" s="1" t="str">
        <v>agricola</v>
      </c>
      <c r="B70" s="1" t="str">
        <v>cafe_banano</v>
      </c>
      <c r="C70" t="str">
        <v>café en asocio con banano</v>
      </c>
    </row>
    <row r="71" spans="1:3">
      <c r="A71" s="1" t="str">
        <v>agricola</v>
      </c>
      <c r="B71" s="1" t="str">
        <v>cafe_banano_citricos</v>
      </c>
      <c r="C71" t="str">
        <v>café en asocio con banano y cítricos</v>
      </c>
    </row>
    <row r="72" spans="1:3">
      <c r="A72" s="1" t="str">
        <v>agricola</v>
      </c>
      <c r="B72" s="1" t="str">
        <v>cafe_frijol</v>
      </c>
      <c r="C72" t="str">
        <v>café en asocio con frijol</v>
      </c>
    </row>
    <row r="73" spans="1:3">
      <c r="A73" s="1" t="str">
        <v>agricola</v>
      </c>
      <c r="B73" s="1" t="str">
        <v>cafe_maiz</v>
      </c>
      <c r="C73" t="str">
        <v>café en asocio con maíz</v>
      </c>
    </row>
    <row r="74" spans="1:3">
      <c r="A74" s="1" t="str">
        <v>agricola</v>
      </c>
      <c r="B74" s="1" t="str">
        <v>cafe_platano</v>
      </c>
      <c r="C74" t="str">
        <v>café en asocio con plátano</v>
      </c>
    </row>
    <row r="75" spans="1:3">
      <c r="A75" s="1" t="str">
        <v>agricola</v>
      </c>
      <c r="B75" s="1" t="str">
        <v>cafe_platano_citricos</v>
      </c>
      <c r="C75" t="str">
        <v>café en asocio con plátano y cítricos</v>
      </c>
    </row>
    <row r="76" spans="1:3">
      <c r="A76" s="1" t="str">
        <v>agricola</v>
      </c>
      <c r="B76" s="1" t="str">
        <v>cafe_sombrio</v>
      </c>
      <c r="C76" t="str">
        <v>café sombrío</v>
      </c>
    </row>
    <row r="77" spans="1:3">
      <c r="A77" s="1" t="str">
        <v>agricola</v>
      </c>
      <c r="B77" s="1" t="str">
        <v>caimo</v>
      </c>
      <c r="C77" t="str">
        <v>caimo</v>
      </c>
    </row>
    <row r="78" spans="1:3">
      <c r="A78" s="1" t="str">
        <v>agricola</v>
      </c>
      <c r="B78" s="1" t="str">
        <v>calabacin</v>
      </c>
      <c r="C78" t="str">
        <v>calabacín</v>
      </c>
    </row>
    <row r="79" spans="1:3">
      <c r="A79" s="1" t="str">
        <v>agricola</v>
      </c>
      <c r="B79" s="1" t="str">
        <v>calabaza</v>
      </c>
      <c r="C79" t="str">
        <v>calabaza</v>
      </c>
    </row>
    <row r="80" spans="1:3">
      <c r="A80" s="1" t="str">
        <v>agricola</v>
      </c>
      <c r="B80" s="1" t="str">
        <v>calendula</v>
      </c>
      <c r="C80" t="str">
        <v>caléndula</v>
      </c>
    </row>
    <row r="81" spans="1:3">
      <c r="A81" s="1" t="str">
        <v>pecuaria</v>
      </c>
      <c r="B81" s="1" t="str">
        <v>camaron</v>
      </c>
      <c r="C81" t="str">
        <v>camarón</v>
      </c>
    </row>
    <row r="82" spans="1:3">
      <c r="A82" s="1" t="str">
        <v>agricola</v>
      </c>
      <c r="B82" s="1" t="str">
        <v>camu_camu</v>
      </c>
      <c r="C82" t="str">
        <v>camu camu</v>
      </c>
    </row>
    <row r="83" spans="1:3">
      <c r="A83" s="1" t="str">
        <v>agricola</v>
      </c>
      <c r="B83" s="1" t="str">
        <v>cana</v>
      </c>
      <c r="C83" t="str">
        <v>caña</v>
      </c>
    </row>
    <row r="84" spans="1:3">
      <c r="A84" s="1" t="str">
        <v>agricola</v>
      </c>
      <c r="B84" s="1" t="str">
        <v>cana_de_azucar</v>
      </c>
      <c r="C84" t="str">
        <v>caña de azúcar</v>
      </c>
    </row>
    <row r="85" spans="1:3">
      <c r="A85" s="1" t="str">
        <v>agricola</v>
      </c>
      <c r="B85" s="1" t="str">
        <v>cana_flecha</v>
      </c>
      <c r="C85" t="str">
        <v>caña flecha</v>
      </c>
    </row>
    <row r="86" spans="1:3">
      <c r="A86" s="1" t="str">
        <v>agricola</v>
      </c>
      <c r="B86" s="1" t="str">
        <v>cana_miel</v>
      </c>
      <c r="C86" t="str">
        <v>caña miel</v>
      </c>
    </row>
    <row r="87" spans="1:3">
      <c r="A87" s="1" t="str">
        <v>agricola</v>
      </c>
      <c r="B87" s="1" t="str">
        <v>cana_panelera</v>
      </c>
      <c r="C87" t="str">
        <v>caña panelera</v>
      </c>
    </row>
    <row r="88" spans="1:3">
      <c r="A88" s="1" t="str">
        <v>pecuaria</v>
      </c>
      <c r="B88" s="1" t="str">
        <v>caprinos_carne</v>
      </c>
      <c r="C88" t="str">
        <v>caprinos de carne</v>
      </c>
    </row>
    <row r="89" spans="1:3">
      <c r="A89" s="1" t="str">
        <v>pecuaria</v>
      </c>
      <c r="B89" s="1" t="str">
        <v>caprinos_doble_proposito</v>
      </c>
      <c r="C89" t="str">
        <v>caprinos doble propósito</v>
      </c>
    </row>
    <row r="90" spans="1:3">
      <c r="A90" s="1" t="str">
        <v>pecuaria</v>
      </c>
      <c r="B90" s="1" t="str">
        <v>caprinos_leche</v>
      </c>
      <c r="C90" t="str">
        <v>caprinos de leche</v>
      </c>
    </row>
    <row r="91" spans="1:3">
      <c r="A91" s="1" t="str">
        <v>agricola</v>
      </c>
      <c r="B91" s="1" t="str">
        <v>carambolo</v>
      </c>
      <c r="C91" t="str">
        <v>carambolo</v>
      </c>
    </row>
    <row r="92" spans="1:3">
      <c r="A92" s="1" t="str">
        <v>agricola</v>
      </c>
      <c r="B92" s="1" t="str">
        <v>cardamomo</v>
      </c>
      <c r="C92" t="str">
        <v>cardamomo</v>
      </c>
    </row>
    <row r="93" spans="1:3">
      <c r="A93" s="1" t="str">
        <v>agricola</v>
      </c>
      <c r="B93" s="1" t="str">
        <v>caucho</v>
      </c>
      <c r="C93" t="str">
        <v>caucho</v>
      </c>
    </row>
    <row r="94" spans="1:3">
      <c r="A94" s="1" t="str">
        <v>agricola</v>
      </c>
      <c r="B94" s="1" t="str">
        <v>cebada</v>
      </c>
      <c r="C94" t="str">
        <v>cebada</v>
      </c>
    </row>
    <row r="95" spans="1:3">
      <c r="A95" s="1" t="str">
        <v>agricola</v>
      </c>
      <c r="B95" s="1" t="str">
        <v>cebolla_bulbo</v>
      </c>
      <c r="C95" t="str">
        <v>cebolla bulbo</v>
      </c>
    </row>
    <row r="96" spans="1:3">
      <c r="A96" s="1" t="str">
        <v>agricola</v>
      </c>
      <c r="B96" s="1" t="str">
        <v>cebolla_junca</v>
      </c>
      <c r="C96" t="str">
        <v>cebolla junca</v>
      </c>
    </row>
    <row r="97" spans="1:3">
      <c r="A97" s="1" t="str">
        <v>agricola</v>
      </c>
      <c r="B97" s="1" t="str">
        <v>cebolla_rama</v>
      </c>
      <c r="C97" t="str">
        <v>cebolla de rama</v>
      </c>
    </row>
    <row r="98" spans="1:3">
      <c r="A98" s="1" t="str">
        <v>agricola</v>
      </c>
      <c r="B98" s="1" t="str">
        <v>chamba</v>
      </c>
      <c r="C98" t="str">
        <v>chamba</v>
      </c>
    </row>
    <row r="99" spans="1:3">
      <c r="A99" s="1" t="str">
        <v>agricola</v>
      </c>
      <c r="B99" s="1" t="str">
        <v>chirimoya</v>
      </c>
      <c r="C99" t="str">
        <v>chirimoya</v>
      </c>
    </row>
    <row r="100" spans="1:3">
      <c r="A100" s="1" t="str">
        <v>agricola</v>
      </c>
      <c r="B100" s="1" t="str">
        <v>cholupa</v>
      </c>
      <c r="C100" t="str">
        <v>cholupa</v>
      </c>
    </row>
    <row r="101" spans="1:3">
      <c r="A101" s="1" t="str">
        <v>agricola</v>
      </c>
      <c r="B101" s="1" t="str">
        <v>chontaduro</v>
      </c>
      <c r="C101" t="str">
        <v>chontaduro</v>
      </c>
    </row>
    <row r="102" spans="1:3">
      <c r="A102" s="1" t="str">
        <v>agricola</v>
      </c>
      <c r="B102" s="1" t="str">
        <v>cidra_poncil</v>
      </c>
      <c r="C102" t="str">
        <v>cidra poncil</v>
      </c>
    </row>
    <row r="103" spans="1:3">
      <c r="A103" s="1" t="str">
        <v>agricola</v>
      </c>
      <c r="B103" s="1" t="str">
        <v>cilantro</v>
      </c>
      <c r="C103" t="str">
        <v>cilantro</v>
      </c>
    </row>
    <row r="104" spans="1:3">
      <c r="A104" s="1" t="str">
        <v>agricola</v>
      </c>
      <c r="B104" s="1" t="str">
        <v>cilantro_cimarron</v>
      </c>
      <c r="C104" t="str">
        <v>cilantro cimarrón</v>
      </c>
    </row>
    <row r="105" spans="1:3">
      <c r="A105" s="1" t="str">
        <v>agricola</v>
      </c>
      <c r="B105" s="1" t="str">
        <v>ciruela</v>
      </c>
      <c r="C105" t="str">
        <v>ciruela</v>
      </c>
    </row>
    <row r="106" spans="1:3">
      <c r="A106" s="1" t="str">
        <v>agricola</v>
      </c>
      <c r="B106" s="1" t="str">
        <v>ciruela_castilla</v>
      </c>
      <c r="C106" t="str">
        <v>ciruela castilla</v>
      </c>
    </row>
    <row r="107" spans="1:3">
      <c r="A107" s="1" t="str">
        <v>agricola</v>
      </c>
      <c r="B107" s="1" t="str">
        <v>ciruela_costena</v>
      </c>
      <c r="C107" t="str">
        <v>ciruela costeña</v>
      </c>
    </row>
    <row r="108" spans="1:3">
      <c r="A108" s="1" t="str">
        <v>agricola</v>
      </c>
      <c r="B108" s="1" t="str">
        <v>citricos</v>
      </c>
      <c r="C108" t="str">
        <v>cítricos</v>
      </c>
    </row>
    <row r="109" spans="1:3">
      <c r="A109" s="1" t="str">
        <v>agricola</v>
      </c>
      <c r="B109" s="1" t="str">
        <v>coco</v>
      </c>
      <c r="C109" t="str">
        <v>coco</v>
      </c>
    </row>
    <row r="110" spans="1:3">
      <c r="A110" s="1" t="str">
        <v>pecuaria</v>
      </c>
      <c r="B110" s="1" t="str">
        <v>codornices</v>
      </c>
      <c r="C110" t="str">
        <v>codornices</v>
      </c>
    </row>
    <row r="111" spans="1:3">
      <c r="A111" s="1" t="str">
        <v>agricola</v>
      </c>
      <c r="B111" s="1" t="str">
        <v>col</v>
      </c>
      <c r="C111" t="str">
        <v>col</v>
      </c>
    </row>
    <row r="112" spans="1:3">
      <c r="A112" s="1" t="str">
        <v>agricola</v>
      </c>
      <c r="B112" s="1" t="str">
        <v>coliflor</v>
      </c>
      <c r="C112" t="str">
        <v>coliflor</v>
      </c>
    </row>
    <row r="113" spans="1:3">
      <c r="A113" s="1" t="str">
        <v>agricola</v>
      </c>
      <c r="B113" s="1" t="str">
        <v>copoazu</v>
      </c>
      <c r="C113" t="str">
        <v>copoazú</v>
      </c>
    </row>
    <row r="114" spans="1:3">
      <c r="A114" s="1" t="str">
        <v>agricola</v>
      </c>
      <c r="B114" s="1" t="str">
        <v>corozo</v>
      </c>
      <c r="C114" t="str">
        <v>corozo</v>
      </c>
    </row>
    <row r="115" spans="1:3">
      <c r="A115" s="1" t="str">
        <v>agricola</v>
      </c>
      <c r="B115" s="1" t="str">
        <v>cubios</v>
      </c>
      <c r="C115" t="str">
        <v>cubios</v>
      </c>
    </row>
    <row r="116" spans="1:3">
      <c r="A116" s="1" t="str">
        <v>pecuaria</v>
      </c>
      <c r="B116" s="1" t="str">
        <v>cunicultura</v>
      </c>
      <c r="C116" t="str">
        <v>cunicultura</v>
      </c>
    </row>
    <row r="117" spans="1:3">
      <c r="A117" s="1" t="str">
        <v>agricola</v>
      </c>
      <c r="B117" s="1" t="str">
        <v>curcuma</v>
      </c>
      <c r="C117" t="str">
        <v>cúrcuma</v>
      </c>
    </row>
    <row r="118" spans="1:3">
      <c r="A118" s="1" t="str">
        <v>agricola</v>
      </c>
      <c r="B118" s="1" t="str">
        <v>curuba</v>
      </c>
      <c r="C118" t="str">
        <v>curuba</v>
      </c>
    </row>
    <row r="119" spans="1:3">
      <c r="A119" s="1" t="str">
        <v>pecuaria</v>
      </c>
      <c r="B119" s="1" t="str">
        <v>cuyicultura</v>
      </c>
      <c r="C119" t="str">
        <v>cuyicultura</v>
      </c>
    </row>
    <row r="120" spans="1:3">
      <c r="A120" s="1" t="str">
        <v>agricola</v>
      </c>
      <c r="B120" s="1" t="str">
        <v>datil</v>
      </c>
      <c r="C120" t="str">
        <v>dátil</v>
      </c>
    </row>
    <row r="121" spans="1:3">
      <c r="A121" s="1" t="str">
        <v>agricola</v>
      </c>
      <c r="B121" s="1" t="str">
        <v>durazno</v>
      </c>
      <c r="C121" t="str">
        <v>durazno</v>
      </c>
    </row>
    <row r="122" spans="1:3">
      <c r="A122" s="1" t="str">
        <v>agricola</v>
      </c>
      <c r="B122" s="1" t="str">
        <v>esparrago</v>
      </c>
      <c r="C122" t="str">
        <v>espárrago</v>
      </c>
    </row>
    <row r="123" spans="1:3">
      <c r="A123" s="1" t="str">
        <v>agricola</v>
      </c>
      <c r="B123" s="1" t="str">
        <v>espinaca</v>
      </c>
      <c r="C123" t="str">
        <v>espinaca</v>
      </c>
    </row>
    <row r="124" spans="1:3">
      <c r="A124" s="1" t="str">
        <v>agricola</v>
      </c>
      <c r="B124" s="1" t="str">
        <v>estevia</v>
      </c>
      <c r="C124" t="str">
        <v>estevia</v>
      </c>
    </row>
    <row r="125" spans="1:3">
      <c r="A125" s="1" t="str">
        <v>agricola</v>
      </c>
      <c r="B125" s="1" t="str">
        <v>feijoa</v>
      </c>
      <c r="C125" t="str">
        <v>feijoa</v>
      </c>
    </row>
    <row r="126" spans="1:3">
      <c r="A126" s="1" t="str">
        <v>agricola</v>
      </c>
      <c r="B126" s="1" t="str">
        <v>fique</v>
      </c>
      <c r="C126" t="str">
        <v>fique</v>
      </c>
    </row>
    <row r="127" spans="1:3">
      <c r="A127" s="1" t="str">
        <v>agricola</v>
      </c>
      <c r="B127" s="1" t="str">
        <v>frambuesa</v>
      </c>
      <c r="C127" t="str">
        <v>frambuesa</v>
      </c>
    </row>
    <row r="128" spans="1:3">
      <c r="A128" s="1" t="str">
        <v>agricola</v>
      </c>
      <c r="B128" s="1" t="str">
        <v>fresa</v>
      </c>
      <c r="C128" t="str">
        <v>fresa</v>
      </c>
    </row>
    <row r="129" spans="1:3">
      <c r="A129" s="1" t="str">
        <v>agricola</v>
      </c>
      <c r="B129" s="1" t="str">
        <v>frijol</v>
      </c>
      <c r="C129" t="str">
        <v>frijol</v>
      </c>
    </row>
    <row r="130" spans="1:3">
      <c r="A130" s="1" t="str">
        <v>agricola</v>
      </c>
      <c r="B130" s="1" t="str">
        <v>frijol_arbustivo</v>
      </c>
      <c r="C130" t="str">
        <v>frijol arbustivo</v>
      </c>
    </row>
    <row r="131" spans="1:3">
      <c r="A131" s="1" t="str">
        <v>agricola</v>
      </c>
      <c r="B131" s="1" t="str">
        <v>frijol_cabeza_negra</v>
      </c>
      <c r="C131" t="str">
        <v>frijol cabeza negra</v>
      </c>
    </row>
    <row r="132" spans="1:3">
      <c r="A132" s="1" t="str">
        <v>agricola</v>
      </c>
      <c r="B132" s="1" t="str">
        <v>frijol_calima</v>
      </c>
      <c r="C132" t="str">
        <v>frijol calima</v>
      </c>
    </row>
    <row r="133" spans="1:3">
      <c r="A133" s="1" t="str">
        <v>agricola</v>
      </c>
      <c r="B133" s="1" t="str">
        <v>frijol_caraota</v>
      </c>
      <c r="C133" t="str">
        <v>frijol caraota</v>
      </c>
    </row>
    <row r="134" spans="1:3">
      <c r="A134" s="1" t="str">
        <v>agricola</v>
      </c>
      <c r="B134" s="1" t="str">
        <v>frijol_cargamanto</v>
      </c>
      <c r="C134" t="str">
        <v>frijol cargamanto</v>
      </c>
    </row>
    <row r="135" spans="1:3">
      <c r="A135" s="1" t="str">
        <v>agricola</v>
      </c>
      <c r="B135" s="1" t="str">
        <v>frijol_caupi</v>
      </c>
      <c r="C135" t="str">
        <v>frijol caupí</v>
      </c>
    </row>
    <row r="136" spans="1:3">
      <c r="A136" s="1" t="str">
        <v>agricola</v>
      </c>
      <c r="B136" s="1" t="str">
        <v>frijol_rosado</v>
      </c>
      <c r="C136" t="str">
        <v>frijol rosado</v>
      </c>
    </row>
    <row r="137" spans="1:3">
      <c r="A137" s="1" t="str">
        <v>agricola</v>
      </c>
      <c r="B137" s="1" t="str">
        <v>frijol_voluble</v>
      </c>
      <c r="C137" t="str">
        <v>frijol voluble</v>
      </c>
    </row>
    <row r="138" spans="1:3">
      <c r="A138" s="1" t="str">
        <v>agricola</v>
      </c>
      <c r="B138" s="1" t="str">
        <v>frijol_zaragoza</v>
      </c>
      <c r="C138" t="str">
        <v>frijol zaragoza</v>
      </c>
    </row>
    <row r="139" spans="1:3">
      <c r="A139" s="1" t="str">
        <v>pecuaria</v>
      </c>
      <c r="B139" s="1" t="str">
        <v>ganaderia_ceba</v>
      </c>
      <c r="C139" t="str">
        <v>ganadería de ceba</v>
      </c>
    </row>
    <row r="140" spans="1:3">
      <c r="A140" s="1" t="str">
        <v>pecuaria</v>
      </c>
      <c r="B140" s="1" t="str">
        <v>ganaderia_cria</v>
      </c>
      <c r="C140" t="str">
        <v>ganadería de cría</v>
      </c>
    </row>
    <row r="141" spans="1:3">
      <c r="A141" s="1" t="str">
        <v>pecuaria</v>
      </c>
      <c r="B141" s="1" t="str">
        <v>ganaderia_doble_proposito</v>
      </c>
      <c r="C141" t="str">
        <v>ganadería doble propósito</v>
      </c>
    </row>
    <row r="142" spans="1:3">
      <c r="A142" s="1" t="str">
        <v>pecuaria</v>
      </c>
      <c r="B142" s="1" t="str">
        <v>ganaderia_leche</v>
      </c>
      <c r="C142" t="str">
        <v>ganadería de leche</v>
      </c>
    </row>
    <row r="143" spans="1:3">
      <c r="A143" s="1" t="str">
        <v>agricola</v>
      </c>
      <c r="B143" s="1" t="str">
        <v>garbanzo</v>
      </c>
      <c r="C143" t="str">
        <v>garbanzo</v>
      </c>
    </row>
    <row r="144" spans="1:3">
      <c r="A144" s="1" t="str">
        <v>agricola</v>
      </c>
      <c r="B144" s="1" t="str">
        <v>girasol</v>
      </c>
      <c r="C144" t="str">
        <v>girasol</v>
      </c>
    </row>
    <row r="145" spans="1:3">
      <c r="A145" s="1" t="str">
        <v>agricola</v>
      </c>
      <c r="B145" s="1" t="str">
        <v>granadilla</v>
      </c>
      <c r="C145" t="str">
        <v>granadilla</v>
      </c>
    </row>
    <row r="146" spans="1:3">
      <c r="A146" s="1" t="str">
        <v>agricola</v>
      </c>
      <c r="B146" s="1" t="str">
        <v>guama</v>
      </c>
      <c r="C146" t="str">
        <v>guama</v>
      </c>
    </row>
    <row r="147" spans="1:3">
      <c r="A147" s="1" t="str">
        <v>agricola</v>
      </c>
      <c r="B147" s="1" t="str">
        <v>guanabana</v>
      </c>
      <c r="C147" t="str">
        <v>guanábana</v>
      </c>
    </row>
    <row r="148" spans="1:3">
      <c r="A148" s="1" t="str">
        <v>agricola</v>
      </c>
      <c r="B148" s="1" t="str">
        <v>guandul</v>
      </c>
      <c r="C148" t="str">
        <v>guandul</v>
      </c>
    </row>
    <row r="149" spans="1:3">
      <c r="A149" s="1" t="str">
        <v>agricola</v>
      </c>
      <c r="B149" s="1" t="str">
        <v>guatila</v>
      </c>
      <c r="C149" t="str">
        <v>guatila</v>
      </c>
    </row>
    <row r="150" spans="1:3">
      <c r="A150" s="1" t="str">
        <v>agricola</v>
      </c>
      <c r="B150" s="1" t="str">
        <v>guayaba</v>
      </c>
      <c r="C150" t="str">
        <v>guayaba</v>
      </c>
    </row>
    <row r="151" spans="1:3">
      <c r="A151" s="1" t="str">
        <v>agricola</v>
      </c>
      <c r="B151" s="1" t="str">
        <v>guayaba_agria</v>
      </c>
      <c r="C151" t="str">
        <v>guayaba agria</v>
      </c>
    </row>
    <row r="152" spans="1:3">
      <c r="A152" s="1" t="str">
        <v>agricola</v>
      </c>
      <c r="B152" s="1" t="str">
        <v>gulupa</v>
      </c>
      <c r="C152" t="str">
        <v>gulupa</v>
      </c>
    </row>
    <row r="153" spans="1:3">
      <c r="A153" s="1" t="str">
        <v>agricola</v>
      </c>
      <c r="B153" s="1" t="str">
        <v>haba</v>
      </c>
      <c r="C153" t="str">
        <v>haba</v>
      </c>
    </row>
    <row r="154" spans="1:3">
      <c r="A154" s="1" t="str">
        <v>agricola</v>
      </c>
      <c r="B154" s="1" t="str">
        <v>habichuela</v>
      </c>
      <c r="C154" t="str">
        <v>habichuela</v>
      </c>
    </row>
    <row r="155" spans="1:3">
      <c r="A155" s="1" t="str">
        <v>agricola</v>
      </c>
      <c r="B155" s="1" t="str">
        <v>hibias</v>
      </c>
      <c r="C155" t="str">
        <v>hibias</v>
      </c>
    </row>
    <row r="156" spans="1:3">
      <c r="A156" s="1" t="str">
        <v>agricola</v>
      </c>
      <c r="B156" s="1" t="str">
        <v>hierbabuena</v>
      </c>
      <c r="C156" t="str">
        <v>hierbabuena</v>
      </c>
    </row>
    <row r="157" spans="1:3">
      <c r="A157" s="1" t="str">
        <v>agricola</v>
      </c>
      <c r="B157" s="1" t="str">
        <v>higo</v>
      </c>
      <c r="C157" t="str">
        <v>higo</v>
      </c>
    </row>
    <row r="158" spans="1:3">
      <c r="A158" s="1" t="str">
        <v>agricola</v>
      </c>
      <c r="B158" s="1" t="str">
        <v>higuerilla</v>
      </c>
      <c r="C158" t="str">
        <v>higuerilla</v>
      </c>
    </row>
    <row r="159" spans="1:3">
      <c r="A159" s="1" t="str">
        <v>agricola</v>
      </c>
      <c r="B159" s="1" t="str">
        <v>hortalizas</v>
      </c>
      <c r="C159" t="str">
        <v>hortalizas</v>
      </c>
    </row>
    <row r="160" spans="1:3">
      <c r="A160" s="1" t="str">
        <v>agricola</v>
      </c>
      <c r="B160" s="1" t="str">
        <v>hortensias</v>
      </c>
      <c r="C160" t="str">
        <v>hortensias</v>
      </c>
    </row>
    <row r="161" spans="1:3">
      <c r="A161" s="1" t="str">
        <v>agricola</v>
      </c>
      <c r="B161" s="1" t="str">
        <v>iraca</v>
      </c>
      <c r="C161" t="str">
        <v>iraca</v>
      </c>
    </row>
    <row r="162" spans="1:3">
      <c r="A162" s="1" t="str">
        <v>agricola</v>
      </c>
      <c r="B162" s="1" t="str">
        <v>jengibre</v>
      </c>
      <c r="C162" t="str">
        <v>jengibre</v>
      </c>
    </row>
    <row r="163" spans="1:3">
      <c r="A163" s="1" t="str">
        <v>agricola</v>
      </c>
      <c r="B163" s="1" t="str">
        <v>laurel</v>
      </c>
      <c r="C163" t="str">
        <v>laurel</v>
      </c>
    </row>
    <row r="164" spans="1:3">
      <c r="A164" s="1" t="str">
        <v>agricola</v>
      </c>
      <c r="B164" s="1" t="str">
        <v>lechuga</v>
      </c>
      <c r="C164" t="str">
        <v>lechuga</v>
      </c>
    </row>
    <row r="165" spans="1:3">
      <c r="A165" s="1" t="str">
        <v>agricola</v>
      </c>
      <c r="B165" s="1" t="str">
        <v>lechuga_hidroponica</v>
      </c>
      <c r="C165" t="str">
        <v>lechuga hidropónica</v>
      </c>
    </row>
    <row r="166" spans="1:3">
      <c r="A166" s="1" t="str">
        <v>agricola</v>
      </c>
      <c r="B166" s="1" t="str">
        <v>lima</v>
      </c>
      <c r="C166" t="str">
        <v>lima</v>
      </c>
    </row>
    <row r="167" spans="1:3">
      <c r="A167" s="1" t="str">
        <v>agricola</v>
      </c>
      <c r="B167" s="1" t="str">
        <v>limon</v>
      </c>
      <c r="C167" t="str">
        <v>limón</v>
      </c>
    </row>
    <row r="168" spans="1:3">
      <c r="A168" s="1" t="str">
        <v>agricola</v>
      </c>
      <c r="B168" s="1" t="str">
        <v>limon_criollo</v>
      </c>
      <c r="C168" t="str">
        <v>limón criollo</v>
      </c>
    </row>
    <row r="169" spans="1:3">
      <c r="A169" s="1" t="str">
        <v>agricola</v>
      </c>
      <c r="B169" s="1" t="str">
        <v>limon_mandarino</v>
      </c>
      <c r="C169" t="str">
        <v>limón mandarino</v>
      </c>
    </row>
    <row r="170" spans="1:3">
      <c r="A170" s="1" t="str">
        <v>agricola</v>
      </c>
      <c r="B170" s="1" t="str">
        <v>limon_tahiti</v>
      </c>
      <c r="C170" t="str">
        <v>limón tahití</v>
      </c>
    </row>
    <row r="171" spans="1:3">
      <c r="A171" s="1" t="str">
        <v>agricola</v>
      </c>
      <c r="B171" s="1" t="str">
        <v>limonaria</v>
      </c>
      <c r="C171" t="str">
        <v>limonaria</v>
      </c>
    </row>
    <row r="172" spans="1:3">
      <c r="A172" s="1" t="str">
        <v>agricola</v>
      </c>
      <c r="B172" s="1" t="str">
        <v>lulo</v>
      </c>
      <c r="C172" t="str">
        <v>lulo</v>
      </c>
    </row>
    <row r="173" spans="1:3">
      <c r="A173" s="1" t="str">
        <v>agricola</v>
      </c>
      <c r="B173" s="1" t="str">
        <v>macadamia</v>
      </c>
      <c r="C173" t="str">
        <v>macadamia</v>
      </c>
    </row>
    <row r="174" spans="1:3">
      <c r="A174" s="1" t="str">
        <v>agricola</v>
      </c>
      <c r="B174" s="1" t="str">
        <v>maiz</v>
      </c>
      <c r="C174" t="str">
        <v>maíz</v>
      </c>
    </row>
    <row r="175" spans="1:3">
      <c r="A175" s="1" t="str">
        <v>agricola</v>
      </c>
      <c r="B175" s="1" t="str">
        <v>maiz_amarillo</v>
      </c>
      <c r="C175" t="str">
        <v>maíz amarillo</v>
      </c>
    </row>
    <row r="176" spans="1:3">
      <c r="A176" s="1" t="str">
        <v>agricola</v>
      </c>
      <c r="B176" s="1" t="str">
        <v>maiz_amarillo_tecnificado</v>
      </c>
      <c r="C176" t="str">
        <v>maíz amarillo tecnificado</v>
      </c>
    </row>
    <row r="177" spans="1:3">
      <c r="A177" s="1" t="str">
        <v>agricola</v>
      </c>
      <c r="B177" s="1" t="str">
        <v>maiz_amarillo_tradicional</v>
      </c>
      <c r="C177" t="str">
        <v>maíz amarillo tradicional</v>
      </c>
    </row>
    <row r="178" spans="1:3">
      <c r="A178" s="1" t="str">
        <v>agricola</v>
      </c>
      <c r="B178" s="1" t="str">
        <v>maiz_amarillo_tradicional_1</v>
      </c>
      <c r="C178" t="str">
        <v>maíz amarillo tradicional 1</v>
      </c>
    </row>
    <row r="179" spans="1:3">
      <c r="A179" s="1" t="str">
        <v>agricola</v>
      </c>
      <c r="B179" s="1" t="str">
        <v>maiz_blanco</v>
      </c>
      <c r="C179" t="str">
        <v>maíz blanco</v>
      </c>
    </row>
    <row r="180" spans="1:3">
      <c r="A180" s="1" t="str">
        <v>agricola</v>
      </c>
      <c r="B180" s="1" t="str">
        <v>maiz_blanco_tecnificado</v>
      </c>
      <c r="C180" t="str">
        <v>maíz blanco tecnificado</v>
      </c>
    </row>
    <row r="181" spans="1:3">
      <c r="A181" s="1" t="str">
        <v>agricola</v>
      </c>
      <c r="B181" s="1" t="str">
        <v>maiz_blanco_tradicional</v>
      </c>
      <c r="C181" t="str">
        <v>maíz blanco tradicional</v>
      </c>
    </row>
    <row r="182" spans="1:3">
      <c r="A182" s="1" t="str">
        <v>agricola</v>
      </c>
      <c r="B182" s="1" t="str">
        <v>maiz_frijol</v>
      </c>
      <c r="C182" t="str">
        <v>maíz en asocio con frijol</v>
      </c>
    </row>
    <row r="183" spans="1:3">
      <c r="A183" s="1" t="str">
        <v>agricola</v>
      </c>
      <c r="B183" s="1" t="str">
        <v>maiz_puya</v>
      </c>
      <c r="C183" t="str">
        <v>maíz puya</v>
      </c>
    </row>
    <row r="184" spans="1:3">
      <c r="A184" s="1" t="str">
        <v>agricola</v>
      </c>
      <c r="B184" s="1" t="str">
        <v>maiz_tecnificado</v>
      </c>
      <c r="C184" t="str">
        <v>maíz tecnificado</v>
      </c>
    </row>
    <row r="185" spans="1:3">
      <c r="A185" s="1" t="str">
        <v>agricola</v>
      </c>
      <c r="B185" s="1" t="str">
        <v>maiz_tradicional</v>
      </c>
      <c r="C185" t="str">
        <v>maíz tradicional</v>
      </c>
    </row>
    <row r="186" spans="1:3">
      <c r="A186" s="1" t="str">
        <v>agricola</v>
      </c>
      <c r="B186" s="1" t="str">
        <v>malanga</v>
      </c>
      <c r="C186" t="str">
        <v>malanga</v>
      </c>
    </row>
    <row r="187" spans="1:3">
      <c r="A187" s="1" t="str">
        <v>agricola</v>
      </c>
      <c r="B187" s="1" t="str">
        <v>mamey</v>
      </c>
      <c r="C187" t="str">
        <v>mamey</v>
      </c>
    </row>
    <row r="188" spans="1:3">
      <c r="A188" s="1" t="str">
        <v>agricola</v>
      </c>
      <c r="B188" s="1" t="str">
        <v>mamoncillo</v>
      </c>
      <c r="C188" t="str">
        <v>mamoncillo</v>
      </c>
    </row>
    <row r="189" spans="1:3">
      <c r="A189" s="1" t="str">
        <v>agricola</v>
      </c>
      <c r="B189" s="1" t="str">
        <v>mandarina</v>
      </c>
      <c r="C189" t="str">
        <v>mandarina</v>
      </c>
    </row>
    <row r="190" spans="1:3">
      <c r="A190" s="1" t="str">
        <v>agricola</v>
      </c>
      <c r="B190" s="1" t="str">
        <v>mandarina_arrayana</v>
      </c>
      <c r="C190" t="str">
        <v>mandarina arrayana</v>
      </c>
    </row>
    <row r="191" spans="1:3">
      <c r="A191" s="1" t="str">
        <v>agricola</v>
      </c>
      <c r="B191" s="1" t="str">
        <v>mandarina_oneco</v>
      </c>
      <c r="C191" t="str">
        <v>mandarina oneco</v>
      </c>
    </row>
    <row r="192" spans="1:3">
      <c r="A192" s="1" t="str">
        <v>agricola</v>
      </c>
      <c r="B192" s="1" t="str">
        <v>mango</v>
      </c>
      <c r="C192" t="str">
        <v>mango</v>
      </c>
    </row>
    <row r="193" spans="1:3">
      <c r="A193" s="1" t="str">
        <v>agricola</v>
      </c>
      <c r="B193" s="1" t="str">
        <v>mango_azucar</v>
      </c>
      <c r="C193" t="str">
        <v>mango de azúcar</v>
      </c>
    </row>
    <row r="194" spans="1:3">
      <c r="A194" s="1" t="str">
        <v>agricola</v>
      </c>
      <c r="B194" s="1" t="str">
        <v>mango_citricos</v>
      </c>
      <c r="C194" t="str">
        <v>mango en asocio con cítricos</v>
      </c>
    </row>
    <row r="195" spans="1:3">
      <c r="A195" s="1" t="str">
        <v>agricola</v>
      </c>
      <c r="B195" s="1" t="str">
        <v>mango_criollo</v>
      </c>
      <c r="C195" t="str">
        <v>mango criollo</v>
      </c>
    </row>
    <row r="196" spans="1:3">
      <c r="A196" s="1" t="str">
        <v>agricola</v>
      </c>
      <c r="B196" s="1" t="str">
        <v>mango_fairchild</v>
      </c>
      <c r="C196" t="str">
        <v>mango fairchild</v>
      </c>
    </row>
    <row r="197" spans="1:3">
      <c r="A197" s="1" t="str">
        <v>agricola</v>
      </c>
      <c r="B197" s="1" t="str">
        <v>mango_hilacha</v>
      </c>
      <c r="C197" t="str">
        <v>mango hilacha</v>
      </c>
    </row>
    <row r="198" spans="1:3">
      <c r="A198" s="1" t="str">
        <v>agricola</v>
      </c>
      <c r="B198" s="1" t="str">
        <v>mango_keitt</v>
      </c>
      <c r="C198" t="str">
        <v>mango keitt</v>
      </c>
    </row>
    <row r="199" spans="1:3">
      <c r="A199" s="1" t="str">
        <v>agricola</v>
      </c>
      <c r="B199" s="1" t="str">
        <v>mango_Kent</v>
      </c>
      <c r="C199" t="str">
        <v>mango Kent</v>
      </c>
    </row>
    <row r="200" spans="1:3">
      <c r="A200" s="1" t="str">
        <v>agricola</v>
      </c>
      <c r="B200" s="1" t="str">
        <v>mango_tommy</v>
      </c>
      <c r="C200" t="str">
        <v>mango tommy</v>
      </c>
    </row>
    <row r="201" spans="1:3">
      <c r="A201" s="1" t="str">
        <v>agricola</v>
      </c>
      <c r="B201" s="1" t="str">
        <v>mangostino</v>
      </c>
      <c r="C201" t="str">
        <v>mangostino</v>
      </c>
    </row>
    <row r="202" spans="1:3">
      <c r="A202" s="1" t="str">
        <v>agricola</v>
      </c>
      <c r="B202" s="1" t="str">
        <v>mani</v>
      </c>
      <c r="C202" t="str">
        <v>maní</v>
      </c>
    </row>
    <row r="203" spans="1:3">
      <c r="A203" s="1" t="str">
        <v>agricola</v>
      </c>
      <c r="B203" s="1" t="str">
        <v>manzana</v>
      </c>
      <c r="C203" t="str">
        <v>manzana</v>
      </c>
    </row>
    <row r="204" spans="1:3">
      <c r="A204" s="1" t="str">
        <v>agricola</v>
      </c>
      <c r="B204" s="1" t="str">
        <v>manzanilla</v>
      </c>
      <c r="C204" t="str">
        <v>manzanilla</v>
      </c>
    </row>
    <row r="205" spans="1:3">
      <c r="A205" s="1" t="str">
        <v>agricola</v>
      </c>
      <c r="B205" s="1" t="str">
        <v>maracuya</v>
      </c>
      <c r="C205" t="str">
        <v>maracuyá</v>
      </c>
    </row>
    <row r="206" spans="1:3">
      <c r="A206" s="1" t="str">
        <v>agricola</v>
      </c>
      <c r="B206" s="1" t="str">
        <v>maranon</v>
      </c>
      <c r="C206" t="str">
        <v>marañón</v>
      </c>
    </row>
    <row r="207" spans="1:3">
      <c r="A207" s="1" t="str">
        <v>agricola</v>
      </c>
      <c r="B207" s="1" t="str">
        <v>melon</v>
      </c>
      <c r="C207" t="str">
        <v>melón</v>
      </c>
    </row>
    <row r="208" spans="1:3">
      <c r="A208" s="1" t="str">
        <v>agricola</v>
      </c>
      <c r="B208" s="1" t="str">
        <v>menta</v>
      </c>
      <c r="C208" t="str">
        <v>menta</v>
      </c>
    </row>
    <row r="209" spans="1:3">
      <c r="A209" s="1" t="str">
        <v>agricola</v>
      </c>
      <c r="B209" s="1" t="str">
        <v>millo</v>
      </c>
      <c r="C209" t="str">
        <v>millo</v>
      </c>
    </row>
    <row r="210" spans="1:3">
      <c r="A210" s="1" t="str">
        <v>agricola</v>
      </c>
      <c r="B210" s="1" t="str">
        <v>mora</v>
      </c>
      <c r="C210" t="str">
        <v>mora</v>
      </c>
    </row>
    <row r="211" spans="1:3">
      <c r="A211" s="1" t="str">
        <v>agricola</v>
      </c>
      <c r="B211" s="1" t="str">
        <v>morera</v>
      </c>
      <c r="C211" t="str">
        <v>morera</v>
      </c>
    </row>
    <row r="212" spans="1:3">
      <c r="A212" s="1" t="str">
        <v>agricola</v>
      </c>
      <c r="B212" s="1" t="str">
        <v>moringa</v>
      </c>
      <c r="C212" t="str">
        <v>moringa</v>
      </c>
    </row>
    <row r="213" spans="1:3">
      <c r="A213" s="1" t="str">
        <v>agricola</v>
      </c>
      <c r="B213" s="1" t="str">
        <v>nabo</v>
      </c>
      <c r="C213" t="str">
        <v>nabo</v>
      </c>
    </row>
    <row r="214" spans="1:3">
      <c r="A214" s="1" t="str">
        <v>agricola</v>
      </c>
      <c r="B214" s="1" t="str">
        <v>name</v>
      </c>
      <c r="C214" t="str">
        <v>ñame</v>
      </c>
    </row>
    <row r="215" spans="1:3">
      <c r="A215" s="1" t="str">
        <v>agricola</v>
      </c>
      <c r="B215" s="1" t="str">
        <v>name_diamante</v>
      </c>
      <c r="C215" t="str">
        <v>ñame diamante</v>
      </c>
    </row>
    <row r="216" spans="1:3">
      <c r="A216" s="1" t="str">
        <v>agricola</v>
      </c>
      <c r="B216" s="1" t="str">
        <v>name_espino</v>
      </c>
      <c r="C216" t="str">
        <v>ñame espino</v>
      </c>
    </row>
    <row r="217" spans="1:3">
      <c r="A217" s="1" t="str">
        <v>agricola</v>
      </c>
      <c r="B217" s="1" t="str">
        <v>name_frijol</v>
      </c>
      <c r="C217" t="str">
        <v>ñame en asocio con frijol</v>
      </c>
    </row>
    <row r="218" spans="1:3">
      <c r="A218" s="1" t="str">
        <v>agricola</v>
      </c>
      <c r="B218" s="1" t="str">
        <v>name_maiz</v>
      </c>
      <c r="C218" t="str">
        <v>ñame en asocio con maíz</v>
      </c>
    </row>
    <row r="219" spans="1:3">
      <c r="A219" s="1" t="str">
        <v>agricola</v>
      </c>
      <c r="B219" s="1" t="str">
        <v>name_yuca</v>
      </c>
      <c r="C219" t="str">
        <v>ñame en asocio con yuca</v>
      </c>
    </row>
    <row r="220" spans="1:3">
      <c r="A220" s="1" t="str">
        <v>agricola</v>
      </c>
      <c r="B220" s="1" t="str">
        <v>naranja</v>
      </c>
      <c r="C220" t="str">
        <v>naranja</v>
      </c>
    </row>
    <row r="221" spans="1:3">
      <c r="A221" s="1" t="str">
        <v>agricola</v>
      </c>
      <c r="B221" s="1" t="str">
        <v>naranja_jaffa</v>
      </c>
      <c r="C221" t="str">
        <v>naranja jaffa</v>
      </c>
    </row>
    <row r="222" spans="1:3">
      <c r="A222" s="1" t="str">
        <v>agricola</v>
      </c>
      <c r="B222" s="1" t="str">
        <v>naranja_salustiana</v>
      </c>
      <c r="C222" t="str">
        <v>naranja salustiana</v>
      </c>
    </row>
    <row r="223" spans="1:3">
      <c r="A223" s="1" t="str">
        <v>agricola</v>
      </c>
      <c r="B223" s="1" t="str">
        <v>naranja_tangelo</v>
      </c>
      <c r="C223" t="str">
        <v>naranja tangelo</v>
      </c>
    </row>
    <row r="224" spans="1:3">
      <c r="A224" s="1" t="str">
        <v>agricola</v>
      </c>
      <c r="B224" s="1" t="str">
        <v>naranja_valencia</v>
      </c>
      <c r="C224" t="str">
        <v>naranja valencia</v>
      </c>
    </row>
    <row r="225" spans="1:3">
      <c r="A225" s="1" t="str">
        <v>agricola</v>
      </c>
      <c r="B225" s="1" t="str">
        <v>naranja_washington</v>
      </c>
      <c r="C225" t="str">
        <v>naranja washington</v>
      </c>
    </row>
    <row r="226" spans="1:3">
      <c r="A226" s="1" t="str">
        <v>agricola</v>
      </c>
      <c r="B226" s="1" t="str">
        <v>nispero</v>
      </c>
      <c r="C226" t="str">
        <v>níspero</v>
      </c>
    </row>
    <row r="227" spans="1:3">
      <c r="A227" s="1" t="str">
        <v>agricola</v>
      </c>
      <c r="B227" s="1" t="str">
        <v>noni</v>
      </c>
      <c r="C227" t="str">
        <v>noni</v>
      </c>
    </row>
    <row r="228" spans="1:3">
      <c r="A228" s="1" t="str">
        <v>agricola</v>
      </c>
      <c r="B228" s="1" t="str">
        <v>olivo</v>
      </c>
      <c r="C228" t="str">
        <v>olivo</v>
      </c>
    </row>
    <row r="229" spans="1:3">
      <c r="A229" s="1" t="str">
        <v>agricola</v>
      </c>
      <c r="B229" s="1" t="str">
        <v>oregano</v>
      </c>
      <c r="C229" t="str">
        <v>orégano</v>
      </c>
    </row>
    <row r="230" spans="1:3">
      <c r="A230" s="1" t="str">
        <v>pecuaria</v>
      </c>
      <c r="B230" s="1" t="str">
        <v>ovinos_carne</v>
      </c>
      <c r="C230" t="str">
        <v>ovinos de carne</v>
      </c>
    </row>
    <row r="231" spans="1:3">
      <c r="A231" s="1" t="str">
        <v>pecuaria</v>
      </c>
      <c r="B231" s="1" t="str">
        <v>ovinos_doble_proposito</v>
      </c>
      <c r="C231" t="str">
        <v>ovinos doble propósito</v>
      </c>
    </row>
    <row r="232" spans="1:3">
      <c r="A232" s="1" t="str">
        <v>pecuaria</v>
      </c>
      <c r="B232" s="1" t="str">
        <v>ovinos_leche</v>
      </c>
      <c r="C232" t="str">
        <v>ovinos de leche</v>
      </c>
    </row>
    <row r="233" spans="1:3">
      <c r="A233" s="1" t="str">
        <v>pecuaria</v>
      </c>
      <c r="B233" s="1" t="str">
        <v>ovinos_triple_proposito</v>
      </c>
      <c r="C233" t="str">
        <v>ovinos triple propósito</v>
      </c>
    </row>
    <row r="234" spans="1:3">
      <c r="A234" s="1" t="str">
        <v>agricola</v>
      </c>
      <c r="B234" s="1" t="str">
        <v>palma_aceite</v>
      </c>
      <c r="C234" t="str">
        <v>palma de aceite</v>
      </c>
    </row>
    <row r="235" spans="1:3">
      <c r="A235" s="1" t="str">
        <v>agricola</v>
      </c>
      <c r="B235" s="1" t="str">
        <v>palmito</v>
      </c>
      <c r="C235" t="str">
        <v>palmito</v>
      </c>
    </row>
    <row r="236" spans="1:3">
      <c r="A236" s="1" t="str">
        <v>agricola</v>
      </c>
      <c r="B236" s="1" t="str">
        <v>papa</v>
      </c>
      <c r="C236" t="str">
        <v>papa</v>
      </c>
    </row>
    <row r="237" spans="1:3">
      <c r="A237" s="1" t="str">
        <v>agricola</v>
      </c>
      <c r="B237" s="1" t="str">
        <v>papa_criolla</v>
      </c>
      <c r="C237" t="str">
        <v>papa criolla</v>
      </c>
    </row>
    <row r="238" spans="1:3">
      <c r="A238" s="1" t="str">
        <v>agricola</v>
      </c>
      <c r="B238" s="1" t="str">
        <v>papa_pastusa</v>
      </c>
      <c r="C238" t="str">
        <v>papa pastusa</v>
      </c>
    </row>
    <row r="239" spans="1:3">
      <c r="A239" s="1" t="str">
        <v>agricola</v>
      </c>
      <c r="B239" s="1" t="str">
        <v>papaya</v>
      </c>
      <c r="C239" t="str">
        <v>papaya</v>
      </c>
    </row>
    <row r="240" spans="1:3">
      <c r="A240" s="1" t="str">
        <v>agricola</v>
      </c>
      <c r="B240" s="1" t="str">
        <v>papaya_hawaiana</v>
      </c>
      <c r="C240" t="str">
        <v>papaya hawaiana</v>
      </c>
    </row>
    <row r="241" spans="1:3">
      <c r="A241" s="1" t="str">
        <v>agricola</v>
      </c>
      <c r="B241" s="1" t="str">
        <v>papaya_maradol</v>
      </c>
      <c r="C241" t="str">
        <v>papaya maradol</v>
      </c>
    </row>
    <row r="242" spans="1:3">
      <c r="A242" s="1" t="str">
        <v>agricola</v>
      </c>
      <c r="B242" s="1" t="str">
        <v>papaya_melona</v>
      </c>
      <c r="C242" t="str">
        <v>papaya melona</v>
      </c>
    </row>
    <row r="243" spans="1:3">
      <c r="A243" s="1" t="str">
        <v>agricola</v>
      </c>
      <c r="B243" s="1" t="str">
        <v>papaya_redonda</v>
      </c>
      <c r="C243" t="str">
        <v>papaya redonda</v>
      </c>
    </row>
    <row r="244" spans="1:3">
      <c r="A244" s="1" t="str">
        <v>agricola</v>
      </c>
      <c r="B244" s="1" t="str">
        <v>papayuela</v>
      </c>
      <c r="C244" t="str">
        <v>papayuela</v>
      </c>
    </row>
    <row r="245" spans="1:3">
      <c r="A245" s="1" t="str">
        <v>agricola</v>
      </c>
      <c r="B245" s="1" t="str">
        <v>patilla</v>
      </c>
      <c r="C245" t="str">
        <v>patilla</v>
      </c>
    </row>
    <row r="246" spans="1:3">
      <c r="A246" s="1" t="str">
        <v>agricola</v>
      </c>
      <c r="B246" s="1" t="str">
        <v>patilla_melon</v>
      </c>
      <c r="C246" t="str">
        <v>patilla en asocio con melón</v>
      </c>
    </row>
    <row r="247" spans="1:3">
      <c r="A247" s="1" t="str">
        <v>pecuaria</v>
      </c>
      <c r="B247" s="1" t="str">
        <v>pavos</v>
      </c>
      <c r="C247" t="str">
        <v>pavos</v>
      </c>
    </row>
    <row r="248" spans="1:3">
      <c r="A248" s="1" t="str">
        <v>agricola</v>
      </c>
      <c r="B248" s="1" t="str">
        <v>pepino_cohombro</v>
      </c>
      <c r="C248" t="str">
        <v>pepino cohombro</v>
      </c>
    </row>
    <row r="249" spans="1:3">
      <c r="A249" s="1" t="str">
        <v>agricola</v>
      </c>
      <c r="B249" s="1" t="str">
        <v>pepino_guiso</v>
      </c>
      <c r="C249" t="str">
        <v>pepino guiso</v>
      </c>
    </row>
    <row r="250" spans="1:3">
      <c r="A250" s="1" t="str">
        <v>agricola</v>
      </c>
      <c r="B250" s="1" t="str">
        <v>pepino_melocoton</v>
      </c>
      <c r="C250" t="str">
        <v xml:space="preserve">pepino melocotón </v>
      </c>
    </row>
    <row r="251" spans="1:3">
      <c r="A251" s="1" t="str">
        <v>agricola</v>
      </c>
      <c r="B251" s="1" t="str">
        <v>pera</v>
      </c>
      <c r="C251" t="str">
        <v>pera</v>
      </c>
    </row>
    <row r="252" spans="1:3">
      <c r="A252" s="1" t="str">
        <v>agricola</v>
      </c>
      <c r="B252" s="1" t="str">
        <v>perejil</v>
      </c>
      <c r="C252" t="str">
        <v>perejil</v>
      </c>
    </row>
    <row r="253" spans="1:3">
      <c r="A253" s="1" t="str">
        <v>pecuaria</v>
      </c>
      <c r="B253" s="1" t="str">
        <v>piangua</v>
      </c>
      <c r="C253" t="str">
        <v>piangua</v>
      </c>
    </row>
    <row r="254" spans="1:3">
      <c r="A254" s="1" t="str">
        <v>agricola</v>
      </c>
      <c r="B254" s="1" t="str">
        <v>pimenton</v>
      </c>
      <c r="C254" t="str">
        <v>pimentón</v>
      </c>
    </row>
    <row r="255" spans="1:3">
      <c r="A255" s="1" t="str">
        <v>agricola</v>
      </c>
      <c r="B255" s="1" t="str">
        <v>pimienta</v>
      </c>
      <c r="C255" t="str">
        <v>pimienta</v>
      </c>
    </row>
    <row r="256" spans="1:3">
      <c r="A256" s="1" t="str">
        <v>agricola</v>
      </c>
      <c r="B256" s="1" t="str">
        <v>pimientos</v>
      </c>
      <c r="C256" t="str">
        <v>pimientos</v>
      </c>
    </row>
    <row r="257" spans="1:3">
      <c r="A257" s="1" t="str">
        <v>agricola</v>
      </c>
      <c r="B257" s="1" t="str">
        <v>pina</v>
      </c>
      <c r="C257" t="str">
        <v>piña</v>
      </c>
    </row>
    <row r="258" spans="1:3">
      <c r="A258" s="1" t="str">
        <v>agricola</v>
      </c>
      <c r="B258" s="1" t="str">
        <v>pina_cayena</v>
      </c>
      <c r="C258" t="str">
        <v>piña cayena</v>
      </c>
    </row>
    <row r="259" spans="1:3">
      <c r="A259" s="1" t="str">
        <v>agricola</v>
      </c>
      <c r="B259" s="1" t="str">
        <v>pina_gold</v>
      </c>
      <c r="C259" t="str">
        <v>piña gold</v>
      </c>
    </row>
    <row r="260" spans="1:3">
      <c r="A260" s="1" t="str">
        <v>agricola</v>
      </c>
      <c r="B260" s="1" t="str">
        <v>pina_manzana</v>
      </c>
      <c r="C260" t="str">
        <v>piña manzana</v>
      </c>
    </row>
    <row r="261" spans="1:3">
      <c r="A261" s="1" t="str">
        <v>agricola</v>
      </c>
      <c r="B261" s="1" t="str">
        <v>pina_perolera</v>
      </c>
      <c r="C261" t="str">
        <v>piña perolera</v>
      </c>
    </row>
    <row r="262" spans="1:3">
      <c r="A262" s="1" t="str">
        <v>pecuaria</v>
      </c>
      <c r="B262" s="1" t="str">
        <v>piscicultura_bocachico</v>
      </c>
      <c r="C262" t="str">
        <v>piscicultura bocachico</v>
      </c>
    </row>
    <row r="263" spans="1:3">
      <c r="A263" s="1" t="str">
        <v>pecuaria</v>
      </c>
      <c r="B263" s="1" t="str">
        <v>piscicultura_cachama</v>
      </c>
      <c r="C263" t="str">
        <v>piscicultura cachama</v>
      </c>
    </row>
    <row r="264" spans="1:3">
      <c r="A264" s="1" t="str">
        <v>pecuaria</v>
      </c>
      <c r="B264" s="1" t="str">
        <v>piscicultura_cachama_bocachico</v>
      </c>
      <c r="C264" t="str">
        <v>piscicultura cachama y bocachico</v>
      </c>
    </row>
    <row r="265" spans="1:3">
      <c r="A265" s="1" t="str">
        <v>pecuaria</v>
      </c>
      <c r="B265" s="1" t="str">
        <v>piscicultura_cachama_tilapia</v>
      </c>
      <c r="C265" t="str">
        <v>piscicultura cachama y tilapia</v>
      </c>
    </row>
    <row r="266" spans="1:3">
      <c r="A266" s="1" t="str">
        <v>pecuaria</v>
      </c>
      <c r="B266" s="1" t="str">
        <v>piscicultura_tilapia</v>
      </c>
      <c r="C266" t="str">
        <v>piscicultura tilapia</v>
      </c>
    </row>
    <row r="267" spans="1:3">
      <c r="A267" s="1" t="str">
        <v>pecuaria</v>
      </c>
      <c r="B267" s="1" t="str">
        <v>piscicultura_tilapia_bocachico</v>
      </c>
      <c r="C267" t="str">
        <v>piscicultura tilapia y bocachico</v>
      </c>
    </row>
    <row r="268" spans="1:3">
      <c r="A268" s="1" t="str">
        <v>pecuaria</v>
      </c>
      <c r="B268" s="1" t="str">
        <v>piscicultura_tilapia_cachama</v>
      </c>
      <c r="C268" t="str">
        <v>piscicultura tilapia y cachama</v>
      </c>
    </row>
    <row r="269" spans="1:3">
      <c r="A269" s="1" t="str">
        <v>pecuaria</v>
      </c>
      <c r="B269" s="1" t="str">
        <v>piscicultura_tilapia_cachama_bocachico</v>
      </c>
      <c r="C269" t="str">
        <v>piscicultura tilapia cachama y bocachico</v>
      </c>
    </row>
    <row r="270" spans="1:3">
      <c r="A270" s="1" t="str">
        <v>pecuaria</v>
      </c>
      <c r="B270" s="1" t="str">
        <v>piscicultura_trucha</v>
      </c>
      <c r="C270" t="str">
        <v>piscicultura trucha</v>
      </c>
    </row>
    <row r="271" spans="1:3">
      <c r="A271" s="1" t="str">
        <v>pecuaria</v>
      </c>
      <c r="B271" s="1" t="str">
        <v>piscicultura_sabalo</v>
      </c>
      <c r="C271" t="str">
        <v>piscicultura sabalo</v>
      </c>
    </row>
    <row r="272" spans="1:3">
      <c r="A272" s="1" t="str">
        <v>agricola</v>
      </c>
      <c r="B272" s="1" t="str">
        <v>pitahaya</v>
      </c>
      <c r="C272" t="str">
        <v>pitahaya</v>
      </c>
    </row>
    <row r="273" spans="1:3">
      <c r="A273" s="1" t="str">
        <v>agricola</v>
      </c>
      <c r="B273" s="1" t="str">
        <v>platano</v>
      </c>
      <c r="C273" t="str">
        <v>plátano</v>
      </c>
    </row>
    <row r="274" spans="1:3">
      <c r="A274" s="1" t="str">
        <v>agricola</v>
      </c>
      <c r="B274" s="1" t="str">
        <v>platano_cachaco</v>
      </c>
      <c r="C274" t="str">
        <v>plátano cachaco</v>
      </c>
    </row>
    <row r="275" spans="1:3">
      <c r="A275" s="1" t="str">
        <v>agricola</v>
      </c>
      <c r="B275" s="1" t="str">
        <v>platano_dominico</v>
      </c>
      <c r="C275" t="str">
        <v>plátano dominico</v>
      </c>
    </row>
    <row r="276" spans="1:3">
      <c r="A276" s="1" t="str">
        <v>agricola</v>
      </c>
      <c r="B276" s="1" t="str">
        <v>platano_dominico_harton</v>
      </c>
      <c r="C276" t="str">
        <v>plátano dominico hartón</v>
      </c>
    </row>
    <row r="277" spans="1:3">
      <c r="A277" s="1" t="str">
        <v>agricola</v>
      </c>
      <c r="B277" s="1" t="str">
        <v>platano_harton</v>
      </c>
      <c r="C277" t="str">
        <v>plátano hartón</v>
      </c>
    </row>
    <row r="278" spans="1:3">
      <c r="A278" s="1" t="str">
        <v>agricola</v>
      </c>
      <c r="B278" s="1" t="str">
        <v>platano_maiz</v>
      </c>
      <c r="C278" t="str">
        <v>plátano en asocio con maíz</v>
      </c>
    </row>
    <row r="279" spans="1:3">
      <c r="A279" s="1" t="str">
        <v>agricola</v>
      </c>
      <c r="B279" s="1" t="str">
        <v>pomarrosa</v>
      </c>
      <c r="C279" t="str">
        <v>pomarrosa</v>
      </c>
    </row>
    <row r="280" spans="1:3">
      <c r="A280" s="1" t="str">
        <v>agricola</v>
      </c>
      <c r="B280" s="1" t="str">
        <v>pomelo</v>
      </c>
      <c r="C280" t="str">
        <v>pomelo</v>
      </c>
    </row>
    <row r="281" spans="1:3">
      <c r="A281" s="1" t="str">
        <v>pecuaria</v>
      </c>
      <c r="B281" s="1" t="str">
        <v>porcicultura_ceba</v>
      </c>
      <c r="C281" t="str">
        <v>porcicultura de ceba</v>
      </c>
    </row>
    <row r="282" spans="1:3">
      <c r="A282" s="1" t="str">
        <v>pecuaria</v>
      </c>
      <c r="B282" s="1" t="str">
        <v>porcicultura_ciclo_completo</v>
      </c>
      <c r="C282" t="str">
        <v>porcicultura de ciclo completo</v>
      </c>
    </row>
    <row r="283" spans="1:3">
      <c r="A283" s="1" t="str">
        <v>pecuaria</v>
      </c>
      <c r="B283" s="1" t="str">
        <v>porcicultura_cria</v>
      </c>
      <c r="C283" t="str">
        <v>porcicultura de cría</v>
      </c>
    </row>
    <row r="284" spans="1:3">
      <c r="A284" s="1" t="str">
        <v>pecuaria</v>
      </c>
      <c r="B284" s="1" t="str">
        <v>porcicultura_cria_levante</v>
      </c>
      <c r="C284" t="str">
        <v>porcicultura de cría y levante</v>
      </c>
    </row>
    <row r="285" spans="1:3">
      <c r="A285" s="1" t="str">
        <v>pecuaria</v>
      </c>
      <c r="B285" s="1" t="str">
        <v>porcicultura_levante</v>
      </c>
      <c r="C285" t="str">
        <v>porcicultura de levante</v>
      </c>
    </row>
    <row r="286" spans="1:3">
      <c r="A286" s="1" t="str">
        <v>pecuaria</v>
      </c>
      <c r="B286" s="1" t="str">
        <v>porcicultura_levante_ceba</v>
      </c>
      <c r="C286" t="str">
        <v>porcicultura de levante y ceba</v>
      </c>
    </row>
    <row r="287" spans="1:3">
      <c r="A287" s="1" t="str">
        <v>agricola</v>
      </c>
      <c r="B287" s="1" t="str">
        <v>quinua</v>
      </c>
      <c r="C287" t="str">
        <v>quinua</v>
      </c>
    </row>
    <row r="288" spans="1:3">
      <c r="A288" s="1" t="str">
        <v>agricola</v>
      </c>
      <c r="B288" s="1" t="str">
        <v>rabano</v>
      </c>
      <c r="C288" t="str">
        <v>rábano</v>
      </c>
    </row>
    <row r="289" spans="1:3">
      <c r="A289" s="1" t="str">
        <v>agricola</v>
      </c>
      <c r="B289" s="1" t="str">
        <v>rambutan</v>
      </c>
      <c r="C289" t="str">
        <v>rambután</v>
      </c>
    </row>
    <row r="290" spans="1:3">
      <c r="A290" s="1" t="str">
        <v>agricola</v>
      </c>
      <c r="B290" s="1" t="str">
        <v>remolacha</v>
      </c>
      <c r="C290" t="str">
        <v>remolacha</v>
      </c>
    </row>
    <row r="291" spans="1:3">
      <c r="A291" s="1" t="str">
        <v>agricola</v>
      </c>
      <c r="B291" s="1" t="str">
        <v>repollo</v>
      </c>
      <c r="C291" t="str">
        <v>repollo</v>
      </c>
    </row>
    <row r="292" spans="1:3">
      <c r="A292" s="1" t="str">
        <v>agricola</v>
      </c>
      <c r="B292" s="1" t="str">
        <v>romero</v>
      </c>
      <c r="C292" t="str">
        <v>romero</v>
      </c>
    </row>
    <row r="293" spans="1:3">
      <c r="A293" s="1" t="str">
        <v>agricola</v>
      </c>
      <c r="B293" s="1" t="str">
        <v>ruda</v>
      </c>
      <c r="C293" t="str">
        <v>ruda</v>
      </c>
    </row>
    <row r="294" spans="1:3">
      <c r="A294" s="1" t="str">
        <v>agricola</v>
      </c>
      <c r="B294" s="1" t="str">
        <v>ruscus</v>
      </c>
      <c r="C294" t="str">
        <v>ruscus</v>
      </c>
    </row>
    <row r="295" spans="1:3">
      <c r="A295" s="1" t="str">
        <v>agricola</v>
      </c>
      <c r="B295" s="1" t="str">
        <v>sabila</v>
      </c>
      <c r="C295" t="str">
        <v>sábila</v>
      </c>
    </row>
    <row r="296" spans="1:3">
      <c r="A296" s="1" t="str">
        <v>agricola</v>
      </c>
      <c r="B296" s="1" t="str">
        <v>sacha_inchi</v>
      </c>
      <c r="C296" t="str">
        <v>sacha inchi</v>
      </c>
    </row>
    <row r="297" spans="1:3">
      <c r="A297" s="1" t="str">
        <v>agricola</v>
      </c>
      <c r="B297" s="1" t="str">
        <v>sorgo</v>
      </c>
      <c r="C297" t="str">
        <v>sorgo</v>
      </c>
    </row>
    <row r="298" spans="1:3">
      <c r="A298" s="1" t="str">
        <v>agricola</v>
      </c>
      <c r="B298" s="1" t="str">
        <v>soya</v>
      </c>
      <c r="C298" t="str">
        <v>soya</v>
      </c>
    </row>
    <row r="299" spans="1:3">
      <c r="A299" s="1" t="str">
        <v>agricola</v>
      </c>
      <c r="B299" s="1" t="str">
        <v>tabaco</v>
      </c>
      <c r="C299" t="str">
        <v>tabaco</v>
      </c>
    </row>
    <row r="300" spans="1:3">
      <c r="A300" s="1" t="str">
        <v>agricola</v>
      </c>
      <c r="B300" s="1" t="str">
        <v>tamarindo</v>
      </c>
      <c r="C300" t="str">
        <v>tamarindo</v>
      </c>
    </row>
    <row r="301" spans="1:3">
      <c r="A301" s="1" t="str">
        <v>agricola</v>
      </c>
      <c r="B301" s="1" t="str">
        <v>te</v>
      </c>
      <c r="C301" t="str">
        <v>té</v>
      </c>
    </row>
    <row r="302" spans="1:3">
      <c r="A302" s="1" t="str">
        <v>agricola</v>
      </c>
      <c r="B302" s="1" t="str">
        <v>tomate</v>
      </c>
      <c r="C302" t="str">
        <v>tomate</v>
      </c>
    </row>
    <row r="303" spans="1:3">
      <c r="A303" s="1" t="str">
        <v>agricola</v>
      </c>
      <c r="B303" s="1" t="str">
        <v>tomate_arbol</v>
      </c>
      <c r="C303" t="str">
        <v>tomate de árbol</v>
      </c>
    </row>
    <row r="304" spans="1:3">
      <c r="A304" s="1" t="str">
        <v>agricola</v>
      </c>
      <c r="B304" s="1" t="str">
        <v>tomate_cherry</v>
      </c>
      <c r="C304" t="str">
        <v>tomate cherry</v>
      </c>
    </row>
    <row r="305" spans="1:3">
      <c r="A305" s="1" t="str">
        <v>agricola</v>
      </c>
      <c r="B305" s="1" t="str">
        <v>tomate_invernadero</v>
      </c>
      <c r="C305" t="str">
        <v>tomate de invernadero</v>
      </c>
    </row>
    <row r="306" spans="1:3">
      <c r="A306" s="1" t="str">
        <v>agricola</v>
      </c>
      <c r="B306" s="1" t="str">
        <v>tomate_mesa</v>
      </c>
      <c r="C306" t="str">
        <v>tomate de mesa</v>
      </c>
    </row>
    <row r="307" spans="1:3">
      <c r="A307" s="1" t="str">
        <v>agricola</v>
      </c>
      <c r="B307" s="1" t="str">
        <v>tomillo</v>
      </c>
      <c r="C307" t="str">
        <v>tomillo</v>
      </c>
    </row>
    <row r="308" spans="1:3">
      <c r="A308" s="1" t="str">
        <v>agricola</v>
      </c>
      <c r="B308" s="1" t="str">
        <v>toronja</v>
      </c>
      <c r="C308" t="str">
        <v>toronja</v>
      </c>
    </row>
    <row r="309" spans="1:3">
      <c r="A309" s="1" t="str">
        <v>agricola</v>
      </c>
      <c r="B309" s="1" t="str">
        <v>toronjil</v>
      </c>
      <c r="C309" t="str">
        <v>toronjil</v>
      </c>
    </row>
    <row r="310" spans="1:3">
      <c r="A310" s="1" t="str">
        <v>agricola</v>
      </c>
      <c r="B310" s="1" t="str">
        <v>trigo</v>
      </c>
      <c r="C310" t="str">
        <v>trigo</v>
      </c>
    </row>
    <row r="311" spans="1:3">
      <c r="A311" s="1" t="str">
        <v>agricola</v>
      </c>
      <c r="B311" s="1" t="str">
        <v>uchuva</v>
      </c>
      <c r="C311" t="str">
        <v>uchuva</v>
      </c>
    </row>
    <row r="312" spans="1:3">
      <c r="A312" s="1" t="str">
        <v>agricola</v>
      </c>
      <c r="B312" s="1" t="str">
        <v>ulluco</v>
      </c>
      <c r="C312" t="str">
        <v>ulluco</v>
      </c>
    </row>
    <row r="313" spans="1:3">
      <c r="A313" s="1" t="str">
        <v>agricola</v>
      </c>
      <c r="B313" s="1" t="str">
        <v>uva</v>
      </c>
      <c r="C313" t="str">
        <v>uva</v>
      </c>
    </row>
    <row r="314" spans="1:3">
      <c r="A314" s="1" t="str">
        <v>agricola</v>
      </c>
      <c r="B314" s="1" t="str">
        <v>uva_caimarona</v>
      </c>
      <c r="C314" t="str">
        <v>uva caimarona</v>
      </c>
    </row>
    <row r="315" spans="1:3">
      <c r="A315" s="1" t="str">
        <v>agricola</v>
      </c>
      <c r="B315" s="1" t="str">
        <v>uva_Isabela</v>
      </c>
      <c r="C315" t="str">
        <v>uva Isabela</v>
      </c>
    </row>
    <row r="316" spans="1:3">
      <c r="A316" s="1" t="str">
        <v>agricola</v>
      </c>
      <c r="B316" s="1" t="str">
        <v>yacon</v>
      </c>
      <c r="C316" t="str">
        <v>yacón</v>
      </c>
    </row>
    <row r="317" spans="1:3">
      <c r="A317" s="1" t="str">
        <v>agricola</v>
      </c>
      <c r="B317" s="1" t="str">
        <v>yuca</v>
      </c>
      <c r="C317" t="str">
        <v>yuca</v>
      </c>
    </row>
    <row r="318" spans="1:3">
      <c r="A318" s="1" t="str">
        <v>agricola</v>
      </c>
      <c r="B318" s="1" t="str">
        <v>yuca_ahuyama</v>
      </c>
      <c r="C318" t="str">
        <v>yuca en asocio con ahuyama</v>
      </c>
    </row>
    <row r="319" spans="1:3">
      <c r="A319" s="1" t="str">
        <v>agricola</v>
      </c>
      <c r="B319" s="1" t="str">
        <v>yuca_industrial</v>
      </c>
      <c r="C319" t="str">
        <v>yuca para uso industrial</v>
      </c>
    </row>
    <row r="320" spans="1:3">
      <c r="A320" s="1" t="str">
        <v>agricola</v>
      </c>
      <c r="B320" s="1" t="str">
        <v>yuca_maiz</v>
      </c>
      <c r="C320" t="str">
        <v>yuca en asocio con maíz</v>
      </c>
    </row>
    <row r="321" spans="1:3">
      <c r="A321" s="1" t="str">
        <v>agricola</v>
      </c>
      <c r="B321" s="1" t="str">
        <v>yuca_maiz_ahuyama</v>
      </c>
      <c r="C321" t="str">
        <v>yuca en asocio con maíz y ahuyama</v>
      </c>
    </row>
    <row r="322" spans="1:3">
      <c r="A322" s="1" t="str">
        <v>agricola</v>
      </c>
      <c r="B322" s="1" t="str">
        <v>yuca_maiz_name</v>
      </c>
      <c r="C322" t="str">
        <v>yuca en asocio con maíz y ñame</v>
      </c>
    </row>
    <row r="323" spans="1:3">
      <c r="A323" s="1" t="str">
        <v>agricola</v>
      </c>
      <c r="B323" s="1" t="str">
        <v>yuca_maiz_name_ahuyama</v>
      </c>
      <c r="C323" t="str">
        <v>Yuca en asocio con maíz, ñame y ahuyama</v>
      </c>
    </row>
    <row r="324" spans="1:3">
      <c r="A324" s="1" t="str">
        <v>agricola</v>
      </c>
      <c r="B324" s="1" t="str">
        <v>yuca_maiz_name_patilla</v>
      </c>
      <c r="C324" t="str">
        <v>Yuca en asocio con maíz, ñame y patilla</v>
      </c>
    </row>
    <row r="325" spans="1:3">
      <c r="A325" s="1" t="str">
        <v>agricola</v>
      </c>
      <c r="B325" s="1" t="str">
        <v>yuca_maiz_patilla</v>
      </c>
      <c r="C325" t="str">
        <v>yuca en asocio con maíz y patilla</v>
      </c>
    </row>
    <row r="326" spans="1:3">
      <c r="A326" s="1" t="str">
        <v>agricola</v>
      </c>
      <c r="B326" s="1" t="str">
        <v>yuca_name</v>
      </c>
      <c r="C326" t="str">
        <v>yuca en asocio con ñame</v>
      </c>
    </row>
    <row r="327" spans="1:3">
      <c r="A327" s="1" t="str">
        <v>agricola</v>
      </c>
      <c r="B327" s="1" t="str">
        <v>yuca_patilla</v>
      </c>
      <c r="C327" t="str">
        <v>yuca en asocio con patilla</v>
      </c>
    </row>
    <row r="328" spans="1:3">
      <c r="A328" s="1" t="str">
        <v>agricola</v>
      </c>
      <c r="B328" s="1" t="str">
        <v>zanahoria</v>
      </c>
      <c r="C328" t="str">
        <v>zanahoria</v>
      </c>
    </row>
    <row r="329" spans="1:3">
      <c r="A329" s="1" t="str">
        <v>agricola</v>
      </c>
      <c r="B329" s="1" t="str">
        <v>zapote</v>
      </c>
      <c r="C329" t="str">
        <v>zapote</v>
      </c>
    </row>
    <row r="330" spans="1:3">
      <c r="A330" s="1" t="str">
        <v>agricola</v>
      </c>
      <c r="B330" s="1" t="str">
        <v>vainilla</v>
      </c>
      <c r="C330" t="str">
        <v>vanilla</v>
      </c>
    </row>
    <row r="331" spans="1:3">
      <c r="A331" s="1" t="str">
        <v>agricola</v>
      </c>
      <c r="B331" s="1" t="str">
        <v>nuez_cacay</v>
      </c>
      <c r="C331" t="str">
        <v>nuez de cacay</v>
      </c>
    </row>
    <row r="332" spans="1:3">
      <c r="A332" s="1" t="str">
        <v>agricola</v>
      </c>
      <c r="B332" s="1" t="str">
        <v>yuca_amarilla</v>
      </c>
      <c r="C332" t="str">
        <v>yuca amarilla</v>
      </c>
    </row>
    <row r="333" spans="1:3">
      <c r="A333" s="1" t="str">
        <v>agricola</v>
      </c>
      <c r="B333" s="1" t="str">
        <v>limon_mandarino_limon_criollo</v>
      </c>
      <c r="C333" t="str">
        <v>limón mandarino en asocio con limón criollo</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25879056839e320833b92c479800ca5">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21a5b3cd2b4348861c660623b9e378c4"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134234AB-F2E8-44F1-906E-9138585AE9DA}"/>
</file>

<file path=customXml/itemProps3.xml><?xml version="1.0" encoding="utf-8"?>
<ds:datastoreItem xmlns:ds="http://schemas.openxmlformats.org/officeDocument/2006/customXml" ds:itemID="{21FBE341-877C-4DB0-A732-83D11D6E1BE9}"/>
</file>

<file path=customXml/itemProps4.xml><?xml version="1.0" encoding="utf-8"?>
<ds:datastoreItem xmlns:ds="http://schemas.openxmlformats.org/officeDocument/2006/customXml" ds:itemID="{ACCF639F-047F-604C-8192-BC4D4AA0351E}"/>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Zaida Alexandra Silva Pecha</cp:lastModifiedBy>
  <cp:revision/>
  <dcterms:created xsi:type="dcterms:W3CDTF">2023-06-01T14:44:35Z</dcterms:created>
  <dcterms:modified xsi:type="dcterms:W3CDTF">2025-12-03T20:33:08Z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