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9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arth\Documents\ANT 2025\MUNICIPIOS ASIGNADOS 2025\ORITO\"/>
    </mc:Choice>
  </mc:AlternateContent>
  <xr:revisionPtr revIDLastSave="0" documentId="13_ncr:1_{F6BF1125-536C-4451-8C8E-8C4B600DA89B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4" hidden="1">'4.3.1. % MERCADO FLETE PRODUCTO'!$B$26:$D$40</definedName>
    <definedName name="_xlnm._FilterDatabase" localSheetId="5" hidden="1">'4.3.2. PRECIOS PAGAD PRODUCTOR'!$B$2:$G$5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9" l="1"/>
  <c r="F21" i="9"/>
  <c r="F22" i="9"/>
  <c r="F23" i="9"/>
  <c r="F24" i="9"/>
  <c r="F25" i="9"/>
  <c r="F26" i="9"/>
  <c r="F27" i="9"/>
  <c r="F28" i="9"/>
  <c r="F29" i="9"/>
  <c r="E20" i="9"/>
  <c r="E21" i="9"/>
  <c r="E22" i="9"/>
  <c r="E23" i="9"/>
  <c r="E24" i="9"/>
  <c r="E25" i="9"/>
  <c r="E26" i="9"/>
  <c r="E27" i="9"/>
  <c r="E28" i="9"/>
  <c r="E29" i="9"/>
  <c r="D20" i="9"/>
  <c r="D21" i="9"/>
  <c r="D22" i="9"/>
  <c r="D23" i="9"/>
  <c r="D24" i="9"/>
  <c r="D25" i="9"/>
  <c r="D26" i="9"/>
  <c r="D27" i="9"/>
  <c r="G27" i="9" s="1" a="1"/>
  <c r="G27" i="9" s="1"/>
  <c r="D28" i="9"/>
  <c r="D29" i="9"/>
  <c r="D19" i="9"/>
  <c r="E19" i="9"/>
  <c r="F19" i="9"/>
  <c r="C20" i="9"/>
  <c r="G20" i="9" s="1" a="1"/>
  <c r="G20" i="9" s="1"/>
  <c r="C21" i="9"/>
  <c r="G21" i="9" s="1" a="1"/>
  <c r="G21" i="9" s="1"/>
  <c r="C22" i="9"/>
  <c r="G22" i="9" s="1" a="1"/>
  <c r="G22" i="9" s="1"/>
  <c r="C23" i="9"/>
  <c r="G23" i="9" s="1" a="1"/>
  <c r="G23" i="9" s="1"/>
  <c r="C24" i="9"/>
  <c r="G24" i="9" s="1" a="1"/>
  <c r="G24" i="9" s="1"/>
  <c r="C25" i="9"/>
  <c r="G25" i="9" s="1" a="1"/>
  <c r="G25" i="9" s="1"/>
  <c r="C26" i="9"/>
  <c r="G26" i="9" s="1" a="1"/>
  <c r="G26" i="9" s="1"/>
  <c r="C27" i="9"/>
  <c r="C28" i="9"/>
  <c r="G28" i="9" s="1" a="1"/>
  <c r="G28" i="9" s="1"/>
  <c r="C29" i="9"/>
  <c r="G29" i="9" s="1" a="1"/>
  <c r="G29" i="9" s="1"/>
  <c r="C19" i="9"/>
  <c r="H3" i="8" l="1"/>
  <c r="H4" i="8"/>
  <c r="H5" i="8"/>
  <c r="H6" i="8"/>
  <c r="H7" i="8"/>
  <c r="H8" i="8"/>
  <c r="H9" i="8"/>
  <c r="H10" i="8"/>
  <c r="H11" i="8"/>
  <c r="H12" i="8"/>
  <c r="H13" i="8"/>
  <c r="M22" i="7"/>
  <c r="M19" i="7"/>
  <c r="M18" i="7"/>
  <c r="M21" i="7"/>
  <c r="M14" i="7"/>
  <c r="M5" i="7"/>
  <c r="M15" i="7"/>
  <c r="M20" i="7"/>
  <c r="M7" i="7"/>
  <c r="M8" i="7"/>
  <c r="M11" i="7"/>
  <c r="M6" i="7"/>
  <c r="M13" i="7"/>
  <c r="M16" i="7"/>
  <c r="M10" i="7"/>
  <c r="M17" i="7"/>
  <c r="M9" i="7"/>
  <c r="I9" i="6"/>
  <c r="I17" i="6"/>
  <c r="I10" i="6"/>
  <c r="I16" i="6"/>
  <c r="I22" i="6" l="1"/>
  <c r="I19" i="6"/>
  <c r="I18" i="6"/>
  <c r="I21" i="6"/>
  <c r="I14" i="6"/>
  <c r="I5" i="6"/>
  <c r="I15" i="6"/>
  <c r="I20" i="6"/>
  <c r="I7" i="6"/>
  <c r="I8" i="6"/>
  <c r="I11" i="6"/>
  <c r="I6" i="6"/>
  <c r="I13" i="6"/>
  <c r="I12" i="6"/>
  <c r="M12" i="7"/>
  <c r="G19" i="9" l="1" a="1"/>
  <c r="G19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<sst xmlns="http://schemas.openxmlformats.org/spreadsheetml/2006/main" count="604" uniqueCount="241">
  <si>
    <t>Tabla 1. Organizaciones de la Agricultura Familiar (OAF) participantes de los encuentros territoriales en el municipio de Orito</t>
  </si>
  <si>
    <t>Nombre y sigla asociación</t>
  </si>
  <si>
    <t>Principales productos comercializados</t>
  </si>
  <si>
    <t>No. de familias asociadas</t>
  </si>
  <si>
    <t>Servicios que presta la OAF</t>
  </si>
  <si>
    <t>Asociación de Ganaderos de Orito</t>
  </si>
  <si>
    <t>Res en pie</t>
  </si>
  <si>
    <t>Asistencia técnica, capacitaciòn y formaciòn.</t>
  </si>
  <si>
    <t>Asociación Agropecuario Sacha Inchi Orito - ASOAGRACHAIN</t>
  </si>
  <si>
    <t>Sacha Inchi</t>
  </si>
  <si>
    <t>Comercialización colectiva</t>
  </si>
  <si>
    <t>Asociación de Productores Agropecuarios y Turismo - ASOCIACIÓN AGROTURISMO</t>
  </si>
  <si>
    <t>Yuca
Plátano</t>
  </si>
  <si>
    <t>Asociación de Arroceros El Paraiso - APSAGRO</t>
  </si>
  <si>
    <t>Arroz</t>
  </si>
  <si>
    <t>Asociación de Cañicultorees del Putumayo - CAÑIASOMAYO</t>
  </si>
  <si>
    <t>Panela</t>
  </si>
  <si>
    <t>Asociación de Jóvenes Piscicultores - ASOPEZ</t>
  </si>
  <si>
    <t>Cachama
Tilapia</t>
  </si>
  <si>
    <t>Asociacion de Mujeres Agrocampesinas Raíces Fuertes - AMACRES</t>
  </si>
  <si>
    <t>Lechones</t>
  </si>
  <si>
    <t>Asociación de Mujeres Agropecuarias El Paraiso - AMAP</t>
  </si>
  <si>
    <t>Pollo</t>
  </si>
  <si>
    <t>Asociación de Pequeños Productores Agropecuarios -. ASODORADO</t>
  </si>
  <si>
    <t>Pimienta</t>
  </si>
  <si>
    <t>Gestión de Proyectos</t>
  </si>
  <si>
    <t xml:space="preserve">Asociación de Productores de Cacao de Orito - ASOPROCACAO </t>
  </si>
  <si>
    <t>Cacao</t>
  </si>
  <si>
    <t>Asociación Dejando Huellas - ANAU</t>
  </si>
  <si>
    <t>Asociación Gremial San Andrés - ASOSANADRES</t>
  </si>
  <si>
    <t>Cooperativa Agropecuaria Ganadera - COOPGAN</t>
  </si>
  <si>
    <t>Leche
Queso</t>
  </si>
  <si>
    <t>Cooperativa Agropcuaria Social y Avícola Vereda El Achiote - COASAVA</t>
  </si>
  <si>
    <t>Huevo</t>
  </si>
  <si>
    <t>Guardianes del Bosque Amazónico - GBA</t>
  </si>
  <si>
    <t>Asaí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</si>
  <si>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Orito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</si>
  <si>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</si>
  <si>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</si>
  <si>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</si>
  <si>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</si>
  <si>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</si>
  <si>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</si>
  <si>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</si>
  <si>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kg en pie</t>
  </si>
  <si>
    <t>Intermediarios 100%</t>
  </si>
  <si>
    <t>No</t>
  </si>
  <si>
    <t>Contado</t>
  </si>
  <si>
    <t>Cabecera municipal 100%</t>
  </si>
  <si>
    <t>Bulto X 50 kg</t>
  </si>
  <si>
    <t>Cooperativa 100%</t>
  </si>
  <si>
    <t>Si</t>
  </si>
  <si>
    <t>Yuca</t>
  </si>
  <si>
    <t>Bulto X 65 kg</t>
  </si>
  <si>
    <t>Plátano</t>
  </si>
  <si>
    <t>Pacha X 3 racimos</t>
  </si>
  <si>
    <t>Kilogramo</t>
  </si>
  <si>
    <t>Consumidor final 60%
Intermediarios 30%
Plaza mercado local 10%</t>
  </si>
  <si>
    <t>Cuadro de panela X 2 kg</t>
  </si>
  <si>
    <t>Tilapia</t>
  </si>
  <si>
    <t>Consumidor final 90%
Intermediarios 10%</t>
  </si>
  <si>
    <t>Veredas cercanas Tesalia, El Triunfo, Yarumo 90%
Veredas cercanas Tesalia, Simón Bolívar, El Triunfo 10%</t>
  </si>
  <si>
    <t>Cachama</t>
  </si>
  <si>
    <t>Consumidor final 70%
Intermediarios 30%</t>
  </si>
  <si>
    <t>Vereda Paraiso 70%
Cabecera municipal 30%</t>
  </si>
  <si>
    <t>Agroindustria 100%</t>
  </si>
  <si>
    <t>Neiva 100%</t>
  </si>
  <si>
    <t>Consumidor final 100%</t>
  </si>
  <si>
    <t>Leche</t>
  </si>
  <si>
    <t>Litro</t>
  </si>
  <si>
    <t>Finca 100%</t>
  </si>
  <si>
    <t>Queso</t>
  </si>
  <si>
    <t>Cubeta X 30 unidades</t>
  </si>
  <si>
    <t>Intermediarios 50%Consumidor final 50%</t>
  </si>
  <si>
    <t>Canastilla X 20 kg</t>
  </si>
  <si>
    <t xml:space="preserve">No </t>
  </si>
  <si>
    <t>Puerto Asís 100%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</si>
  <si>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</si>
  <si>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Orito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</si>
  <si>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</si>
  <si>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</si>
  <si>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</si>
  <si>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</si>
  <si>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</si>
  <si>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Amazonía Vital SAS</t>
  </si>
  <si>
    <t>Procesador / Agroindustria</t>
  </si>
  <si>
    <t>Cabecera municipal</t>
  </si>
  <si>
    <t>Productores San Vicente del Luzon 50%
Productores vereda Siberia 50%</t>
  </si>
  <si>
    <t>ASOMERCAR</t>
  </si>
  <si>
    <t>Minoristas</t>
  </si>
  <si>
    <t>Pimienta, panela, yuca, plátano, arroz, cachama, tilapia, miel</t>
  </si>
  <si>
    <t>Centro de Orito</t>
  </si>
  <si>
    <t>Productores del municipio 100%</t>
  </si>
  <si>
    <t>Cooperativa Agroindustria Cacaotera del Putumayo - kausai sacha</t>
  </si>
  <si>
    <t>Cooperativa</t>
  </si>
  <si>
    <t>Puerto Asís</t>
  </si>
  <si>
    <t>Productores veredas Cabañas, Siberia, San Vicente del Luzon</t>
  </si>
  <si>
    <t>Cooperativa Multiacctiva de Agronegocios del Putumayo - CCOOMULTIAGROP</t>
  </si>
  <si>
    <t>Sacha inchi</t>
  </si>
  <si>
    <t>Productores veredas y/o corregimientos Siberia, San Vicente del Luzon, Tesalia, Buenos Aires 100%</t>
  </si>
  <si>
    <t>Expendio de Carne Plaza de Mercado Orito</t>
  </si>
  <si>
    <t>Intermediario</t>
  </si>
  <si>
    <t>Res en pie - Cerdo en pie</t>
  </si>
  <si>
    <t>Productores veredas Achiote,Siberia,El Azul 100%</t>
  </si>
  <si>
    <t>Independiiente</t>
  </si>
  <si>
    <t>Queso -. Leche</t>
  </si>
  <si>
    <t>Productores vereda La Esmeralda 100%</t>
  </si>
  <si>
    <t>Plaza de Mercado ARA local 11-12</t>
  </si>
  <si>
    <t>Productores de quebradon,Osiris, Isla. El 35, Guayabal 100%</t>
  </si>
  <si>
    <t>Plaza de Mercado Orito local 10</t>
  </si>
  <si>
    <t>Plaza de mercado local</t>
  </si>
  <si>
    <t>Productores de Monserrate, Guaybal, Yarumo 100%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</si>
  <si>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Orito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</si>
  <si>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</si>
  <si>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</si>
  <si>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</si>
  <si>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</si>
  <si>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</si>
  <si>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</si>
  <si>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Canastilla X 25 kg</t>
  </si>
  <si>
    <t>Diaria</t>
  </si>
  <si>
    <t xml:space="preserve">Centro de acopio </t>
  </si>
  <si>
    <t>Semanal</t>
  </si>
  <si>
    <t xml:space="preserve">Plaza mercado local </t>
  </si>
  <si>
    <t>Pacas de 15 cuadros X 2 kg</t>
  </si>
  <si>
    <t>Bulto X 60kg</t>
  </si>
  <si>
    <t>plátano</t>
  </si>
  <si>
    <t>Racimo X 25 kg</t>
  </si>
  <si>
    <t>Blto X 50 kg</t>
  </si>
  <si>
    <t>Cada 2 días</t>
  </si>
  <si>
    <t>Miel</t>
  </si>
  <si>
    <t>Botella X 1.5 L</t>
  </si>
  <si>
    <t>Mensual</t>
  </si>
  <si>
    <t>Cooperativa Multiactiva de Agronegocios del Putumayo - CCOOMULTIAGROP</t>
  </si>
  <si>
    <t>Cerdo en pie</t>
  </si>
  <si>
    <t>Finca</t>
  </si>
  <si>
    <t>Cada 3 días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</si>
  <si>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</si>
  <si>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</si>
  <si>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</si>
  <si>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</si>
  <si>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</si>
  <si>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</si>
  <si>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</si>
  <si>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</si>
  <si>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</si>
  <si>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</si>
  <si>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</si>
  <si>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</si>
  <si>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07Pd-49</t>
  </si>
  <si>
    <t>Avicultura postura</t>
  </si>
  <si>
    <t xml:space="preserve">Intermediarios 
Consumidor final </t>
  </si>
  <si>
    <t>50%
50%</t>
  </si>
  <si>
    <t>Cabecera municipal 50%
Finca 50%</t>
  </si>
  <si>
    <t>07Uai-49</t>
  </si>
  <si>
    <t>Racimo X 10 kg</t>
  </si>
  <si>
    <t>Intermediarios</t>
  </si>
  <si>
    <t>Cabecera municipall 100%</t>
  </si>
  <si>
    <t>Caña panelera - miel</t>
  </si>
  <si>
    <t>Galón</t>
  </si>
  <si>
    <t>Consumidor final</t>
  </si>
  <si>
    <t>Caña panelera - panela</t>
  </si>
  <si>
    <t>Bulto X 60 kg</t>
  </si>
  <si>
    <t>07Ud-49</t>
  </si>
  <si>
    <t>09UcL-38</t>
  </si>
  <si>
    <t>Consumidor final
Plaza mercado local</t>
  </si>
  <si>
    <t>Avicultura engorde</t>
  </si>
  <si>
    <t>Pollo kg en pie</t>
  </si>
  <si>
    <t xml:space="preserve">Consumidor final
Interrmediarios </t>
  </si>
  <si>
    <t>60%
40%</t>
  </si>
  <si>
    <t>Ganadería dp (carne bovina)</t>
  </si>
  <si>
    <t>Finca 75%
Cabecera municipal 25%</t>
  </si>
  <si>
    <t>Ganadería dp (leche)</t>
  </si>
  <si>
    <t>Siberia 25%
Finca 75%</t>
  </si>
  <si>
    <t>Ganadería dp (Queso)</t>
  </si>
  <si>
    <t>Consumidor final
Intermediarios</t>
  </si>
  <si>
    <t>75%
25%</t>
  </si>
  <si>
    <t>Finca 75%
Siberia 25%</t>
  </si>
  <si>
    <t>09UdL-38</t>
  </si>
  <si>
    <t>Piscicultura Tilapia</t>
  </si>
  <si>
    <t>Intermediarios
Consumidor final</t>
  </si>
  <si>
    <t>55%
45%</t>
  </si>
  <si>
    <t>Cabecera municipal 75%
Finca 25%</t>
  </si>
  <si>
    <t>Piscicultura Cachama</t>
  </si>
  <si>
    <t>Cabecera municipal 80%
Finca 20%</t>
  </si>
  <si>
    <t>Porcicultura cria</t>
  </si>
  <si>
    <t>lechón kg en pie</t>
  </si>
  <si>
    <t>Porcicultura ceba</t>
  </si>
  <si>
    <t>cerdo en pie</t>
  </si>
  <si>
    <t>10UdL2s1-30</t>
  </si>
  <si>
    <t>Asaì</t>
  </si>
  <si>
    <t>Agroindustria</t>
  </si>
  <si>
    <t>linea</t>
  </si>
  <si>
    <t>ufh</t>
  </si>
  <si>
    <t>corregimiento_vereda</t>
  </si>
  <si>
    <t>avicultura_postura</t>
  </si>
  <si>
    <t>EL ACHIOTE</t>
  </si>
  <si>
    <t>platano</t>
  </si>
  <si>
    <t>OSIRIS</t>
  </si>
  <si>
    <t>cana_panelera</t>
  </si>
  <si>
    <t>LA PRIMAVERA DEL GUAMUEZ</t>
  </si>
  <si>
    <t>yuca</t>
  </si>
  <si>
    <t>MONTE BELLO</t>
  </si>
  <si>
    <t>sacha_inchi</t>
  </si>
  <si>
    <t>EL AZUL</t>
  </si>
  <si>
    <t>pimienta</t>
  </si>
  <si>
    <t>arroz_secano</t>
  </si>
  <si>
    <t>YARUMO</t>
  </si>
  <si>
    <t>avicultura_engorde</t>
  </si>
  <si>
    <t>BUENOS AIRES</t>
  </si>
  <si>
    <t>ganaderia_doble_proposito</t>
  </si>
  <si>
    <t>piscicultura_tilapia_cachama</t>
  </si>
  <si>
    <t>NARANJITO</t>
  </si>
  <si>
    <t>cacao</t>
  </si>
  <si>
    <t>porcicultura_cria</t>
  </si>
  <si>
    <t>EL TRIUNFO</t>
  </si>
  <si>
    <t>porcicultura_ceba</t>
  </si>
  <si>
    <t>EL CALDERO</t>
  </si>
  <si>
    <t>asai</t>
  </si>
  <si>
    <t>LA PALESTINA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</si>
  <si>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</si>
  <si>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</si>
  <si>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</si>
  <si>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</si>
  <si>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>Caña panelera miel</t>
  </si>
  <si>
    <t>Caña panelera panela</t>
  </si>
  <si>
    <t>Piscicultura tilapia</t>
  </si>
  <si>
    <t>Porcicultura cría</t>
  </si>
  <si>
    <t xml:space="preserve">Línea productiva </t>
  </si>
  <si>
    <t>Promedio</t>
  </si>
  <si>
    <t>Verificar</t>
  </si>
  <si>
    <t>Cacao*</t>
  </si>
  <si>
    <t>Avicultura postura**</t>
  </si>
  <si>
    <t>Avicultura engorde**</t>
  </si>
  <si>
    <t>Piscicultura cachama</t>
  </si>
  <si>
    <t>Ganadería dp (carne bovina)***</t>
  </si>
  <si>
    <t>Ganadería dp (queso)</t>
  </si>
  <si>
    <t>NO HAY PRECIOS DE PIMENTA, SACHA INCHI, ASAÍ, MIEL DE PANELA</t>
  </si>
  <si>
    <t>Precio a escala departamental</t>
  </si>
  <si>
    <t>Precios a escala nacional</t>
  </si>
  <si>
    <t>Precios gremios (Fedecacao*, Fenavi**, Fedegan***)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</si>
</sst>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</numFmts>
  <fonts count="2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b/>
      <sz val="9"/>
      <color rgb="FFFF0000"/>
      <name val="Arial"/>
      <family val="2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7">
    <xf numFmtId="0" fontId="0" fillId="0" borderId="0" xfId="0"/>
    <xf numFmtId="0" fontId="9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165" fontId="3" fillId="0" borderId="1" xfId="6" applyNumberFormat="1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/>
    <xf numFmtId="167" fontId="8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/>
    </xf>
    <xf numFmtId="165" fontId="11" fillId="0" borderId="0" xfId="1" applyNumberFormat="1" applyFont="1" applyBorder="1"/>
    <xf numFmtId="168" fontId="4" fillId="4" borderId="1" xfId="0" applyNumberFormat="1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/>
    </xf>
    <xf numFmtId="0" fontId="4" fillId="8" borderId="6" xfId="0" applyFont="1" applyFill="1" applyBorder="1" applyAlignment="1">
      <alignment horizontal="center" vertical="top" wrapText="1"/>
    </xf>
    <xf numFmtId="165" fontId="3" fillId="4" borderId="1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2" fillId="0" borderId="1" xfId="0" applyFont="1" applyBorder="1" applyAlignment="1">
      <alignment horizontal="center" vertical="center"/>
    </xf>
    <xf numFmtId="0" fontId="9" fillId="4" borderId="1" xfId="0" applyFont="1" applyFill="1" applyBorder="1" applyAlignment="1">
      <alignment horizontal="left"/>
    </xf>
    <xf numFmtId="0" fontId="13" fillId="10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3" fillId="10" borderId="8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2" fillId="10" borderId="3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center"/>
    </xf>
    <xf numFmtId="9" fontId="3" fillId="4" borderId="1" xfId="8" applyFont="1" applyFill="1" applyBorder="1" applyAlignment="1">
      <alignment horizontal="center" vertical="center" wrapText="1"/>
    </xf>
    <xf numFmtId="10" fontId="4" fillId="0" borderId="1" xfId="8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/>
    </xf>
    <xf numFmtId="165" fontId="3" fillId="0" borderId="11" xfId="1" applyNumberFormat="1" applyFont="1" applyFill="1" applyBorder="1" applyAlignment="1">
      <alignment horizontal="center" vertical="center" wrapText="1"/>
    </xf>
    <xf numFmtId="165" fontId="3" fillId="0" borderId="11" xfId="6" applyNumberFormat="1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left"/>
    </xf>
    <xf numFmtId="0" fontId="9" fillId="8" borderId="1" xfId="0" applyFont="1" applyFill="1" applyBorder="1" applyAlignment="1">
      <alignment horizontal="left"/>
    </xf>
    <xf numFmtId="0" fontId="9" fillId="7" borderId="1" xfId="0" applyFont="1" applyFill="1" applyBorder="1" applyAlignment="1">
      <alignment horizontal="left"/>
    </xf>
    <xf numFmtId="165" fontId="11" fillId="0" borderId="0" xfId="1" applyNumberFormat="1" applyFont="1" applyBorder="1" applyAlignment="1"/>
    <xf numFmtId="0" fontId="9" fillId="7" borderId="4" xfId="0" applyFont="1" applyFill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19" fillId="0" borderId="1" xfId="0" applyFont="1" applyBorder="1"/>
    <xf numFmtId="0" fontId="13" fillId="10" borderId="16" xfId="0" applyFont="1" applyFill="1" applyBorder="1" applyAlignment="1">
      <alignment horizontal="center" vertical="center" wrapText="1"/>
    </xf>
    <xf numFmtId="43" fontId="4" fillId="5" borderId="3" xfId="9" applyFont="1" applyFill="1" applyBorder="1" applyAlignment="1">
      <alignment horizontal="center" vertical="center"/>
    </xf>
    <xf numFmtId="43" fontId="4" fillId="9" borderId="3" xfId="9" applyFont="1" applyFill="1" applyBorder="1" applyAlignment="1">
      <alignment horizontal="center" vertical="center"/>
    </xf>
    <xf numFmtId="43" fontId="4" fillId="4" borderId="3" xfId="9" applyFont="1" applyFill="1" applyBorder="1" applyAlignment="1">
      <alignment horizontal="center" vertical="center"/>
    </xf>
    <xf numFmtId="10" fontId="4" fillId="9" borderId="1" xfId="8" applyNumberFormat="1" applyFont="1" applyFill="1" applyBorder="1" applyAlignment="1">
      <alignment horizontal="center" vertical="center"/>
    </xf>
    <xf numFmtId="10" fontId="4" fillId="5" borderId="1" xfId="8" applyNumberFormat="1" applyFont="1" applyFill="1" applyBorder="1" applyAlignment="1">
      <alignment horizontal="center" vertical="center"/>
    </xf>
    <xf numFmtId="43" fontId="3" fillId="4" borderId="1" xfId="9" applyFont="1" applyFill="1" applyBorder="1" applyAlignment="1">
      <alignment horizontal="center" vertical="center"/>
    </xf>
    <xf numFmtId="43" fontId="3" fillId="9" borderId="1" xfId="9" applyFont="1" applyFill="1" applyBorder="1" applyAlignment="1">
      <alignment horizontal="center" vertical="center"/>
    </xf>
    <xf numFmtId="43" fontId="3" fillId="5" borderId="1" xfId="9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13" fillId="0" borderId="9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10" borderId="1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3" fillId="10" borderId="7" xfId="0" applyFont="1" applyFill="1" applyBorder="1" applyAlignment="1">
      <alignment horizontal="center" vertical="center" wrapText="1"/>
    </xf>
    <xf numFmtId="0" fontId="13" fillId="10" borderId="15" xfId="0" applyFont="1" applyFill="1" applyBorder="1" applyAlignment="1">
      <alignment horizontal="center" vertical="center" wrapText="1"/>
    </xf>
  </cellXfs>
  <cellStyles count="10">
    <cellStyle name="Millares" xfId="9" builtinId="3"/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" xfId="8" builtinId="5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SIPSA'!$B$26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SIPSA'!$A$27:$A$37</c:f>
              <c:strCache>
                <c:ptCount val="11"/>
                <c:pt idx="0">
                  <c:v>Plátano</c:v>
                </c:pt>
                <c:pt idx="1">
                  <c:v>Yuca</c:v>
                </c:pt>
                <c:pt idx="2">
                  <c:v>Arroz</c:v>
                </c:pt>
                <c:pt idx="3">
                  <c:v>Caña panelera panela</c:v>
                </c:pt>
                <c:pt idx="4">
                  <c:v>Cacao</c:v>
                </c:pt>
                <c:pt idx="5">
                  <c:v>Ganadería dp (queso)</c:v>
                </c:pt>
                <c:pt idx="6">
                  <c:v>Avicultura engorde</c:v>
                </c:pt>
                <c:pt idx="7">
                  <c:v>Piscicultura cachama</c:v>
                </c:pt>
                <c:pt idx="8">
                  <c:v>Ganadería dp (carne bovina)</c:v>
                </c:pt>
                <c:pt idx="9">
                  <c:v>Ganadería dp (leche)</c:v>
                </c:pt>
                <c:pt idx="10">
                  <c:v>Avicultura postura</c:v>
                </c:pt>
              </c:strCache>
            </c:strRef>
          </c:cat>
          <c:val>
            <c:numRef>
              <c:f>'4.3.3. PRECIOS PROMEDIO SIPSA'!$B$27:$B$37</c:f>
              <c:numCache>
                <c:formatCode>_-"$"\ * #,##0_-;\-"$"\ * #,##0_-;_-"$"\ * "-"??_-;_-@_-</c:formatCode>
                <c:ptCount val="11"/>
                <c:pt idx="0">
                  <c:v>1697</c:v>
                </c:pt>
                <c:pt idx="1">
                  <c:v>2325</c:v>
                </c:pt>
                <c:pt idx="2">
                  <c:v>3092</c:v>
                </c:pt>
                <c:pt idx="3">
                  <c:v>3124</c:v>
                </c:pt>
                <c:pt idx="4">
                  <c:v>8649</c:v>
                </c:pt>
                <c:pt idx="5">
                  <c:v>12564</c:v>
                </c:pt>
                <c:pt idx="6">
                  <c:v>8464</c:v>
                </c:pt>
                <c:pt idx="7">
                  <c:v>8354</c:v>
                </c:pt>
                <c:pt idx="8">
                  <c:v>6277</c:v>
                </c:pt>
                <c:pt idx="9">
                  <c:v>1208</c:v>
                </c:pt>
                <c:pt idx="10">
                  <c:v>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25-485E-BB4A-934ECB605A9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895785600"/>
        <c:axId val="844741360"/>
      </c:barChart>
      <c:catAx>
        <c:axId val="8957856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Línea productiva</a:t>
                </a:r>
              </a:p>
            </c:rich>
          </c:tx>
          <c:layout>
            <c:manualLayout>
              <c:xMode val="edge"/>
              <c:yMode val="edge"/>
              <c:x val="0.43416010498687668"/>
              <c:y val="0.953320510508705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844741360"/>
        <c:crosses val="autoZero"/>
        <c:auto val="1"/>
        <c:lblAlgn val="ctr"/>
        <c:lblOffset val="100"/>
        <c:noMultiLvlLbl val="0"/>
      </c:catAx>
      <c:valAx>
        <c:axId val="84474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895785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Orito</a:t>
            </a:r>
            <a:endParaRPr lang="es-CO" sz="9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9.0553368328958883E-2"/>
          <c:y val="0.14480431103884076"/>
          <c:w val="0.87889107611548556"/>
          <c:h val="0.51997436600845293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MAYOR'!$B$19</c:f>
              <c:strCache>
                <c:ptCount val="1"/>
                <c:pt idx="0">
                  <c:v>Caña panelera panela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MAYOR'!$C$19:$F$19</c:f>
              <c:numCache>
                <c:formatCode>_-* #,##0_-;\-* #,##0_-;_-* "-"??_-;_-@_-</c:formatCode>
                <c:ptCount val="4"/>
                <c:pt idx="0">
                  <c:v>37.535680304471953</c:v>
                </c:pt>
                <c:pt idx="1">
                  <c:v>22.379799377378063</c:v>
                </c:pt>
                <c:pt idx="2">
                  <c:v>-1.7524024872809463</c:v>
                </c:pt>
                <c:pt idx="3">
                  <c:v>3.8837744533947216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57C-41F2-887F-D4CEE2706ABB}"/>
            </c:ext>
          </c:extLst>
        </c:ser>
        <c:ser>
          <c:idx val="1"/>
          <c:order val="1"/>
          <c:tx>
            <c:strRef>
              <c:f>'4.3.4. VARIACION $ PLAZAS MAYOR'!$B$20</c:f>
              <c:strCache>
                <c:ptCount val="1"/>
                <c:pt idx="0">
                  <c:v>Arroz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MAYOR'!$C$20:$F$20</c:f>
              <c:numCache>
                <c:formatCode>_-* #,##0_-;\-* #,##0_-;_-* "-"??_-;_-@_-</c:formatCode>
                <c:ptCount val="4"/>
                <c:pt idx="0">
                  <c:v>25.860688550840678</c:v>
                </c:pt>
                <c:pt idx="1">
                  <c:v>-20.197201017811707</c:v>
                </c:pt>
                <c:pt idx="2">
                  <c:v>34.276604224790759</c:v>
                </c:pt>
                <c:pt idx="3">
                  <c:v>17.008014247551202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57C-41F2-887F-D4CEE2706ABB}"/>
            </c:ext>
          </c:extLst>
        </c:ser>
        <c:ser>
          <c:idx val="2"/>
          <c:order val="2"/>
          <c:tx>
            <c:strRef>
              <c:f>'4.3.4. VARIACION $ PLAZAS MAYOR'!$B$21</c:f>
              <c:strCache>
                <c:ptCount val="1"/>
                <c:pt idx="0">
                  <c:v>Cacao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MAYOR'!$C$21:$F$21</c:f>
              <c:numCache>
                <c:formatCode>_-* #,##0_-;\-* #,##0_-;_-* "-"??_-;_-@_-</c:formatCode>
                <c:ptCount val="4"/>
                <c:pt idx="0">
                  <c:v>22.879294618425064</c:v>
                </c:pt>
                <c:pt idx="1">
                  <c:v>-3.5630335271557527</c:v>
                </c:pt>
                <c:pt idx="2">
                  <c:v>12.918537524053875</c:v>
                </c:pt>
                <c:pt idx="3">
                  <c:v>36.162235855487381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57C-41F2-887F-D4CEE2706ABB}"/>
            </c:ext>
          </c:extLst>
        </c:ser>
        <c:ser>
          <c:idx val="3"/>
          <c:order val="3"/>
          <c:tx>
            <c:strRef>
              <c:f>'4.3.4. VARIACION $ PLAZAS MAYOR'!$B$22</c:f>
              <c:strCache>
                <c:ptCount val="1"/>
                <c:pt idx="0">
                  <c:v>Plátano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-6.603081438004395</c:v>
                </c:pt>
                <c:pt idx="1">
                  <c:v>0.2356637863315143</c:v>
                </c:pt>
                <c:pt idx="2">
                  <c:v>72.570532915360502</c:v>
                </c:pt>
                <c:pt idx="3">
                  <c:v>7.5840145322434154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57C-41F2-887F-D4CEE2706ABB}"/>
            </c:ext>
          </c:extLst>
        </c:ser>
        <c:ser>
          <c:idx val="4"/>
          <c:order val="4"/>
          <c:tx>
            <c:strRef>
              <c:f>'4.3.4. VARIACION $ PLAZAS MAYOR'!$B$23</c:f>
              <c:strCache>
                <c:ptCount val="1"/>
                <c:pt idx="0">
                  <c:v>Yuca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-27.951564076690218</c:v>
                </c:pt>
                <c:pt idx="1">
                  <c:v>13.025210084033617</c:v>
                </c:pt>
                <c:pt idx="2">
                  <c:v>123.04832713754647</c:v>
                </c:pt>
                <c:pt idx="3">
                  <c:v>-16.611111111111114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57C-41F2-887F-D4CEE2706ABB}"/>
            </c:ext>
          </c:extLst>
        </c:ser>
        <c:ser>
          <c:idx val="5"/>
          <c:order val="5"/>
          <c:tx>
            <c:strRef>
              <c:f>'4.3.4. VARIACION $ PLAZAS MAYOR'!$B$24</c:f>
              <c:strCache>
                <c:ptCount val="1"/>
                <c:pt idx="0">
                  <c:v>Avicultura postura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-5.5555555555555571</c:v>
                </c:pt>
                <c:pt idx="1">
                  <c:v>25.951557093425606</c:v>
                </c:pt>
                <c:pt idx="2">
                  <c:v>34.615384615384613</c:v>
                </c:pt>
                <c:pt idx="3">
                  <c:v>12.65306122448979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57C-41F2-887F-D4CEE2706ABB}"/>
            </c:ext>
          </c:extLst>
        </c:ser>
        <c:ser>
          <c:idx val="6"/>
          <c:order val="6"/>
          <c:tx>
            <c:strRef>
              <c:f>'4.3.4. VARIACION $ PLAZAS MAYOR'!$B$25</c:f>
              <c:strCache>
                <c:ptCount val="1"/>
                <c:pt idx="0">
                  <c:v>Avicultura engorde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3.4004055529558599</c:v>
                </c:pt>
                <c:pt idx="1">
                  <c:v>26.821541710665258</c:v>
                </c:pt>
                <c:pt idx="2">
                  <c:v>16.402997502081604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57C-41F2-887F-D4CEE2706ABB}"/>
            </c:ext>
          </c:extLst>
        </c:ser>
        <c:ser>
          <c:idx val="7"/>
          <c:order val="7"/>
          <c:tx>
            <c:strRef>
              <c:f>'4.3.4. VARIACION $ PLAZAS MAYOR'!$B$26</c:f>
              <c:strCache>
                <c:ptCount val="1"/>
                <c:pt idx="0">
                  <c:v>Piscicultura cachama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19.812206572769966</c:v>
                </c:pt>
                <c:pt idx="1">
                  <c:v>12.291013584117039</c:v>
                </c:pt>
                <c:pt idx="2">
                  <c:v>4.9784808654181631</c:v>
                </c:pt>
                <c:pt idx="3">
                  <c:v>11.933518005540165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57C-41F2-887F-D4CEE2706ABB}"/>
            </c:ext>
          </c:extLst>
        </c:ser>
        <c:ser>
          <c:idx val="8"/>
          <c:order val="8"/>
          <c:tx>
            <c:strRef>
              <c:f>'4.3.4. VARIACION $ PLAZAS MAYOR'!$B$27</c:f>
              <c:strCache>
                <c:ptCount val="1"/>
                <c:pt idx="0">
                  <c:v>Ganadería dp (carne bovina)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57C-41F2-887F-D4CEE2706ABB}"/>
            </c:ext>
          </c:extLst>
        </c:ser>
        <c:ser>
          <c:idx val="9"/>
          <c:order val="9"/>
          <c:tx>
            <c:strRef>
              <c:f>'4.3.4. VARIACION $ PLAZAS MAYOR'!$B$28</c:f>
              <c:strCache>
                <c:ptCount val="1"/>
                <c:pt idx="0">
                  <c:v>Ganadería dp (leche)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15.911730545876893</c:v>
                </c:pt>
                <c:pt idx="1">
                  <c:v>-1.6032064128256565</c:v>
                </c:pt>
                <c:pt idx="2">
                  <c:v>56.822810590631377</c:v>
                </c:pt>
                <c:pt idx="3">
                  <c:v>7.7922077922077904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57C-41F2-887F-D4CEE2706ABB}"/>
            </c:ext>
          </c:extLst>
        </c:ser>
        <c:ser>
          <c:idx val="10"/>
          <c:order val="10"/>
          <c:tx>
            <c:strRef>
              <c:f>'4.3.4. VARIACION $ PLAZAS MAYOR'!$B$29</c:f>
              <c:strCache>
                <c:ptCount val="1"/>
                <c:pt idx="0">
                  <c:v>Ganadería dp (queso)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MAYOR'!$C$29:$F$29</c:f>
              <c:numCache>
                <c:formatCode>_-* #,##0_-;\-* #,##0_-;_-* "-"??_-;_-@_-</c:formatCode>
                <c:ptCount val="4"/>
                <c:pt idx="0">
                  <c:v>3.9170019055684975</c:v>
                </c:pt>
                <c:pt idx="1">
                  <c:v>11.481255093724528</c:v>
                </c:pt>
                <c:pt idx="2">
                  <c:v>35.164031801151424</c:v>
                </c:pt>
                <c:pt idx="3">
                  <c:v>20.505712933540664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C57C-41F2-887F-D4CEE2706A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04758928"/>
        <c:axId val="1404759760"/>
      </c:lineChart>
      <c:catAx>
        <c:axId val="1404758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404759760"/>
        <c:crosses val="autoZero"/>
        <c:auto val="1"/>
        <c:lblAlgn val="ctr"/>
        <c:lblOffset val="100"/>
        <c:noMultiLvlLbl val="0"/>
      </c:catAx>
      <c:valAx>
        <c:axId val="1404759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404758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697134733158355E-2"/>
          <c:y val="0.67411457228530625"/>
          <c:w val="0.95772397200349957"/>
          <c:h val="0.2981077978277237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384810</xdr:colOff>
      <xdr:row>21</xdr:row>
      <xdr:rowOff>68580</xdr:rowOff>
    </xdr:from>
    <xdr:to>
      <xdr:col>9</xdr:col>
      <xdr:colOff>468630</xdr:colOff>
      <xdr:row>50</xdr:row>
      <xdr:rowOff>129540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620F055-EE94-46D0-B995-2E52772F79C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101600</xdr:colOff>
      <xdr:row>0</xdr:row>
      <xdr:rowOff>59267</xdr:rowOff>
    </xdr:from>
    <xdr:to>
      <xdr:col>14</xdr:col>
      <xdr:colOff>313266</xdr:colOff>
      <xdr:row>20</xdr:row>
      <xdr:rowOff>76199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5494FA6-BD96-462A-AB08-2AF15F9FEB7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9"/>
  <sheetViews>
    <sheetView topLeftCell="B11" workbookViewId="0">
      <selection activeCell="D19" sqref="D14:D19"/>
    </sheetView>
  </sheetViews>
  <sheetFormatPr defaultColWidth="11.42578125" defaultRowHeight="13.9"/>
  <cols>
    <col min="2" max="2" width="32.85546875" customWidth="1"/>
    <col min="3" max="3" width="16.42578125" customWidth="1"/>
    <col min="4" max="4" width="11" customWidth="1"/>
    <col min="5" max="5" width="31.5703125" customWidth="1"/>
  </cols>
  <sheetData>
    <row r="3" spans="2:5">
      <c r="B3" s="57" t="s">
        <v>0</v>
      </c>
      <c r="C3" s="57"/>
      <c r="D3" s="57"/>
      <c r="E3" s="57"/>
    </row>
    <row r="4" spans="2:5" ht="39.6">
      <c r="B4" s="26" t="s">
        <v>1</v>
      </c>
      <c r="C4" s="26" t="s">
        <v>2</v>
      </c>
      <c r="D4" s="26" t="s">
        <v>3</v>
      </c>
      <c r="E4" s="26" t="s">
        <v>4</v>
      </c>
    </row>
    <row r="5" spans="2:5" ht="26.45">
      <c r="B5" s="27" t="s">
        <v>5</v>
      </c>
      <c r="C5" s="27" t="s">
        <v>6</v>
      </c>
      <c r="D5" s="27">
        <v>52</v>
      </c>
      <c r="E5" s="27" t="s">
        <v>7</v>
      </c>
    </row>
    <row r="6" spans="2:5" ht="26.45">
      <c r="B6" s="27" t="s">
        <v>8</v>
      </c>
      <c r="C6" s="27" t="s">
        <v>9</v>
      </c>
      <c r="D6" s="27">
        <v>305</v>
      </c>
      <c r="E6" s="27" t="s">
        <v>10</v>
      </c>
    </row>
    <row r="7" spans="2:5" ht="26.45">
      <c r="B7" s="27" t="s">
        <v>11</v>
      </c>
      <c r="C7" s="27" t="s">
        <v>12</v>
      </c>
      <c r="D7" s="27">
        <v>30</v>
      </c>
      <c r="E7" s="27" t="s">
        <v>10</v>
      </c>
    </row>
    <row r="8" spans="2:5" ht="26.45">
      <c r="B8" s="27" t="s">
        <v>13</v>
      </c>
      <c r="C8" s="27" t="s">
        <v>14</v>
      </c>
      <c r="D8" s="27">
        <v>40</v>
      </c>
      <c r="E8" s="27" t="s">
        <v>10</v>
      </c>
    </row>
    <row r="9" spans="2:5" ht="22.9">
      <c r="B9" s="16" t="s">
        <v>15</v>
      </c>
      <c r="C9" s="12" t="s">
        <v>16</v>
      </c>
      <c r="D9" s="12">
        <v>14</v>
      </c>
      <c r="E9" s="11" t="s">
        <v>10</v>
      </c>
    </row>
    <row r="10" spans="2:5" ht="27.6" customHeight="1">
      <c r="B10" s="27" t="s">
        <v>17</v>
      </c>
      <c r="C10" s="27" t="s">
        <v>18</v>
      </c>
      <c r="D10" s="27">
        <v>18</v>
      </c>
      <c r="E10" s="27" t="s">
        <v>10</v>
      </c>
    </row>
    <row r="11" spans="2:5" ht="26.45">
      <c r="B11" s="27" t="s">
        <v>19</v>
      </c>
      <c r="C11" s="27" t="s">
        <v>20</v>
      </c>
      <c r="D11" s="27">
        <v>20</v>
      </c>
      <c r="E11" s="27" t="s">
        <v>10</v>
      </c>
    </row>
    <row r="12" spans="2:5" ht="26.45">
      <c r="B12" s="27" t="s">
        <v>21</v>
      </c>
      <c r="C12" s="27" t="s">
        <v>22</v>
      </c>
      <c r="D12" s="27">
        <v>15</v>
      </c>
      <c r="E12" s="27" t="s">
        <v>10</v>
      </c>
    </row>
    <row r="13" spans="2:5" ht="26.45">
      <c r="B13" s="27" t="s">
        <v>23</v>
      </c>
      <c r="C13" s="27" t="s">
        <v>24</v>
      </c>
      <c r="D13" s="27">
        <v>100</v>
      </c>
      <c r="E13" s="27" t="s">
        <v>25</v>
      </c>
    </row>
    <row r="14" spans="2:5" ht="22.9">
      <c r="B14" s="12" t="s">
        <v>26</v>
      </c>
      <c r="C14" s="12" t="s">
        <v>27</v>
      </c>
      <c r="D14" s="12">
        <v>138</v>
      </c>
      <c r="E14" s="11" t="s">
        <v>10</v>
      </c>
    </row>
    <row r="15" spans="2:5">
      <c r="B15" s="12" t="s">
        <v>28</v>
      </c>
      <c r="C15" s="11" t="s">
        <v>22</v>
      </c>
      <c r="D15" s="12">
        <v>12</v>
      </c>
      <c r="E15" s="11" t="s">
        <v>10</v>
      </c>
    </row>
    <row r="16" spans="2:5" ht="22.9">
      <c r="B16" s="12" t="s">
        <v>29</v>
      </c>
      <c r="C16" s="12" t="s">
        <v>22</v>
      </c>
      <c r="D16" s="12">
        <v>11</v>
      </c>
      <c r="E16" s="11" t="s">
        <v>10</v>
      </c>
    </row>
    <row r="17" spans="2:5" ht="26.45">
      <c r="B17" s="27" t="s">
        <v>30</v>
      </c>
      <c r="C17" s="12" t="s">
        <v>31</v>
      </c>
      <c r="D17" s="12">
        <v>28</v>
      </c>
      <c r="E17" s="11" t="s">
        <v>10</v>
      </c>
    </row>
    <row r="18" spans="2:5" ht="22.9">
      <c r="B18" s="16" t="s">
        <v>32</v>
      </c>
      <c r="C18" s="16" t="s">
        <v>33</v>
      </c>
      <c r="D18" s="12">
        <v>11</v>
      </c>
      <c r="E18" s="11" t="s">
        <v>10</v>
      </c>
    </row>
    <row r="19" spans="2:5">
      <c r="B19" s="16" t="s">
        <v>34</v>
      </c>
      <c r="C19" s="16" t="s">
        <v>35</v>
      </c>
      <c r="D19" s="12">
        <v>1000</v>
      </c>
      <c r="E19" s="11" t="s">
        <v>10</v>
      </c>
    </row>
  </sheetData>
  <mergeCells count="1">
    <mergeCell ref="B3:E3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24"/>
  <sheetViews>
    <sheetView tabSelected="1" topLeftCell="A10" workbookViewId="0">
      <selection activeCell="A23" sqref="A23"/>
    </sheetView>
  </sheetViews>
  <sheetFormatPr defaultColWidth="11.42578125" defaultRowHeight="13.9"/>
  <cols>
    <col min="1" max="1" width="36.140625" customWidth="1"/>
    <col min="2" max="2" width="13.7109375" customWidth="1"/>
    <col min="3" max="3" width="18.5703125" customWidth="1"/>
    <col min="4" max="4" width="18.42578125" customWidth="1"/>
    <col min="6" max="6" width="9" customWidth="1"/>
    <col min="7" max="7" width="38.28515625" customWidth="1"/>
  </cols>
  <sheetData>
    <row r="3" spans="1:7">
      <c r="A3" s="59" t="s">
        <v>36</v>
      </c>
      <c r="B3" s="59"/>
      <c r="C3" s="59"/>
      <c r="D3" s="59"/>
      <c r="E3" s="59"/>
      <c r="F3" s="59"/>
      <c r="G3" s="59"/>
    </row>
    <row r="4" spans="1:7" ht="38.450000000000003" customHeight="1">
      <c r="A4" s="60" t="s">
        <v>1</v>
      </c>
      <c r="B4" s="60" t="s">
        <v>37</v>
      </c>
      <c r="C4" s="60" t="s">
        <v>38</v>
      </c>
      <c r="D4" s="26" t="s">
        <v>39</v>
      </c>
      <c r="E4" s="60" t="s">
        <v>40</v>
      </c>
      <c r="F4" s="60" t="s">
        <v>41</v>
      </c>
      <c r="G4" s="26" t="s">
        <v>42</v>
      </c>
    </row>
    <row r="5" spans="1:7">
      <c r="A5" s="60"/>
      <c r="B5" s="60"/>
      <c r="C5" s="60"/>
      <c r="D5" s="26" t="s">
        <v>43</v>
      </c>
      <c r="E5" s="60"/>
      <c r="F5" s="60"/>
      <c r="G5" s="26" t="s">
        <v>43</v>
      </c>
    </row>
    <row r="6" spans="1:7">
      <c r="A6" s="2" t="s">
        <v>5</v>
      </c>
      <c r="B6" s="16" t="s">
        <v>6</v>
      </c>
      <c r="C6" s="16" t="s">
        <v>44</v>
      </c>
      <c r="D6" s="16" t="s">
        <v>45</v>
      </c>
      <c r="E6" s="16" t="s">
        <v>46</v>
      </c>
      <c r="F6" s="16" t="s">
        <v>47</v>
      </c>
      <c r="G6" s="16" t="s">
        <v>48</v>
      </c>
    </row>
    <row r="7" spans="1:7" ht="22.9">
      <c r="A7" s="2" t="s">
        <v>8</v>
      </c>
      <c r="B7" s="16" t="s">
        <v>9</v>
      </c>
      <c r="C7" s="16" t="s">
        <v>49</v>
      </c>
      <c r="D7" s="16" t="s">
        <v>50</v>
      </c>
      <c r="E7" s="16" t="s">
        <v>51</v>
      </c>
      <c r="F7" s="16" t="s">
        <v>47</v>
      </c>
      <c r="G7" s="16" t="s">
        <v>48</v>
      </c>
    </row>
    <row r="8" spans="1:7" ht="26.45" customHeight="1">
      <c r="A8" s="61" t="s">
        <v>11</v>
      </c>
      <c r="B8" s="16" t="s">
        <v>52</v>
      </c>
      <c r="C8" s="16" t="s">
        <v>53</v>
      </c>
      <c r="D8" s="16" t="s">
        <v>45</v>
      </c>
      <c r="E8" s="16" t="s">
        <v>51</v>
      </c>
      <c r="F8" s="16" t="s">
        <v>47</v>
      </c>
      <c r="G8" s="16" t="s">
        <v>48</v>
      </c>
    </row>
    <row r="9" spans="1:7">
      <c r="A9" s="62"/>
      <c r="B9" s="16" t="s">
        <v>54</v>
      </c>
      <c r="C9" s="16" t="s">
        <v>55</v>
      </c>
      <c r="D9" s="16" t="s">
        <v>45</v>
      </c>
      <c r="E9" s="16" t="s">
        <v>51</v>
      </c>
      <c r="F9" s="16" t="s">
        <v>47</v>
      </c>
      <c r="G9" s="16" t="s">
        <v>48</v>
      </c>
    </row>
    <row r="10" spans="1:7" ht="34.15">
      <c r="A10" s="2" t="s">
        <v>13</v>
      </c>
      <c r="B10" s="16" t="s">
        <v>14</v>
      </c>
      <c r="C10" s="16" t="s">
        <v>56</v>
      </c>
      <c r="D10" s="16" t="s">
        <v>57</v>
      </c>
      <c r="E10" s="16" t="s">
        <v>46</v>
      </c>
      <c r="F10" s="16" t="s">
        <v>47</v>
      </c>
      <c r="G10" s="16" t="s">
        <v>48</v>
      </c>
    </row>
    <row r="11" spans="1:7" ht="22.9">
      <c r="A11" s="16" t="s">
        <v>15</v>
      </c>
      <c r="B11" s="16" t="s">
        <v>16</v>
      </c>
      <c r="C11" s="16" t="s">
        <v>58</v>
      </c>
      <c r="D11" s="16" t="s">
        <v>45</v>
      </c>
      <c r="E11" s="16" t="s">
        <v>46</v>
      </c>
      <c r="F11" s="16" t="s">
        <v>47</v>
      </c>
      <c r="G11" s="16" t="s">
        <v>48</v>
      </c>
    </row>
    <row r="12" spans="1:7" ht="22.9">
      <c r="A12" s="61" t="s">
        <v>17</v>
      </c>
      <c r="B12" s="16" t="s">
        <v>59</v>
      </c>
      <c r="C12" s="16" t="s">
        <v>56</v>
      </c>
      <c r="D12" s="16" t="s">
        <v>60</v>
      </c>
      <c r="E12" s="16" t="s">
        <v>46</v>
      </c>
      <c r="F12" s="16" t="s">
        <v>47</v>
      </c>
      <c r="G12" s="16" t="s">
        <v>61</v>
      </c>
    </row>
    <row r="13" spans="1:7" ht="22.9">
      <c r="A13" s="62"/>
      <c r="B13" s="16" t="s">
        <v>62</v>
      </c>
      <c r="C13" s="16" t="s">
        <v>56</v>
      </c>
      <c r="D13" s="16" t="s">
        <v>60</v>
      </c>
      <c r="E13" s="16" t="s">
        <v>46</v>
      </c>
      <c r="F13" s="16" t="s">
        <v>47</v>
      </c>
      <c r="G13" s="16" t="s">
        <v>61</v>
      </c>
    </row>
    <row r="14" spans="1:7" ht="22.9">
      <c r="A14" s="2" t="s">
        <v>19</v>
      </c>
      <c r="B14" s="16" t="s">
        <v>20</v>
      </c>
      <c r="C14" s="16" t="s">
        <v>44</v>
      </c>
      <c r="D14" s="16" t="s">
        <v>45</v>
      </c>
      <c r="E14" s="16" t="s">
        <v>46</v>
      </c>
      <c r="F14" s="16" t="s">
        <v>47</v>
      </c>
      <c r="G14" s="16" t="s">
        <v>48</v>
      </c>
    </row>
    <row r="15" spans="1:7" ht="22.9">
      <c r="A15" s="2" t="s">
        <v>21</v>
      </c>
      <c r="B15" s="16" t="s">
        <v>22</v>
      </c>
      <c r="C15" s="16" t="s">
        <v>44</v>
      </c>
      <c r="D15" s="16" t="s">
        <v>63</v>
      </c>
      <c r="E15" s="16" t="s">
        <v>46</v>
      </c>
      <c r="F15" s="16" t="s">
        <v>47</v>
      </c>
      <c r="G15" s="16" t="s">
        <v>64</v>
      </c>
    </row>
    <row r="16" spans="1:7" ht="22.9">
      <c r="A16" s="2" t="s">
        <v>23</v>
      </c>
      <c r="B16" s="16" t="s">
        <v>24</v>
      </c>
      <c r="C16" s="16" t="s">
        <v>49</v>
      </c>
      <c r="D16" s="16" t="s">
        <v>45</v>
      </c>
      <c r="E16" s="16" t="s">
        <v>46</v>
      </c>
      <c r="F16" s="16" t="s">
        <v>47</v>
      </c>
      <c r="G16" s="16" t="s">
        <v>48</v>
      </c>
    </row>
    <row r="17" spans="1:7" ht="22.9">
      <c r="A17" s="12" t="s">
        <v>26</v>
      </c>
      <c r="B17" s="16" t="s">
        <v>27</v>
      </c>
      <c r="C17" s="16" t="s">
        <v>49</v>
      </c>
      <c r="D17" s="16" t="s">
        <v>65</v>
      </c>
      <c r="E17" s="16" t="s">
        <v>51</v>
      </c>
      <c r="F17" s="16" t="s">
        <v>47</v>
      </c>
      <c r="G17" s="16" t="s">
        <v>66</v>
      </c>
    </row>
    <row r="18" spans="1:7">
      <c r="A18" s="2" t="s">
        <v>28</v>
      </c>
      <c r="B18" s="16" t="s">
        <v>22</v>
      </c>
      <c r="C18" s="16" t="s">
        <v>44</v>
      </c>
      <c r="D18" s="16" t="s">
        <v>67</v>
      </c>
      <c r="E18" s="16" t="s">
        <v>46</v>
      </c>
      <c r="F18" s="16" t="s">
        <v>47</v>
      </c>
      <c r="G18" s="16" t="s">
        <v>48</v>
      </c>
    </row>
    <row r="19" spans="1:7">
      <c r="A19" s="12" t="s">
        <v>29</v>
      </c>
      <c r="B19" s="16" t="s">
        <v>22</v>
      </c>
      <c r="C19" s="16" t="s">
        <v>44</v>
      </c>
      <c r="D19" s="16" t="s">
        <v>45</v>
      </c>
      <c r="E19" s="16" t="s">
        <v>46</v>
      </c>
      <c r="F19" s="16" t="s">
        <v>47</v>
      </c>
      <c r="G19" s="16" t="s">
        <v>48</v>
      </c>
    </row>
    <row r="20" spans="1:7" ht="26.45" customHeight="1">
      <c r="A20" s="61" t="s">
        <v>30</v>
      </c>
      <c r="B20" s="16" t="s">
        <v>68</v>
      </c>
      <c r="C20" s="16" t="s">
        <v>69</v>
      </c>
      <c r="D20" s="16" t="s">
        <v>67</v>
      </c>
      <c r="E20" s="16" t="s">
        <v>46</v>
      </c>
      <c r="F20" s="16" t="s">
        <v>47</v>
      </c>
      <c r="G20" s="16" t="s">
        <v>70</v>
      </c>
    </row>
    <row r="21" spans="1:7">
      <c r="A21" s="62"/>
      <c r="B21" s="16" t="s">
        <v>71</v>
      </c>
      <c r="C21" s="16" t="s">
        <v>56</v>
      </c>
      <c r="D21" s="16" t="s">
        <v>45</v>
      </c>
      <c r="E21" s="16" t="s">
        <v>46</v>
      </c>
      <c r="F21" s="16" t="s">
        <v>47</v>
      </c>
      <c r="G21" s="16" t="s">
        <v>48</v>
      </c>
    </row>
    <row r="22" spans="1:7" ht="22.9">
      <c r="A22" s="16" t="s">
        <v>32</v>
      </c>
      <c r="B22" s="16" t="s">
        <v>33</v>
      </c>
      <c r="C22" s="16" t="s">
        <v>72</v>
      </c>
      <c r="D22" s="16" t="s">
        <v>73</v>
      </c>
      <c r="E22" s="16" t="s">
        <v>46</v>
      </c>
      <c r="F22" s="16" t="s">
        <v>47</v>
      </c>
      <c r="G22" s="16" t="s">
        <v>48</v>
      </c>
    </row>
    <row r="23" spans="1:7">
      <c r="A23" s="16" t="s">
        <v>34</v>
      </c>
      <c r="B23" s="16" t="s">
        <v>35</v>
      </c>
      <c r="C23" s="16" t="s">
        <v>74</v>
      </c>
      <c r="D23" s="16" t="s">
        <v>65</v>
      </c>
      <c r="E23" s="16" t="s">
        <v>75</v>
      </c>
      <c r="F23" s="16" t="s">
        <v>47</v>
      </c>
      <c r="G23" s="16" t="s">
        <v>76</v>
      </c>
    </row>
    <row r="24" spans="1:7">
      <c r="A24" s="58" t="s">
        <v>77</v>
      </c>
      <c r="B24" s="58"/>
      <c r="C24" s="58"/>
      <c r="D24" s="58"/>
      <c r="E24" s="58"/>
      <c r="F24" s="58"/>
      <c r="G24" s="58"/>
    </row>
  </sheetData>
  <mergeCells count="10">
    <mergeCell ref="A24:G24"/>
    <mergeCell ref="A3:G3"/>
    <mergeCell ref="A4:A5"/>
    <mergeCell ref="B4:B5"/>
    <mergeCell ref="C4:C5"/>
    <mergeCell ref="E4:E5"/>
    <mergeCell ref="F4:F5"/>
    <mergeCell ref="A8:A9"/>
    <mergeCell ref="A12:A13"/>
    <mergeCell ref="A20:A21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F14"/>
  <sheetViews>
    <sheetView topLeftCell="A2" workbookViewId="0">
      <selection activeCell="D6" sqref="D6"/>
    </sheetView>
  </sheetViews>
  <sheetFormatPr defaultColWidth="11.42578125" defaultRowHeight="13.9"/>
  <cols>
    <col min="2" max="2" width="31.140625" customWidth="1"/>
    <col min="3" max="3" width="20.5703125" customWidth="1"/>
    <col min="4" max="4" width="21.140625" customWidth="1"/>
    <col min="5" max="5" width="24.85546875" customWidth="1"/>
    <col min="6" max="6" width="35.140625" customWidth="1"/>
  </cols>
  <sheetData>
    <row r="4" spans="2:6">
      <c r="B4" s="59" t="s">
        <v>78</v>
      </c>
      <c r="C4" s="59"/>
      <c r="D4" s="59"/>
      <c r="E4" s="59"/>
      <c r="F4" s="59"/>
    </row>
    <row r="5" spans="2:6" ht="26.45">
      <c r="B5" s="26" t="s">
        <v>79</v>
      </c>
      <c r="C5" s="26" t="s">
        <v>80</v>
      </c>
      <c r="D5" s="26" t="s">
        <v>81</v>
      </c>
      <c r="E5" s="26" t="s">
        <v>82</v>
      </c>
      <c r="F5" s="26" t="s">
        <v>83</v>
      </c>
    </row>
    <row r="6" spans="2:6" ht="27.6" customHeight="1">
      <c r="B6" s="16" t="s">
        <v>84</v>
      </c>
      <c r="C6" s="16" t="s">
        <v>85</v>
      </c>
      <c r="D6" s="16" t="s">
        <v>35</v>
      </c>
      <c r="E6" s="16" t="s">
        <v>86</v>
      </c>
      <c r="F6" s="16" t="s">
        <v>87</v>
      </c>
    </row>
    <row r="7" spans="2:6" ht="26.45" customHeight="1">
      <c r="B7" s="16" t="s">
        <v>88</v>
      </c>
      <c r="C7" s="16" t="s">
        <v>89</v>
      </c>
      <c r="D7" s="16" t="s">
        <v>90</v>
      </c>
      <c r="E7" s="16" t="s">
        <v>91</v>
      </c>
      <c r="F7" s="16" t="s">
        <v>92</v>
      </c>
    </row>
    <row r="8" spans="2:6" ht="25.15" customHeight="1">
      <c r="B8" s="32" t="s">
        <v>93</v>
      </c>
      <c r="C8" s="16" t="s">
        <v>94</v>
      </c>
      <c r="D8" s="16" t="s">
        <v>27</v>
      </c>
      <c r="E8" s="16" t="s">
        <v>95</v>
      </c>
      <c r="F8" s="16" t="s">
        <v>96</v>
      </c>
    </row>
    <row r="9" spans="2:6" ht="44.45" customHeight="1">
      <c r="B9" s="16" t="s">
        <v>97</v>
      </c>
      <c r="C9" s="16" t="s">
        <v>85</v>
      </c>
      <c r="D9" s="16" t="s">
        <v>98</v>
      </c>
      <c r="E9" s="16" t="s">
        <v>86</v>
      </c>
      <c r="F9" s="16" t="s">
        <v>99</v>
      </c>
    </row>
    <row r="10" spans="2:6" ht="28.9" customHeight="1">
      <c r="B10" s="16" t="s">
        <v>100</v>
      </c>
      <c r="C10" s="16" t="s">
        <v>101</v>
      </c>
      <c r="D10" s="16" t="s">
        <v>102</v>
      </c>
      <c r="E10" s="16" t="s">
        <v>86</v>
      </c>
      <c r="F10" s="16" t="s">
        <v>103</v>
      </c>
    </row>
    <row r="11" spans="2:6" ht="14.45" customHeight="1">
      <c r="B11" s="16" t="s">
        <v>104</v>
      </c>
      <c r="C11" s="16" t="s">
        <v>89</v>
      </c>
      <c r="D11" s="16" t="s">
        <v>105</v>
      </c>
      <c r="E11" s="16" t="s">
        <v>86</v>
      </c>
      <c r="F11" s="16" t="s">
        <v>106</v>
      </c>
    </row>
    <row r="12" spans="2:6" ht="22.9" customHeight="1">
      <c r="B12" s="16" t="s">
        <v>107</v>
      </c>
      <c r="C12" s="16" t="s">
        <v>101</v>
      </c>
      <c r="D12" s="16" t="s">
        <v>33</v>
      </c>
      <c r="E12" s="16" t="s">
        <v>86</v>
      </c>
      <c r="F12" s="16" t="s">
        <v>108</v>
      </c>
    </row>
    <row r="13" spans="2:6" ht="14.45" customHeight="1">
      <c r="B13" s="16" t="s">
        <v>109</v>
      </c>
      <c r="C13" s="16" t="s">
        <v>101</v>
      </c>
      <c r="D13" s="16" t="s">
        <v>22</v>
      </c>
      <c r="E13" s="16" t="s">
        <v>110</v>
      </c>
      <c r="F13" s="16" t="s">
        <v>111</v>
      </c>
    </row>
    <row r="14" spans="2:6">
      <c r="B14" s="58" t="s">
        <v>77</v>
      </c>
      <c r="C14" s="58"/>
      <c r="D14" s="58"/>
      <c r="E14" s="58"/>
      <c r="F14" s="58"/>
    </row>
  </sheetData>
  <mergeCells count="2">
    <mergeCell ref="B14:F14"/>
    <mergeCell ref="B4:F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4:G22"/>
  <sheetViews>
    <sheetView topLeftCell="A2" zoomScale="77" zoomScaleNormal="77" workbookViewId="0">
      <selection activeCell="A21" sqref="A21"/>
    </sheetView>
  </sheetViews>
  <sheetFormatPr defaultColWidth="11.42578125" defaultRowHeight="13.9"/>
  <cols>
    <col min="2" max="2" width="33" customWidth="1"/>
    <col min="3" max="3" width="14.5703125" customWidth="1"/>
    <col min="4" max="4" width="20.7109375" customWidth="1"/>
    <col min="5" max="5" width="11.140625" customWidth="1"/>
    <col min="7" max="7" width="26.85546875" customWidth="1"/>
  </cols>
  <sheetData>
    <row r="4" spans="2:7">
      <c r="B4" s="63" t="s">
        <v>112</v>
      </c>
      <c r="C4" s="63"/>
      <c r="D4" s="63"/>
      <c r="E4" s="63"/>
      <c r="F4" s="63"/>
      <c r="G4" s="63"/>
    </row>
    <row r="5" spans="2:7" ht="39.6">
      <c r="B5" s="26" t="s">
        <v>113</v>
      </c>
      <c r="C5" s="26" t="s">
        <v>114</v>
      </c>
      <c r="D5" s="26" t="s">
        <v>115</v>
      </c>
      <c r="E5" s="26" t="s">
        <v>116</v>
      </c>
      <c r="F5" s="26" t="s">
        <v>117</v>
      </c>
      <c r="G5" s="26" t="s">
        <v>118</v>
      </c>
    </row>
    <row r="6" spans="2:7">
      <c r="B6" s="16" t="s">
        <v>84</v>
      </c>
      <c r="C6" s="2" t="s">
        <v>35</v>
      </c>
      <c r="D6" s="27" t="s">
        <v>119</v>
      </c>
      <c r="E6" s="27" t="s">
        <v>120</v>
      </c>
      <c r="F6" s="27" t="s">
        <v>47</v>
      </c>
      <c r="G6" s="27" t="s">
        <v>121</v>
      </c>
    </row>
    <row r="7" spans="2:7">
      <c r="B7" s="64" t="s">
        <v>88</v>
      </c>
      <c r="C7" s="33" t="s">
        <v>24</v>
      </c>
      <c r="D7" s="33" t="s">
        <v>56</v>
      </c>
      <c r="E7" s="33" t="s">
        <v>122</v>
      </c>
      <c r="F7" s="27" t="s">
        <v>47</v>
      </c>
      <c r="G7" s="33" t="s">
        <v>123</v>
      </c>
    </row>
    <row r="8" spans="2:7">
      <c r="B8" s="65"/>
      <c r="C8" s="33" t="s">
        <v>16</v>
      </c>
      <c r="D8" s="33" t="s">
        <v>124</v>
      </c>
      <c r="E8" s="33" t="s">
        <v>122</v>
      </c>
      <c r="F8" s="27" t="s">
        <v>47</v>
      </c>
      <c r="G8" s="33" t="s">
        <v>123</v>
      </c>
    </row>
    <row r="9" spans="2:7">
      <c r="B9" s="65"/>
      <c r="C9" s="33" t="s">
        <v>52</v>
      </c>
      <c r="D9" s="33" t="s">
        <v>125</v>
      </c>
      <c r="E9" s="33" t="s">
        <v>122</v>
      </c>
      <c r="F9" s="27" t="s">
        <v>47</v>
      </c>
      <c r="G9" s="33" t="s">
        <v>123</v>
      </c>
    </row>
    <row r="10" spans="2:7">
      <c r="B10" s="65"/>
      <c r="C10" s="33" t="s">
        <v>126</v>
      </c>
      <c r="D10" s="33" t="s">
        <v>127</v>
      </c>
      <c r="E10" s="33" t="s">
        <v>122</v>
      </c>
      <c r="F10" s="27" t="s">
        <v>47</v>
      </c>
      <c r="G10" s="33" t="s">
        <v>123</v>
      </c>
    </row>
    <row r="11" spans="2:7">
      <c r="B11" s="65"/>
      <c r="C11" s="33" t="s">
        <v>14</v>
      </c>
      <c r="D11" s="33" t="s">
        <v>128</v>
      </c>
      <c r="E11" s="33" t="s">
        <v>122</v>
      </c>
      <c r="F11" s="27" t="s">
        <v>47</v>
      </c>
      <c r="G11" s="33" t="s">
        <v>123</v>
      </c>
    </row>
    <row r="12" spans="2:7">
      <c r="B12" s="65"/>
      <c r="C12" s="33" t="s">
        <v>62</v>
      </c>
      <c r="D12" s="33" t="s">
        <v>56</v>
      </c>
      <c r="E12" s="33" t="s">
        <v>129</v>
      </c>
      <c r="F12" s="27" t="s">
        <v>47</v>
      </c>
      <c r="G12" s="33" t="s">
        <v>123</v>
      </c>
    </row>
    <row r="13" spans="2:7">
      <c r="B13" s="65"/>
      <c r="C13" s="33" t="s">
        <v>59</v>
      </c>
      <c r="D13" s="33" t="s">
        <v>56</v>
      </c>
      <c r="E13" s="33" t="s">
        <v>129</v>
      </c>
      <c r="F13" s="27" t="s">
        <v>47</v>
      </c>
      <c r="G13" s="33" t="s">
        <v>123</v>
      </c>
    </row>
    <row r="14" spans="2:7">
      <c r="B14" s="66"/>
      <c r="C14" s="33" t="s">
        <v>130</v>
      </c>
      <c r="D14" s="33" t="s">
        <v>131</v>
      </c>
      <c r="E14" s="33" t="s">
        <v>122</v>
      </c>
      <c r="F14" s="27" t="s">
        <v>47</v>
      </c>
      <c r="G14" s="33" t="s">
        <v>123</v>
      </c>
    </row>
    <row r="15" spans="2:7" ht="27.6">
      <c r="B15" s="31" t="s">
        <v>93</v>
      </c>
      <c r="C15" s="33" t="s">
        <v>27</v>
      </c>
      <c r="D15" s="33" t="s">
        <v>49</v>
      </c>
      <c r="E15" s="33" t="s">
        <v>132</v>
      </c>
      <c r="F15" s="33" t="s">
        <v>47</v>
      </c>
      <c r="G15" s="27" t="s">
        <v>121</v>
      </c>
    </row>
    <row r="16" spans="2:7" ht="32.450000000000003" customHeight="1">
      <c r="B16" s="16" t="s">
        <v>133</v>
      </c>
      <c r="C16" s="33" t="s">
        <v>98</v>
      </c>
      <c r="D16" s="33" t="s">
        <v>49</v>
      </c>
      <c r="E16" s="33" t="s">
        <v>132</v>
      </c>
      <c r="F16" s="33" t="s">
        <v>47</v>
      </c>
      <c r="G16" s="27" t="s">
        <v>121</v>
      </c>
    </row>
    <row r="17" spans="2:7">
      <c r="B17" s="67" t="s">
        <v>100</v>
      </c>
      <c r="C17" s="33" t="s">
        <v>6</v>
      </c>
      <c r="D17" s="33" t="s">
        <v>44</v>
      </c>
      <c r="E17" s="33" t="s">
        <v>122</v>
      </c>
      <c r="F17" s="33" t="s">
        <v>47</v>
      </c>
      <c r="G17" s="33" t="s">
        <v>123</v>
      </c>
    </row>
    <row r="18" spans="2:7">
      <c r="B18" s="68"/>
      <c r="C18" s="33" t="s">
        <v>134</v>
      </c>
      <c r="D18" s="33" t="s">
        <v>44</v>
      </c>
      <c r="E18" s="33" t="s">
        <v>122</v>
      </c>
      <c r="F18" s="33" t="s">
        <v>47</v>
      </c>
      <c r="G18" s="33" t="s">
        <v>123</v>
      </c>
    </row>
    <row r="19" spans="2:7">
      <c r="B19" s="67" t="s">
        <v>104</v>
      </c>
      <c r="C19" s="33" t="s">
        <v>71</v>
      </c>
      <c r="D19" s="33" t="s">
        <v>56</v>
      </c>
      <c r="E19" s="33" t="s">
        <v>120</v>
      </c>
      <c r="F19" s="33" t="s">
        <v>47</v>
      </c>
      <c r="G19" s="33" t="s">
        <v>135</v>
      </c>
    </row>
    <row r="20" spans="2:7">
      <c r="B20" s="68"/>
      <c r="C20" s="33" t="s">
        <v>68</v>
      </c>
      <c r="D20" s="33" t="s">
        <v>69</v>
      </c>
      <c r="E20" s="33" t="s">
        <v>120</v>
      </c>
      <c r="F20" s="33" t="s">
        <v>47</v>
      </c>
      <c r="G20" s="33" t="s">
        <v>135</v>
      </c>
    </row>
    <row r="21" spans="2:7">
      <c r="B21" s="16" t="s">
        <v>107</v>
      </c>
      <c r="C21" s="33" t="s">
        <v>33</v>
      </c>
      <c r="D21" s="33" t="s">
        <v>72</v>
      </c>
      <c r="E21" s="33" t="s">
        <v>136</v>
      </c>
      <c r="F21" s="33" t="s">
        <v>47</v>
      </c>
      <c r="G21" s="33" t="s">
        <v>123</v>
      </c>
    </row>
    <row r="22" spans="2:7">
      <c r="B22" s="63" t="s">
        <v>77</v>
      </c>
      <c r="C22" s="63"/>
      <c r="D22" s="63"/>
      <c r="E22" s="63"/>
      <c r="F22" s="63"/>
      <c r="G22" s="63"/>
    </row>
  </sheetData>
  <mergeCells count="5">
    <mergeCell ref="B4:G4"/>
    <mergeCell ref="B22:G22"/>
    <mergeCell ref="B7:B14"/>
    <mergeCell ref="B17:B18"/>
    <mergeCell ref="B19:B20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40"/>
  <sheetViews>
    <sheetView topLeftCell="A7" zoomScale="85" zoomScaleNormal="85" workbookViewId="0">
      <selection activeCell="B7" sqref="B1:H1048576"/>
    </sheetView>
  </sheetViews>
  <sheetFormatPr defaultColWidth="11.42578125" defaultRowHeight="13.9"/>
  <cols>
    <col min="1" max="1" width="10.7109375" customWidth="1"/>
    <col min="2" max="2" width="21.140625" customWidth="1"/>
    <col min="3" max="4" width="17.42578125" customWidth="1"/>
    <col min="5" max="5" width="8.140625" customWidth="1"/>
    <col min="6" max="6" width="18.42578125" customWidth="1"/>
    <col min="7" max="7" width="12.28515625" customWidth="1"/>
    <col min="8" max="8" width="9.5703125" customWidth="1"/>
    <col min="9" max="9" width="12" customWidth="1"/>
    <col min="10" max="10" width="8.5703125" customWidth="1"/>
    <col min="11" max="11" width="4.42578125" customWidth="1"/>
    <col min="14" max="14" width="25.7109375" customWidth="1"/>
  </cols>
  <sheetData>
    <row r="2" spans="1:9">
      <c r="A2" s="63" t="s">
        <v>137</v>
      </c>
      <c r="B2" s="63"/>
      <c r="C2" s="63"/>
      <c r="D2" s="63"/>
      <c r="E2" s="63"/>
      <c r="F2" s="63"/>
      <c r="G2" s="63"/>
      <c r="H2" s="63"/>
    </row>
    <row r="3" spans="1:9" ht="33.6" customHeight="1">
      <c r="A3" s="69" t="s">
        <v>138</v>
      </c>
      <c r="B3" s="69" t="s">
        <v>139</v>
      </c>
      <c r="C3" s="69" t="s">
        <v>140</v>
      </c>
      <c r="D3" s="69" t="s">
        <v>141</v>
      </c>
      <c r="E3" s="69"/>
      <c r="F3" s="69" t="s">
        <v>42</v>
      </c>
      <c r="G3" s="29" t="s">
        <v>142</v>
      </c>
      <c r="H3" s="29" t="s">
        <v>143</v>
      </c>
      <c r="I3" s="29" t="s">
        <v>144</v>
      </c>
    </row>
    <row r="4" spans="1:9">
      <c r="A4" s="69"/>
      <c r="B4" s="69"/>
      <c r="C4" s="69"/>
      <c r="D4" s="29" t="s">
        <v>145</v>
      </c>
      <c r="E4" s="29" t="s">
        <v>146</v>
      </c>
      <c r="F4" s="69"/>
      <c r="G4" s="29" t="s">
        <v>147</v>
      </c>
      <c r="H4" s="29" t="s">
        <v>147</v>
      </c>
      <c r="I4" s="30" t="s">
        <v>148</v>
      </c>
    </row>
    <row r="5" spans="1:9" ht="22.9">
      <c r="A5" s="24" t="s">
        <v>149</v>
      </c>
      <c r="B5" s="36" t="s">
        <v>150</v>
      </c>
      <c r="C5" s="16" t="s">
        <v>72</v>
      </c>
      <c r="D5" s="16" t="s">
        <v>151</v>
      </c>
      <c r="E5" s="34" t="s">
        <v>152</v>
      </c>
      <c r="F5" s="37" t="s">
        <v>153</v>
      </c>
      <c r="G5" s="22">
        <v>17</v>
      </c>
      <c r="H5" s="22">
        <v>467</v>
      </c>
      <c r="I5" s="35">
        <f t="shared" ref="I5:I22" si="0">G5/H5</f>
        <v>3.6402569593147749E-2</v>
      </c>
    </row>
    <row r="6" spans="1:9">
      <c r="A6" s="70" t="s">
        <v>154</v>
      </c>
      <c r="B6" s="16" t="s">
        <v>54</v>
      </c>
      <c r="C6" s="16" t="s">
        <v>155</v>
      </c>
      <c r="D6" s="16" t="s">
        <v>156</v>
      </c>
      <c r="E6" s="34">
        <v>1</v>
      </c>
      <c r="F6" s="16" t="s">
        <v>157</v>
      </c>
      <c r="G6" s="22">
        <v>160</v>
      </c>
      <c r="H6" s="22">
        <v>1200</v>
      </c>
      <c r="I6" s="52">
        <f t="shared" si="0"/>
        <v>0.13333333333333333</v>
      </c>
    </row>
    <row r="7" spans="1:9">
      <c r="A7" s="71"/>
      <c r="B7" s="16" t="s">
        <v>158</v>
      </c>
      <c r="C7" s="16" t="s">
        <v>159</v>
      </c>
      <c r="D7" s="16" t="s">
        <v>160</v>
      </c>
      <c r="E7" s="34">
        <v>1</v>
      </c>
      <c r="F7" s="16" t="s">
        <v>70</v>
      </c>
      <c r="G7" s="22">
        <v>0</v>
      </c>
      <c r="H7" s="22">
        <v>4280</v>
      </c>
      <c r="I7" s="35">
        <f t="shared" si="0"/>
        <v>0</v>
      </c>
    </row>
    <row r="8" spans="1:9">
      <c r="A8" s="71"/>
      <c r="B8" s="16" t="s">
        <v>161</v>
      </c>
      <c r="C8" s="16" t="s">
        <v>56</v>
      </c>
      <c r="D8" s="16" t="s">
        <v>160</v>
      </c>
      <c r="E8" s="34">
        <v>1</v>
      </c>
      <c r="F8" s="16" t="s">
        <v>70</v>
      </c>
      <c r="G8" s="22">
        <v>0</v>
      </c>
      <c r="H8" s="22">
        <v>3930</v>
      </c>
      <c r="I8" s="35">
        <f t="shared" si="0"/>
        <v>0</v>
      </c>
    </row>
    <row r="9" spans="1:9">
      <c r="A9" s="72"/>
      <c r="B9" s="16" t="s">
        <v>52</v>
      </c>
      <c r="C9" s="16" t="s">
        <v>162</v>
      </c>
      <c r="D9" s="16" t="s">
        <v>156</v>
      </c>
      <c r="E9" s="34">
        <v>1</v>
      </c>
      <c r="F9" s="16" t="s">
        <v>48</v>
      </c>
      <c r="G9" s="22">
        <v>166</v>
      </c>
      <c r="H9" s="22">
        <v>1000</v>
      </c>
      <c r="I9" s="52">
        <f t="shared" si="0"/>
        <v>0.16600000000000001</v>
      </c>
    </row>
    <row r="10" spans="1:9">
      <c r="A10" s="70" t="s">
        <v>163</v>
      </c>
      <c r="B10" s="16" t="s">
        <v>98</v>
      </c>
      <c r="C10" s="16" t="s">
        <v>49</v>
      </c>
      <c r="D10" s="16" t="s">
        <v>94</v>
      </c>
      <c r="E10" s="34">
        <v>1</v>
      </c>
      <c r="F10" s="16" t="s">
        <v>48</v>
      </c>
      <c r="G10" s="22">
        <v>200</v>
      </c>
      <c r="H10" s="22">
        <v>4250</v>
      </c>
      <c r="I10" s="52">
        <f t="shared" si="0"/>
        <v>4.7058823529411764E-2</v>
      </c>
    </row>
    <row r="11" spans="1:9">
      <c r="A11" s="72"/>
      <c r="B11" s="16" t="s">
        <v>24</v>
      </c>
      <c r="C11" s="16" t="s">
        <v>56</v>
      </c>
      <c r="D11" s="16" t="s">
        <v>156</v>
      </c>
      <c r="E11" s="34">
        <v>1</v>
      </c>
      <c r="F11" s="16" t="s">
        <v>48</v>
      </c>
      <c r="G11" s="22">
        <v>330</v>
      </c>
      <c r="H11" s="22">
        <v>20000</v>
      </c>
      <c r="I11" s="53">
        <f t="shared" si="0"/>
        <v>1.6500000000000001E-2</v>
      </c>
    </row>
    <row r="12" spans="1:9" ht="22.9">
      <c r="A12" s="70" t="s">
        <v>164</v>
      </c>
      <c r="B12" s="36" t="s">
        <v>14</v>
      </c>
      <c r="C12" s="16" t="s">
        <v>56</v>
      </c>
      <c r="D12" s="16" t="s">
        <v>165</v>
      </c>
      <c r="E12" s="34" t="s">
        <v>152</v>
      </c>
      <c r="F12" s="16" t="s">
        <v>153</v>
      </c>
      <c r="G12" s="22">
        <v>100</v>
      </c>
      <c r="H12" s="22">
        <v>5000</v>
      </c>
      <c r="I12" s="35">
        <f t="shared" si="0"/>
        <v>0.02</v>
      </c>
    </row>
    <row r="13" spans="1:9" ht="22.9">
      <c r="A13" s="71"/>
      <c r="B13" s="16" t="s">
        <v>166</v>
      </c>
      <c r="C13" s="16" t="s">
        <v>167</v>
      </c>
      <c r="D13" s="16" t="s">
        <v>168</v>
      </c>
      <c r="E13" s="34" t="s">
        <v>169</v>
      </c>
      <c r="F13" s="16" t="s">
        <v>48</v>
      </c>
      <c r="G13" s="22">
        <v>275</v>
      </c>
      <c r="H13" s="22">
        <v>13750</v>
      </c>
      <c r="I13" s="35">
        <f t="shared" si="0"/>
        <v>0.02</v>
      </c>
    </row>
    <row r="14" spans="1:9" ht="22.9">
      <c r="A14" s="71"/>
      <c r="B14" s="36" t="s">
        <v>170</v>
      </c>
      <c r="C14" s="16" t="s">
        <v>44</v>
      </c>
      <c r="D14" s="16" t="s">
        <v>156</v>
      </c>
      <c r="E14" s="34">
        <v>1</v>
      </c>
      <c r="F14" s="16" t="s">
        <v>171</v>
      </c>
      <c r="G14" s="22">
        <v>250</v>
      </c>
      <c r="H14" s="22">
        <v>7500</v>
      </c>
      <c r="I14" s="35">
        <f t="shared" si="0"/>
        <v>3.3333333333333333E-2</v>
      </c>
    </row>
    <row r="15" spans="1:9" ht="22.9">
      <c r="A15" s="71"/>
      <c r="B15" s="36" t="s">
        <v>172</v>
      </c>
      <c r="C15" s="16" t="s">
        <v>69</v>
      </c>
      <c r="D15" s="16" t="s">
        <v>156</v>
      </c>
      <c r="E15" s="34">
        <v>1</v>
      </c>
      <c r="F15" s="16" t="s">
        <v>173</v>
      </c>
      <c r="G15" s="22">
        <v>50</v>
      </c>
      <c r="H15" s="22">
        <v>3800</v>
      </c>
      <c r="I15" s="53">
        <f t="shared" si="0"/>
        <v>1.3157894736842105E-2</v>
      </c>
    </row>
    <row r="16" spans="1:9" ht="22.9">
      <c r="A16" s="72"/>
      <c r="B16" s="16" t="s">
        <v>174</v>
      </c>
      <c r="C16" s="16" t="s">
        <v>56</v>
      </c>
      <c r="D16" s="16" t="s">
        <v>175</v>
      </c>
      <c r="E16" s="34" t="s">
        <v>176</v>
      </c>
      <c r="F16" s="16" t="s">
        <v>177</v>
      </c>
      <c r="G16" s="22">
        <v>50</v>
      </c>
      <c r="H16" s="22">
        <v>22000</v>
      </c>
      <c r="I16" s="53">
        <f t="shared" si="0"/>
        <v>2.2727272727272726E-3</v>
      </c>
    </row>
    <row r="17" spans="1:9" ht="22.9">
      <c r="A17" s="70" t="s">
        <v>178</v>
      </c>
      <c r="B17" s="16" t="s">
        <v>179</v>
      </c>
      <c r="C17" s="16" t="s">
        <v>56</v>
      </c>
      <c r="D17" s="16" t="s">
        <v>180</v>
      </c>
      <c r="E17" s="34" t="s">
        <v>181</v>
      </c>
      <c r="F17" s="16" t="s">
        <v>182</v>
      </c>
      <c r="G17" s="22">
        <v>244</v>
      </c>
      <c r="H17" s="22">
        <v>13875</v>
      </c>
      <c r="I17" s="35">
        <f t="shared" si="0"/>
        <v>1.7585585585585584E-2</v>
      </c>
    </row>
    <row r="18" spans="1:9" ht="22.9">
      <c r="A18" s="71"/>
      <c r="B18" s="36" t="s">
        <v>183</v>
      </c>
      <c r="C18" s="16" t="s">
        <v>56</v>
      </c>
      <c r="D18" s="16" t="s">
        <v>151</v>
      </c>
      <c r="E18" s="34" t="s">
        <v>176</v>
      </c>
      <c r="F18" s="37" t="s">
        <v>184</v>
      </c>
      <c r="G18" s="22">
        <v>283</v>
      </c>
      <c r="H18" s="22">
        <v>13000</v>
      </c>
      <c r="I18" s="35">
        <f t="shared" si="0"/>
        <v>2.176923076923077E-2</v>
      </c>
    </row>
    <row r="19" spans="1:9">
      <c r="A19" s="71"/>
      <c r="B19" s="36" t="s">
        <v>27</v>
      </c>
      <c r="C19" s="16" t="s">
        <v>49</v>
      </c>
      <c r="D19" s="16" t="s">
        <v>94</v>
      </c>
      <c r="E19" s="34">
        <v>1</v>
      </c>
      <c r="F19" s="16" t="s">
        <v>48</v>
      </c>
      <c r="G19" s="22">
        <v>133</v>
      </c>
      <c r="H19" s="22">
        <v>31333</v>
      </c>
      <c r="I19" s="35">
        <f t="shared" si="0"/>
        <v>4.2447260077234867E-3</v>
      </c>
    </row>
    <row r="20" spans="1:9" ht="22.9">
      <c r="A20" s="71"/>
      <c r="B20" s="16" t="s">
        <v>185</v>
      </c>
      <c r="C20" s="16" t="s">
        <v>186</v>
      </c>
      <c r="D20" s="16" t="s">
        <v>165</v>
      </c>
      <c r="E20" s="34">
        <v>1</v>
      </c>
      <c r="F20" s="16" t="s">
        <v>70</v>
      </c>
      <c r="G20" s="22">
        <v>0</v>
      </c>
      <c r="H20" s="22">
        <v>27500</v>
      </c>
      <c r="I20" s="35">
        <f t="shared" si="0"/>
        <v>0</v>
      </c>
    </row>
    <row r="21" spans="1:9">
      <c r="A21" s="71"/>
      <c r="B21" s="36" t="s">
        <v>187</v>
      </c>
      <c r="C21" s="16" t="s">
        <v>188</v>
      </c>
      <c r="D21" s="16" t="s">
        <v>156</v>
      </c>
      <c r="E21" s="34">
        <v>1</v>
      </c>
      <c r="F21" s="16" t="s">
        <v>48</v>
      </c>
      <c r="G21" s="22">
        <v>449</v>
      </c>
      <c r="H21" s="22">
        <v>14300</v>
      </c>
      <c r="I21" s="35">
        <f t="shared" si="0"/>
        <v>3.13986013986014E-2</v>
      </c>
    </row>
    <row r="22" spans="1:9">
      <c r="A22" s="24" t="s">
        <v>189</v>
      </c>
      <c r="B22" s="36" t="s">
        <v>190</v>
      </c>
      <c r="C22" s="16" t="s">
        <v>56</v>
      </c>
      <c r="D22" s="16" t="s">
        <v>191</v>
      </c>
      <c r="E22" s="34">
        <v>1</v>
      </c>
      <c r="F22" s="16" t="s">
        <v>70</v>
      </c>
      <c r="G22" s="22">
        <v>0</v>
      </c>
      <c r="H22" s="22">
        <v>2000</v>
      </c>
      <c r="I22" s="35">
        <f t="shared" si="0"/>
        <v>0</v>
      </c>
    </row>
    <row r="23" spans="1:9">
      <c r="A23" s="63" t="s">
        <v>77</v>
      </c>
      <c r="B23" s="63"/>
      <c r="C23" s="63"/>
      <c r="D23" s="63"/>
      <c r="E23" s="63"/>
      <c r="F23" s="63"/>
      <c r="G23" s="63"/>
      <c r="H23" s="63"/>
    </row>
    <row r="26" spans="1:9" ht="14.45">
      <c r="B26" s="46" t="s">
        <v>192</v>
      </c>
      <c r="C26" s="46" t="s">
        <v>193</v>
      </c>
      <c r="D26" s="46" t="s">
        <v>194</v>
      </c>
    </row>
    <row r="27" spans="1:9" ht="14.45">
      <c r="B27" s="47" t="s">
        <v>195</v>
      </c>
      <c r="C27" s="47" t="s">
        <v>149</v>
      </c>
      <c r="D27" s="47" t="s">
        <v>196</v>
      </c>
    </row>
    <row r="28" spans="1:9" ht="14.45">
      <c r="B28" s="47" t="s">
        <v>197</v>
      </c>
      <c r="C28" s="47" t="s">
        <v>154</v>
      </c>
      <c r="D28" s="47" t="s">
        <v>198</v>
      </c>
    </row>
    <row r="29" spans="1:9" ht="14.45">
      <c r="B29" s="47" t="s">
        <v>199</v>
      </c>
      <c r="C29" s="47" t="s">
        <v>154</v>
      </c>
      <c r="D29" s="47" t="s">
        <v>200</v>
      </c>
    </row>
    <row r="30" spans="1:9" ht="14.45">
      <c r="B30" s="47" t="s">
        <v>201</v>
      </c>
      <c r="C30" s="47" t="s">
        <v>154</v>
      </c>
      <c r="D30" s="47" t="s">
        <v>202</v>
      </c>
    </row>
    <row r="31" spans="1:9" ht="14.45">
      <c r="B31" s="47" t="s">
        <v>203</v>
      </c>
      <c r="C31" s="47" t="s">
        <v>163</v>
      </c>
      <c r="D31" s="47" t="s">
        <v>204</v>
      </c>
    </row>
    <row r="32" spans="1:9" ht="14.45">
      <c r="B32" s="47" t="s">
        <v>205</v>
      </c>
      <c r="C32" s="47" t="s">
        <v>163</v>
      </c>
      <c r="D32" s="47" t="s">
        <v>204</v>
      </c>
    </row>
    <row r="33" spans="2:4" ht="14.45">
      <c r="B33" s="47" t="s">
        <v>206</v>
      </c>
      <c r="C33" s="47" t="s">
        <v>164</v>
      </c>
      <c r="D33" s="47" t="s">
        <v>207</v>
      </c>
    </row>
    <row r="34" spans="2:4" ht="14.45">
      <c r="B34" s="47" t="s">
        <v>208</v>
      </c>
      <c r="C34" s="47" t="s">
        <v>164</v>
      </c>
      <c r="D34" s="47" t="s">
        <v>209</v>
      </c>
    </row>
    <row r="35" spans="2:4" ht="14.45">
      <c r="B35" s="47" t="s">
        <v>210</v>
      </c>
      <c r="C35" s="47" t="s">
        <v>164</v>
      </c>
      <c r="D35" s="47" t="s">
        <v>209</v>
      </c>
    </row>
    <row r="36" spans="2:4" ht="14.45">
      <c r="B36" s="47" t="s">
        <v>211</v>
      </c>
      <c r="C36" s="47" t="s">
        <v>178</v>
      </c>
      <c r="D36" s="47" t="s">
        <v>212</v>
      </c>
    </row>
    <row r="37" spans="2:4" ht="14.45">
      <c r="B37" s="47" t="s">
        <v>213</v>
      </c>
      <c r="C37" s="47" t="s">
        <v>178</v>
      </c>
      <c r="D37" s="47" t="s">
        <v>212</v>
      </c>
    </row>
    <row r="38" spans="2:4" ht="14.45">
      <c r="B38" s="47" t="s">
        <v>214</v>
      </c>
      <c r="C38" s="47" t="s">
        <v>178</v>
      </c>
      <c r="D38" s="47" t="s">
        <v>215</v>
      </c>
    </row>
    <row r="39" spans="2:4" ht="14.45">
      <c r="B39" s="47" t="s">
        <v>216</v>
      </c>
      <c r="C39" s="47" t="s">
        <v>178</v>
      </c>
      <c r="D39" s="47" t="s">
        <v>217</v>
      </c>
    </row>
    <row r="40" spans="2:4" ht="14.45">
      <c r="B40" s="47" t="s">
        <v>218</v>
      </c>
      <c r="C40" s="47" t="s">
        <v>189</v>
      </c>
      <c r="D40" s="47" t="s">
        <v>219</v>
      </c>
    </row>
  </sheetData>
  <autoFilter ref="B26:D40" xr:uid="{00000000-0001-0000-0600-000000000000}"/>
  <mergeCells count="11">
    <mergeCell ref="A3:A4"/>
    <mergeCell ref="D3:E3"/>
    <mergeCell ref="F3:F4"/>
    <mergeCell ref="A2:H2"/>
    <mergeCell ref="A23:H23"/>
    <mergeCell ref="B3:B4"/>
    <mergeCell ref="C3:C4"/>
    <mergeCell ref="A6:A9"/>
    <mergeCell ref="A10:A11"/>
    <mergeCell ref="A12:A16"/>
    <mergeCell ref="A17:A21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M22"/>
  <sheetViews>
    <sheetView topLeftCell="G3" zoomScaleNormal="100" workbookViewId="0">
      <selection activeCell="L23" sqref="L23"/>
    </sheetView>
  </sheetViews>
  <sheetFormatPr defaultColWidth="11.42578125" defaultRowHeight="13.9"/>
  <cols>
    <col min="1" max="1" width="8.85546875" customWidth="1"/>
    <col min="2" max="2" width="11" customWidth="1"/>
    <col min="3" max="3" width="19.140625" customWidth="1"/>
    <col min="4" max="4" width="16.140625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1" max="11" width="11.42578125" customWidth="1"/>
    <col min="13" max="13" width="8.5703125" customWidth="1"/>
    <col min="14" max="14" width="6" customWidth="1"/>
  </cols>
  <sheetData>
    <row r="2" spans="2:13" ht="14.45" thickBot="1">
      <c r="B2" s="73" t="s">
        <v>220</v>
      </c>
      <c r="C2" s="74"/>
      <c r="D2" s="74"/>
      <c r="E2" s="74"/>
      <c r="F2" s="74"/>
      <c r="G2" s="74"/>
    </row>
    <row r="3" spans="2:13" ht="28.5" customHeight="1">
      <c r="B3" s="60" t="s">
        <v>138</v>
      </c>
      <c r="C3" s="60" t="s">
        <v>139</v>
      </c>
      <c r="D3" s="60" t="s">
        <v>140</v>
      </c>
      <c r="E3" s="26" t="s">
        <v>221</v>
      </c>
      <c r="F3" s="26" t="s">
        <v>222</v>
      </c>
      <c r="G3" s="26" t="s">
        <v>143</v>
      </c>
      <c r="I3" s="75" t="s">
        <v>139</v>
      </c>
      <c r="J3" s="28" t="s">
        <v>221</v>
      </c>
      <c r="K3" s="28" t="s">
        <v>222</v>
      </c>
      <c r="L3" s="28" t="s">
        <v>143</v>
      </c>
      <c r="M3" s="75" t="s">
        <v>223</v>
      </c>
    </row>
    <row r="4" spans="2:13" ht="15.75" customHeight="1">
      <c r="B4" s="60"/>
      <c r="C4" s="60"/>
      <c r="D4" s="60"/>
      <c r="E4" s="26" t="s">
        <v>147</v>
      </c>
      <c r="F4" s="26" t="s">
        <v>147</v>
      </c>
      <c r="G4" s="26" t="s">
        <v>147</v>
      </c>
      <c r="I4" s="76"/>
      <c r="J4" s="48" t="s">
        <v>147</v>
      </c>
      <c r="K4" s="48" t="s">
        <v>147</v>
      </c>
      <c r="L4" s="48" t="s">
        <v>147</v>
      </c>
      <c r="M4" s="76"/>
    </row>
    <row r="5" spans="2:13">
      <c r="B5" s="24" t="s">
        <v>149</v>
      </c>
      <c r="C5" s="36" t="s">
        <v>150</v>
      </c>
      <c r="D5" s="16" t="s">
        <v>72</v>
      </c>
      <c r="E5" s="4">
        <v>300</v>
      </c>
      <c r="F5" s="4">
        <v>533</v>
      </c>
      <c r="G5" s="3">
        <v>467</v>
      </c>
      <c r="I5" s="1" t="s">
        <v>150</v>
      </c>
      <c r="J5" s="4">
        <v>300</v>
      </c>
      <c r="K5" s="4">
        <v>533</v>
      </c>
      <c r="L5" s="3">
        <v>467</v>
      </c>
      <c r="M5" s="54">
        <f t="shared" ref="M5:M22" si="0">K5/J5*100-100</f>
        <v>77.666666666666657</v>
      </c>
    </row>
    <row r="6" spans="2:13">
      <c r="B6" s="70" t="s">
        <v>154</v>
      </c>
      <c r="C6" s="16" t="s">
        <v>54</v>
      </c>
      <c r="D6" s="16" t="s">
        <v>155</v>
      </c>
      <c r="E6" s="4">
        <v>1200</v>
      </c>
      <c r="F6" s="4">
        <v>1600</v>
      </c>
      <c r="G6" s="3">
        <v>1200</v>
      </c>
      <c r="I6" s="1" t="s">
        <v>54</v>
      </c>
      <c r="J6" s="4">
        <v>1200</v>
      </c>
      <c r="K6" s="4">
        <v>1600</v>
      </c>
      <c r="L6" s="3">
        <v>1200</v>
      </c>
      <c r="M6" s="54">
        <f t="shared" si="0"/>
        <v>33.333333333333314</v>
      </c>
    </row>
    <row r="7" spans="2:13">
      <c r="B7" s="71"/>
      <c r="C7" s="16" t="s">
        <v>158</v>
      </c>
      <c r="D7" s="16" t="s">
        <v>159</v>
      </c>
      <c r="E7" s="3">
        <v>4280</v>
      </c>
      <c r="F7" s="3">
        <v>4280</v>
      </c>
      <c r="G7" s="3">
        <v>4280</v>
      </c>
      <c r="I7" s="15" t="s">
        <v>224</v>
      </c>
      <c r="J7" s="3">
        <v>4280</v>
      </c>
      <c r="K7" s="3">
        <v>4280</v>
      </c>
      <c r="L7" s="3">
        <v>4280</v>
      </c>
      <c r="M7" s="54">
        <f t="shared" si="0"/>
        <v>0</v>
      </c>
    </row>
    <row r="8" spans="2:13">
      <c r="B8" s="71"/>
      <c r="C8" s="16" t="s">
        <v>161</v>
      </c>
      <c r="D8" s="16" t="s">
        <v>56</v>
      </c>
      <c r="E8" s="5">
        <v>39830</v>
      </c>
      <c r="F8" s="5">
        <v>4000</v>
      </c>
      <c r="G8" s="3">
        <v>3930</v>
      </c>
      <c r="I8" s="13" t="s">
        <v>225</v>
      </c>
      <c r="J8" s="5">
        <v>3930</v>
      </c>
      <c r="K8" s="5">
        <v>4000</v>
      </c>
      <c r="L8" s="3">
        <v>3930</v>
      </c>
      <c r="M8" s="56">
        <f t="shared" si="0"/>
        <v>1.7811704834605564</v>
      </c>
    </row>
    <row r="9" spans="2:13">
      <c r="B9" s="72"/>
      <c r="C9" s="16" t="s">
        <v>52</v>
      </c>
      <c r="D9" s="16" t="s">
        <v>162</v>
      </c>
      <c r="E9" s="4">
        <v>833</v>
      </c>
      <c r="F9" s="4">
        <v>1830</v>
      </c>
      <c r="G9" s="3">
        <v>1000</v>
      </c>
      <c r="I9" s="16" t="s">
        <v>52</v>
      </c>
      <c r="J9" s="4">
        <v>833</v>
      </c>
      <c r="K9" s="4">
        <v>1830</v>
      </c>
      <c r="L9" s="3">
        <v>1000</v>
      </c>
      <c r="M9" s="55">
        <f t="shared" si="0"/>
        <v>119.68787515006002</v>
      </c>
    </row>
    <row r="10" spans="2:13">
      <c r="B10" s="70" t="s">
        <v>163</v>
      </c>
      <c r="C10" s="16" t="s">
        <v>98</v>
      </c>
      <c r="D10" s="16" t="s">
        <v>49</v>
      </c>
      <c r="E10" s="4">
        <v>4000</v>
      </c>
      <c r="F10" s="22">
        <v>4500</v>
      </c>
      <c r="G10" s="3">
        <v>4250</v>
      </c>
      <c r="I10" s="1" t="s">
        <v>98</v>
      </c>
      <c r="J10" s="4">
        <v>4000</v>
      </c>
      <c r="K10" s="22">
        <v>4500</v>
      </c>
      <c r="L10" s="3">
        <v>4250</v>
      </c>
      <c r="M10" s="54">
        <f t="shared" si="0"/>
        <v>12.5</v>
      </c>
    </row>
    <row r="11" spans="2:13">
      <c r="B11" s="72"/>
      <c r="C11" s="16" t="s">
        <v>24</v>
      </c>
      <c r="D11" s="16" t="s">
        <v>56</v>
      </c>
      <c r="E11" s="4">
        <v>4500</v>
      </c>
      <c r="F11" s="4">
        <v>20000</v>
      </c>
      <c r="G11" s="3">
        <v>20000</v>
      </c>
      <c r="I11" s="1" t="s">
        <v>24</v>
      </c>
      <c r="J11" s="4">
        <v>4500</v>
      </c>
      <c r="K11" s="4">
        <v>20000</v>
      </c>
      <c r="L11" s="3">
        <v>20000</v>
      </c>
      <c r="M11" s="55">
        <f t="shared" si="0"/>
        <v>344.44444444444446</v>
      </c>
    </row>
    <row r="12" spans="2:13">
      <c r="B12" s="70" t="s">
        <v>164</v>
      </c>
      <c r="C12" s="36" t="s">
        <v>14</v>
      </c>
      <c r="D12" s="16" t="s">
        <v>56</v>
      </c>
      <c r="E12" s="39">
        <v>4000</v>
      </c>
      <c r="F12" s="39">
        <v>5000</v>
      </c>
      <c r="G12" s="40">
        <v>5000</v>
      </c>
      <c r="I12" s="38" t="s">
        <v>14</v>
      </c>
      <c r="J12" s="39">
        <v>4000</v>
      </c>
      <c r="K12" s="39">
        <v>5000</v>
      </c>
      <c r="L12" s="40">
        <v>5000</v>
      </c>
      <c r="M12" s="54">
        <f t="shared" si="0"/>
        <v>25</v>
      </c>
    </row>
    <row r="13" spans="2:13">
      <c r="B13" s="71"/>
      <c r="C13" s="16" t="s">
        <v>166</v>
      </c>
      <c r="D13" s="16" t="s">
        <v>167</v>
      </c>
      <c r="E13" s="4">
        <v>9250</v>
      </c>
      <c r="F13" s="4">
        <v>15000</v>
      </c>
      <c r="G13" s="3">
        <v>13750</v>
      </c>
      <c r="I13" s="16" t="s">
        <v>166</v>
      </c>
      <c r="J13" s="4">
        <v>9250</v>
      </c>
      <c r="K13" s="4">
        <v>15000</v>
      </c>
      <c r="L13" s="3">
        <v>13750</v>
      </c>
      <c r="M13" s="54">
        <f t="shared" si="0"/>
        <v>62.162162162162161</v>
      </c>
    </row>
    <row r="14" spans="2:13">
      <c r="B14" s="71"/>
      <c r="C14" s="36" t="s">
        <v>170</v>
      </c>
      <c r="D14" s="16" t="s">
        <v>44</v>
      </c>
      <c r="E14" s="4">
        <v>5000</v>
      </c>
      <c r="F14" s="4">
        <v>8700</v>
      </c>
      <c r="G14" s="3">
        <v>7500</v>
      </c>
      <c r="I14" s="1" t="s">
        <v>170</v>
      </c>
      <c r="J14" s="4">
        <v>5000</v>
      </c>
      <c r="K14" s="4">
        <v>8700</v>
      </c>
      <c r="L14" s="3">
        <v>7500</v>
      </c>
      <c r="M14" s="54">
        <f t="shared" si="0"/>
        <v>74</v>
      </c>
    </row>
    <row r="15" spans="2:13">
      <c r="B15" s="71"/>
      <c r="C15" s="36" t="s">
        <v>172</v>
      </c>
      <c r="D15" s="16" t="s">
        <v>69</v>
      </c>
      <c r="E15" s="4">
        <v>3000</v>
      </c>
      <c r="F15" s="4">
        <v>3800</v>
      </c>
      <c r="G15" s="3">
        <v>3800</v>
      </c>
      <c r="I15" s="1" t="s">
        <v>172</v>
      </c>
      <c r="J15" s="4">
        <v>3000</v>
      </c>
      <c r="K15" s="4">
        <v>3800</v>
      </c>
      <c r="L15" s="3">
        <v>3800</v>
      </c>
      <c r="M15" s="54">
        <f t="shared" si="0"/>
        <v>26.666666666666657</v>
      </c>
    </row>
    <row r="16" spans="2:13">
      <c r="B16" s="72"/>
      <c r="C16" s="16" t="s">
        <v>174</v>
      </c>
      <c r="D16" s="16" t="s">
        <v>56</v>
      </c>
      <c r="E16" s="4">
        <v>20000</v>
      </c>
      <c r="F16" s="4">
        <v>22000</v>
      </c>
      <c r="G16" s="3">
        <v>22000</v>
      </c>
      <c r="I16" s="1" t="s">
        <v>174</v>
      </c>
      <c r="J16" s="4">
        <v>20000</v>
      </c>
      <c r="K16" s="4">
        <v>22000</v>
      </c>
      <c r="L16" s="3">
        <v>22000</v>
      </c>
      <c r="M16" s="56">
        <f t="shared" si="0"/>
        <v>10.000000000000014</v>
      </c>
    </row>
    <row r="17" spans="2:13">
      <c r="B17" s="70" t="s">
        <v>178</v>
      </c>
      <c r="C17" s="16" t="s">
        <v>179</v>
      </c>
      <c r="D17" s="16" t="s">
        <v>56</v>
      </c>
      <c r="E17" s="4">
        <v>11000</v>
      </c>
      <c r="F17" s="22">
        <v>14000</v>
      </c>
      <c r="G17" s="3">
        <v>13785</v>
      </c>
      <c r="I17" s="1" t="s">
        <v>226</v>
      </c>
      <c r="J17" s="4">
        <v>11000</v>
      </c>
      <c r="K17" s="22">
        <v>14000</v>
      </c>
      <c r="L17" s="3">
        <v>13785</v>
      </c>
      <c r="M17" s="54">
        <f t="shared" si="0"/>
        <v>27.272727272727266</v>
      </c>
    </row>
    <row r="18" spans="2:13">
      <c r="B18" s="71"/>
      <c r="C18" s="36" t="s">
        <v>183</v>
      </c>
      <c r="D18" s="16" t="s">
        <v>56</v>
      </c>
      <c r="E18" s="4">
        <v>9250</v>
      </c>
      <c r="F18" s="4">
        <v>13125</v>
      </c>
      <c r="G18" s="3">
        <v>13000</v>
      </c>
      <c r="I18" s="1" t="s">
        <v>183</v>
      </c>
      <c r="J18" s="4">
        <v>9250</v>
      </c>
      <c r="K18" s="4">
        <v>13125</v>
      </c>
      <c r="L18" s="3">
        <v>13000</v>
      </c>
      <c r="M18" s="54">
        <f t="shared" si="0"/>
        <v>41.891891891891873</v>
      </c>
    </row>
    <row r="19" spans="2:13">
      <c r="B19" s="71"/>
      <c r="C19" s="36" t="s">
        <v>27</v>
      </c>
      <c r="D19" s="16" t="s">
        <v>49</v>
      </c>
      <c r="E19" s="4">
        <v>7333</v>
      </c>
      <c r="F19" s="4">
        <v>37167</v>
      </c>
      <c r="G19" s="3">
        <v>31333</v>
      </c>
      <c r="I19" s="1" t="s">
        <v>27</v>
      </c>
      <c r="J19" s="4">
        <v>7333</v>
      </c>
      <c r="K19" s="4">
        <v>37167</v>
      </c>
      <c r="L19" s="3">
        <v>31333</v>
      </c>
      <c r="M19" s="55">
        <f t="shared" si="0"/>
        <v>406.84576571662348</v>
      </c>
    </row>
    <row r="20" spans="2:13">
      <c r="B20" s="71"/>
      <c r="C20" s="16" t="s">
        <v>185</v>
      </c>
      <c r="D20" s="16" t="s">
        <v>186</v>
      </c>
      <c r="E20" s="4">
        <v>23750</v>
      </c>
      <c r="F20" s="4">
        <v>32500</v>
      </c>
      <c r="G20" s="3">
        <v>27500</v>
      </c>
      <c r="I20" s="13" t="s">
        <v>227</v>
      </c>
      <c r="J20" s="4">
        <v>23750</v>
      </c>
      <c r="K20" s="4">
        <v>32500</v>
      </c>
      <c r="L20" s="3">
        <v>27500</v>
      </c>
      <c r="M20" s="54">
        <f t="shared" si="0"/>
        <v>36.84210526315789</v>
      </c>
    </row>
    <row r="21" spans="2:13">
      <c r="B21" s="71"/>
      <c r="C21" s="36" t="s">
        <v>187</v>
      </c>
      <c r="D21" s="16" t="s">
        <v>188</v>
      </c>
      <c r="E21" s="4">
        <v>8900</v>
      </c>
      <c r="F21" s="4">
        <v>14300</v>
      </c>
      <c r="G21" s="3">
        <v>14300</v>
      </c>
      <c r="I21" s="1" t="s">
        <v>187</v>
      </c>
      <c r="J21" s="4">
        <v>9611</v>
      </c>
      <c r="K21" s="4">
        <v>14100</v>
      </c>
      <c r="L21" s="3">
        <v>14100</v>
      </c>
      <c r="M21" s="54">
        <f t="shared" si="0"/>
        <v>46.706898345645612</v>
      </c>
    </row>
    <row r="22" spans="2:13">
      <c r="B22" s="24" t="s">
        <v>189</v>
      </c>
      <c r="C22" s="36" t="s">
        <v>190</v>
      </c>
      <c r="D22" s="16" t="s">
        <v>56</v>
      </c>
      <c r="E22" s="4">
        <v>1800</v>
      </c>
      <c r="F22" s="4">
        <v>2000</v>
      </c>
      <c r="G22" s="3">
        <v>2000</v>
      </c>
      <c r="I22" s="1" t="s">
        <v>190</v>
      </c>
      <c r="J22" s="4">
        <v>1800</v>
      </c>
      <c r="K22" s="4">
        <v>2000</v>
      </c>
      <c r="L22" s="3">
        <v>2000</v>
      </c>
      <c r="M22" s="56">
        <f t="shared" si="0"/>
        <v>11.111111111111114</v>
      </c>
    </row>
  </sheetData>
  <mergeCells count="10">
    <mergeCell ref="M3:M4"/>
    <mergeCell ref="I3:I4"/>
    <mergeCell ref="B3:B4"/>
    <mergeCell ref="C3:C4"/>
    <mergeCell ref="D3:D4"/>
    <mergeCell ref="B6:B9"/>
    <mergeCell ref="B10:B11"/>
    <mergeCell ref="B12:B16"/>
    <mergeCell ref="B17:B21"/>
    <mergeCell ref="B2:G2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I37"/>
  <sheetViews>
    <sheetView zoomScaleNormal="100" workbookViewId="0">
      <selection activeCell="D43" sqref="D43"/>
    </sheetView>
  </sheetViews>
  <sheetFormatPr defaultColWidth="11.42578125" defaultRowHeight="13.9"/>
  <cols>
    <col min="1" max="1" width="21.85546875" customWidth="1"/>
    <col min="2" max="6" width="12" bestFit="1" customWidth="1"/>
    <col min="9" max="9" width="12.140625" bestFit="1" customWidth="1"/>
  </cols>
  <sheetData>
    <row r="2" spans="1:9">
      <c r="A2" s="17" t="s">
        <v>228</v>
      </c>
      <c r="B2" s="14">
        <v>2019</v>
      </c>
      <c r="C2" s="14">
        <v>2020</v>
      </c>
      <c r="D2" s="14">
        <v>2021</v>
      </c>
      <c r="E2" s="14">
        <v>2022</v>
      </c>
      <c r="F2" s="14">
        <v>2023</v>
      </c>
      <c r="G2" s="14" t="s">
        <v>229</v>
      </c>
      <c r="H2" s="14" t="s">
        <v>230</v>
      </c>
    </row>
    <row r="3" spans="1:9">
      <c r="A3" s="41" t="s">
        <v>225</v>
      </c>
      <c r="B3" s="7">
        <v>2102</v>
      </c>
      <c r="C3" s="7">
        <v>2891</v>
      </c>
      <c r="D3" s="7">
        <v>3538</v>
      </c>
      <c r="E3" s="7">
        <v>3476</v>
      </c>
      <c r="F3" s="7">
        <v>3611</v>
      </c>
      <c r="G3" s="7">
        <v>3124</v>
      </c>
      <c r="H3" s="7">
        <f t="shared" ref="H3:H13" si="0">(+B3+C3+D3+E3+F3)/5</f>
        <v>3123.6</v>
      </c>
      <c r="I3" s="23"/>
    </row>
    <row r="4" spans="1:9">
      <c r="A4" s="41" t="s">
        <v>14</v>
      </c>
      <c r="B4" s="7">
        <v>2498</v>
      </c>
      <c r="C4" s="7">
        <v>3144</v>
      </c>
      <c r="D4" s="7">
        <v>2509</v>
      </c>
      <c r="E4" s="7">
        <v>3369</v>
      </c>
      <c r="F4" s="7">
        <v>3942</v>
      </c>
      <c r="G4" s="7">
        <v>3092</v>
      </c>
      <c r="H4" s="7">
        <f t="shared" si="0"/>
        <v>3092.4</v>
      </c>
      <c r="I4" s="23"/>
    </row>
    <row r="5" spans="1:9">
      <c r="A5" s="42" t="s">
        <v>231</v>
      </c>
      <c r="B5" s="7">
        <v>6578</v>
      </c>
      <c r="C5" s="7">
        <v>8083</v>
      </c>
      <c r="D5" s="7">
        <v>7795</v>
      </c>
      <c r="E5" s="7">
        <v>8802</v>
      </c>
      <c r="F5" s="7">
        <v>11985</v>
      </c>
      <c r="G5" s="7">
        <v>8649</v>
      </c>
      <c r="H5" s="7">
        <f t="shared" si="0"/>
        <v>8648.6</v>
      </c>
      <c r="I5" s="23"/>
    </row>
    <row r="6" spans="1:9">
      <c r="A6" s="43" t="s">
        <v>54</v>
      </c>
      <c r="B6" s="7">
        <v>1363</v>
      </c>
      <c r="C6" s="7">
        <v>1273</v>
      </c>
      <c r="D6" s="7">
        <v>1276</v>
      </c>
      <c r="E6" s="7">
        <v>2202</v>
      </c>
      <c r="F6" s="7">
        <v>2369</v>
      </c>
      <c r="G6" s="7">
        <v>1697</v>
      </c>
      <c r="H6" s="7">
        <f t="shared" si="0"/>
        <v>1696.6</v>
      </c>
      <c r="I6" s="23"/>
    </row>
    <row r="7" spans="1:9">
      <c r="A7" s="43" t="s">
        <v>52</v>
      </c>
      <c r="B7" s="7">
        <v>1982</v>
      </c>
      <c r="C7" s="7">
        <v>1428</v>
      </c>
      <c r="D7" s="7">
        <v>1614</v>
      </c>
      <c r="E7" s="7">
        <v>3600</v>
      </c>
      <c r="F7" s="7">
        <v>3002</v>
      </c>
      <c r="G7" s="7">
        <v>2325</v>
      </c>
      <c r="H7" s="7">
        <f t="shared" si="0"/>
        <v>2325.1999999999998</v>
      </c>
      <c r="I7" s="23"/>
    </row>
    <row r="8" spans="1:9">
      <c r="A8" s="42" t="s">
        <v>232</v>
      </c>
      <c r="B8" s="7">
        <v>306</v>
      </c>
      <c r="C8" s="7">
        <v>289</v>
      </c>
      <c r="D8" s="7">
        <v>364</v>
      </c>
      <c r="E8" s="7">
        <v>490</v>
      </c>
      <c r="F8" s="7">
        <v>552</v>
      </c>
      <c r="G8" s="7">
        <v>400</v>
      </c>
      <c r="H8" s="7">
        <f t="shared" si="0"/>
        <v>400.2</v>
      </c>
      <c r="I8" s="23"/>
    </row>
    <row r="9" spans="1:9">
      <c r="A9" s="42" t="s">
        <v>233</v>
      </c>
      <c r="B9" s="7">
        <v>6411</v>
      </c>
      <c r="C9" s="7">
        <v>6629</v>
      </c>
      <c r="D9" s="7">
        <v>8407</v>
      </c>
      <c r="E9" s="7">
        <v>9786</v>
      </c>
      <c r="F9" s="7">
        <v>11087</v>
      </c>
      <c r="G9" s="7">
        <v>8464</v>
      </c>
      <c r="H9" s="7">
        <f t="shared" si="0"/>
        <v>8464</v>
      </c>
      <c r="I9" s="23"/>
    </row>
    <row r="10" spans="1:9">
      <c r="A10" s="41" t="s">
        <v>234</v>
      </c>
      <c r="B10" s="7">
        <v>6390</v>
      </c>
      <c r="C10" s="7">
        <v>7656</v>
      </c>
      <c r="D10" s="7">
        <v>8597</v>
      </c>
      <c r="E10" s="7">
        <v>9025</v>
      </c>
      <c r="F10" s="7">
        <v>10102</v>
      </c>
      <c r="G10" s="7">
        <v>8354</v>
      </c>
      <c r="H10" s="7">
        <f t="shared" si="0"/>
        <v>8354</v>
      </c>
      <c r="I10" s="23"/>
    </row>
    <row r="11" spans="1:9">
      <c r="A11" s="42" t="s">
        <v>235</v>
      </c>
      <c r="B11" s="7">
        <v>4384</v>
      </c>
      <c r="C11" s="7">
        <v>4667</v>
      </c>
      <c r="D11" s="7">
        <v>6470</v>
      </c>
      <c r="E11" s="7">
        <v>8027</v>
      </c>
      <c r="F11" s="7">
        <v>7835</v>
      </c>
      <c r="G11" s="7">
        <v>6277</v>
      </c>
      <c r="H11" s="7">
        <f t="shared" si="0"/>
        <v>6276.6</v>
      </c>
      <c r="I11" s="23"/>
    </row>
    <row r="12" spans="1:9">
      <c r="A12" s="43" t="s">
        <v>172</v>
      </c>
      <c r="B12" s="7">
        <v>861</v>
      </c>
      <c r="C12" s="7">
        <v>998</v>
      </c>
      <c r="D12" s="7">
        <v>982</v>
      </c>
      <c r="E12" s="7">
        <v>1540</v>
      </c>
      <c r="F12" s="7">
        <v>1660</v>
      </c>
      <c r="G12" s="7">
        <v>1208</v>
      </c>
      <c r="H12" s="7">
        <f t="shared" si="0"/>
        <v>1208.2</v>
      </c>
      <c r="I12" s="23"/>
    </row>
    <row r="13" spans="1:9">
      <c r="A13" s="41" t="s">
        <v>236</v>
      </c>
      <c r="B13" s="7">
        <v>9446</v>
      </c>
      <c r="C13" s="7">
        <v>9816</v>
      </c>
      <c r="D13" s="7">
        <v>10943</v>
      </c>
      <c r="E13" s="7">
        <v>14791</v>
      </c>
      <c r="F13" s="7">
        <v>17824</v>
      </c>
      <c r="G13" s="7">
        <v>12564</v>
      </c>
      <c r="H13" s="7">
        <f t="shared" si="0"/>
        <v>12564</v>
      </c>
      <c r="I13" s="23"/>
    </row>
    <row r="14" spans="1:9" ht="16.149999999999999" customHeight="1">
      <c r="A14" s="9"/>
      <c r="B14" s="9"/>
      <c r="C14" s="9"/>
      <c r="D14" s="9"/>
      <c r="E14" s="9"/>
      <c r="F14" s="9"/>
      <c r="G14" s="9"/>
      <c r="H14" s="9"/>
    </row>
    <row r="15" spans="1:9">
      <c r="A15" s="44" t="s">
        <v>237</v>
      </c>
      <c r="B15" s="44"/>
      <c r="C15" s="44"/>
      <c r="D15" s="9"/>
      <c r="E15" s="9"/>
      <c r="F15" s="9"/>
      <c r="G15" s="9"/>
      <c r="H15" s="9"/>
    </row>
    <row r="16" spans="1:9">
      <c r="A16" s="18"/>
      <c r="B16" s="9"/>
      <c r="C16" s="9"/>
      <c r="D16" s="9"/>
      <c r="E16" s="9"/>
      <c r="F16" s="9"/>
      <c r="G16" s="9"/>
      <c r="H16" s="9"/>
    </row>
    <row r="17" spans="1:8" ht="14.45" thickBot="1">
      <c r="A17" s="9"/>
      <c r="B17" s="9"/>
      <c r="C17" s="9"/>
      <c r="D17" s="9"/>
      <c r="E17" s="9"/>
      <c r="F17" s="9"/>
      <c r="G17" s="9"/>
      <c r="H17" s="9"/>
    </row>
    <row r="18" spans="1:8">
      <c r="A18" s="45" t="s">
        <v>238</v>
      </c>
      <c r="B18" s="9"/>
      <c r="C18" s="9"/>
      <c r="D18" s="9"/>
      <c r="E18" s="9"/>
      <c r="F18" s="9"/>
      <c r="G18" s="9"/>
      <c r="H18" s="9"/>
    </row>
    <row r="19" spans="1:8">
      <c r="A19" s="20" t="s">
        <v>239</v>
      </c>
      <c r="C19" s="9"/>
      <c r="D19" s="9"/>
      <c r="E19" s="9"/>
      <c r="F19" s="9"/>
      <c r="G19" s="9"/>
      <c r="H19" s="9"/>
    </row>
    <row r="20" spans="1:8" ht="23.45" thickBot="1">
      <c r="A20" s="21" t="s">
        <v>240</v>
      </c>
      <c r="C20" s="9"/>
      <c r="D20" s="9"/>
      <c r="E20" s="9"/>
      <c r="F20" s="9"/>
      <c r="G20" s="9"/>
      <c r="H20" s="9"/>
    </row>
    <row r="21" spans="1:8">
      <c r="C21" s="9"/>
      <c r="D21" s="9"/>
      <c r="E21" s="9"/>
      <c r="F21" s="9"/>
      <c r="G21" s="9"/>
      <c r="H21" s="9"/>
    </row>
    <row r="22" spans="1:8">
      <c r="C22" s="9"/>
      <c r="D22" s="9"/>
      <c r="E22" s="9"/>
      <c r="F22" s="9"/>
      <c r="G22" s="9"/>
      <c r="H22" s="9"/>
    </row>
    <row r="23" spans="1:8">
      <c r="C23" s="9"/>
      <c r="D23" s="9"/>
      <c r="E23" s="9"/>
      <c r="F23" s="9"/>
      <c r="G23" s="9"/>
      <c r="H23" s="9"/>
    </row>
    <row r="26" spans="1:8">
      <c r="A26" s="14" t="s">
        <v>139</v>
      </c>
      <c r="B26" s="14" t="s">
        <v>229</v>
      </c>
    </row>
    <row r="27" spans="1:8">
      <c r="A27" s="25" t="s">
        <v>54</v>
      </c>
      <c r="B27" s="7">
        <v>1697</v>
      </c>
    </row>
    <row r="28" spans="1:8">
      <c r="A28" s="25" t="s">
        <v>52</v>
      </c>
      <c r="B28" s="7">
        <v>2325</v>
      </c>
    </row>
    <row r="29" spans="1:8">
      <c r="A29" s="25" t="s">
        <v>14</v>
      </c>
      <c r="B29" s="7">
        <v>3092</v>
      </c>
    </row>
    <row r="30" spans="1:8">
      <c r="A30" s="25" t="s">
        <v>225</v>
      </c>
      <c r="B30" s="7">
        <v>3124</v>
      </c>
    </row>
    <row r="31" spans="1:8">
      <c r="A31" s="25" t="s">
        <v>27</v>
      </c>
      <c r="B31" s="7">
        <v>8649</v>
      </c>
    </row>
    <row r="32" spans="1:8">
      <c r="A32" s="25" t="s">
        <v>236</v>
      </c>
      <c r="B32" s="7">
        <v>12564</v>
      </c>
    </row>
    <row r="33" spans="1:2">
      <c r="A33" s="25" t="s">
        <v>166</v>
      </c>
      <c r="B33" s="7">
        <v>8464</v>
      </c>
    </row>
    <row r="34" spans="1:2">
      <c r="A34" s="25" t="s">
        <v>234</v>
      </c>
      <c r="B34" s="7">
        <v>8354</v>
      </c>
    </row>
    <row r="35" spans="1:2">
      <c r="A35" s="25" t="s">
        <v>170</v>
      </c>
      <c r="B35" s="7">
        <v>6277</v>
      </c>
    </row>
    <row r="36" spans="1:2">
      <c r="A36" s="25" t="s">
        <v>172</v>
      </c>
      <c r="B36" s="7">
        <v>1208</v>
      </c>
    </row>
    <row r="37" spans="1:2">
      <c r="A37" s="25" t="s">
        <v>150</v>
      </c>
      <c r="B37" s="7">
        <v>400</v>
      </c>
    </row>
  </sheetData>
  <sortState xmlns:xlrd2="http://schemas.microsoft.com/office/spreadsheetml/2017/richdata2" ref="A32:B37">
    <sortCondition descending="1" ref="B32:B37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H32"/>
  <sheetViews>
    <sheetView topLeftCell="F1" zoomScale="90" zoomScaleNormal="90" workbookViewId="0">
      <selection activeCell="I25" sqref="I25"/>
    </sheetView>
  </sheetViews>
  <sheetFormatPr defaultColWidth="11.42578125" defaultRowHeight="13.9"/>
  <cols>
    <col min="1" max="1" width="6.42578125" customWidth="1"/>
    <col min="2" max="2" width="26.7109375" customWidth="1"/>
    <col min="3" max="8" width="11.42578125" customWidth="1"/>
  </cols>
  <sheetData>
    <row r="2" spans="2:8" ht="15" customHeight="1">
      <c r="B2" s="6" t="s">
        <v>228</v>
      </c>
      <c r="C2" s="6">
        <v>2019</v>
      </c>
      <c r="D2" s="6">
        <v>2020</v>
      </c>
      <c r="E2" s="6">
        <v>2021</v>
      </c>
      <c r="F2" s="6">
        <v>2022</v>
      </c>
      <c r="G2" s="6">
        <v>2023</v>
      </c>
      <c r="H2" s="6" t="s">
        <v>229</v>
      </c>
    </row>
    <row r="3" spans="2:8">
      <c r="B3" s="41" t="s">
        <v>225</v>
      </c>
      <c r="C3" s="7">
        <v>2102</v>
      </c>
      <c r="D3" s="7">
        <v>2891</v>
      </c>
      <c r="E3" s="7">
        <v>3538</v>
      </c>
      <c r="F3" s="7">
        <v>3476</v>
      </c>
      <c r="G3" s="7">
        <v>3611</v>
      </c>
      <c r="H3" s="7">
        <v>3124</v>
      </c>
    </row>
    <row r="4" spans="2:8">
      <c r="B4" s="41" t="s">
        <v>14</v>
      </c>
      <c r="C4" s="7">
        <v>2498</v>
      </c>
      <c r="D4" s="7">
        <v>3144</v>
      </c>
      <c r="E4" s="7">
        <v>2509</v>
      </c>
      <c r="F4" s="7">
        <v>3369</v>
      </c>
      <c r="G4" s="7">
        <v>3942</v>
      </c>
      <c r="H4" s="7">
        <v>3092</v>
      </c>
    </row>
    <row r="5" spans="2:8">
      <c r="B5" s="42" t="s">
        <v>231</v>
      </c>
      <c r="C5" s="7">
        <v>6578</v>
      </c>
      <c r="D5" s="7">
        <v>8083</v>
      </c>
      <c r="E5" s="7">
        <v>7795</v>
      </c>
      <c r="F5" s="7">
        <v>8802</v>
      </c>
      <c r="G5" s="7">
        <v>11985</v>
      </c>
      <c r="H5" s="7">
        <v>8649</v>
      </c>
    </row>
    <row r="6" spans="2:8">
      <c r="B6" s="43" t="s">
        <v>54</v>
      </c>
      <c r="C6" s="7">
        <v>1363</v>
      </c>
      <c r="D6" s="7">
        <v>1273</v>
      </c>
      <c r="E6" s="7">
        <v>1276</v>
      </c>
      <c r="F6" s="7">
        <v>2202</v>
      </c>
      <c r="G6" s="7">
        <v>2369</v>
      </c>
      <c r="H6" s="7">
        <v>1697</v>
      </c>
    </row>
    <row r="7" spans="2:8">
      <c r="B7" s="43" t="s">
        <v>52</v>
      </c>
      <c r="C7" s="7">
        <v>1982</v>
      </c>
      <c r="D7" s="7">
        <v>1428</v>
      </c>
      <c r="E7" s="7">
        <v>1614</v>
      </c>
      <c r="F7" s="7">
        <v>3600</v>
      </c>
      <c r="G7" s="7">
        <v>3002</v>
      </c>
      <c r="H7" s="7">
        <v>2325</v>
      </c>
    </row>
    <row r="8" spans="2:8">
      <c r="B8" s="42" t="s">
        <v>232</v>
      </c>
      <c r="C8" s="7">
        <v>306</v>
      </c>
      <c r="D8" s="7">
        <v>289</v>
      </c>
      <c r="E8" s="7">
        <v>364</v>
      </c>
      <c r="F8" s="7">
        <v>490</v>
      </c>
      <c r="G8" s="7">
        <v>552</v>
      </c>
      <c r="H8" s="7">
        <v>400</v>
      </c>
    </row>
    <row r="9" spans="2:8">
      <c r="B9" s="42" t="s">
        <v>233</v>
      </c>
      <c r="C9" s="7">
        <v>6411</v>
      </c>
      <c r="D9" s="7">
        <v>6629</v>
      </c>
      <c r="E9" s="7">
        <v>8407</v>
      </c>
      <c r="F9" s="7">
        <v>9786</v>
      </c>
      <c r="G9" s="7">
        <v>11087</v>
      </c>
      <c r="H9" s="7">
        <v>8464</v>
      </c>
    </row>
    <row r="10" spans="2:8">
      <c r="B10" s="41" t="s">
        <v>234</v>
      </c>
      <c r="C10" s="7">
        <v>6390</v>
      </c>
      <c r="D10" s="7">
        <v>7656</v>
      </c>
      <c r="E10" s="7">
        <v>8597</v>
      </c>
      <c r="F10" s="7">
        <v>9025</v>
      </c>
      <c r="G10" s="7">
        <v>10102</v>
      </c>
      <c r="H10" s="7">
        <v>8354</v>
      </c>
    </row>
    <row r="11" spans="2:8">
      <c r="B11" s="42" t="s">
        <v>235</v>
      </c>
      <c r="C11" s="7">
        <v>4384</v>
      </c>
      <c r="D11" s="7">
        <v>4667</v>
      </c>
      <c r="E11" s="7">
        <v>6470</v>
      </c>
      <c r="F11" s="7">
        <v>8027</v>
      </c>
      <c r="G11" s="7">
        <v>7835</v>
      </c>
      <c r="H11" s="7">
        <v>6277</v>
      </c>
    </row>
    <row r="12" spans="2:8">
      <c r="B12" s="43" t="s">
        <v>172</v>
      </c>
      <c r="C12" s="7">
        <v>861</v>
      </c>
      <c r="D12" s="7">
        <v>998</v>
      </c>
      <c r="E12" s="7">
        <v>982</v>
      </c>
      <c r="F12" s="7">
        <v>1540</v>
      </c>
      <c r="G12" s="7">
        <v>1660</v>
      </c>
      <c r="H12" s="7">
        <v>1208</v>
      </c>
    </row>
    <row r="13" spans="2:8">
      <c r="B13" s="41" t="s">
        <v>236</v>
      </c>
      <c r="C13" s="7">
        <v>9446</v>
      </c>
      <c r="D13" s="7">
        <v>9816</v>
      </c>
      <c r="E13" s="7">
        <v>10943</v>
      </c>
      <c r="F13" s="7">
        <v>14791</v>
      </c>
      <c r="G13" s="7">
        <v>17824</v>
      </c>
      <c r="H13" s="7">
        <v>12564</v>
      </c>
    </row>
    <row r="14" spans="2:8">
      <c r="B14" s="9"/>
      <c r="C14" s="9"/>
      <c r="D14" s="9"/>
      <c r="E14" s="10"/>
      <c r="H14" s="10"/>
    </row>
    <row r="15" spans="2:8">
      <c r="B15" s="8"/>
      <c r="C15" s="8"/>
      <c r="D15" s="9"/>
      <c r="E15" s="9"/>
      <c r="F15" s="9"/>
      <c r="G15" s="9"/>
      <c r="H15" s="10"/>
    </row>
    <row r="16" spans="2:8">
      <c r="B16" s="8"/>
      <c r="C16" s="8"/>
      <c r="D16" s="9"/>
      <c r="E16" s="9"/>
      <c r="F16" s="9"/>
      <c r="G16" s="9"/>
      <c r="H16" s="10"/>
    </row>
    <row r="17" spans="2:8">
      <c r="B17" s="8"/>
      <c r="C17" s="8"/>
      <c r="D17" s="9"/>
      <c r="E17" s="9"/>
      <c r="F17" s="9"/>
      <c r="G17" s="9"/>
      <c r="H17" s="10"/>
    </row>
    <row r="18" spans="2:8">
      <c r="B18" s="6" t="s">
        <v>228</v>
      </c>
      <c r="C18" s="6">
        <v>2020</v>
      </c>
      <c r="D18" s="6">
        <v>2021</v>
      </c>
      <c r="E18" s="6">
        <v>2022</v>
      </c>
      <c r="F18" s="6">
        <v>2023</v>
      </c>
      <c r="G18" s="9"/>
      <c r="H18" s="10"/>
    </row>
    <row r="19" spans="2:8">
      <c r="B19" s="25" t="s">
        <v>225</v>
      </c>
      <c r="C19" s="19">
        <f>D3/C3*100-100</f>
        <v>37.535680304471953</v>
      </c>
      <c r="D19" s="19">
        <f t="shared" ref="D19:F19" si="0">E3/D3*100-100</f>
        <v>22.379799377378063</v>
      </c>
      <c r="E19" s="19">
        <f t="shared" si="0"/>
        <v>-1.7524024872809463</v>
      </c>
      <c r="F19" s="19">
        <f t="shared" si="0"/>
        <v>3.8837744533947216</v>
      </c>
      <c r="G19" s="49" cm="1">
        <f t="array" ref="G19">+AVERAGE(ABS(C19:F19))</f>
        <v>16.387914155631421</v>
      </c>
      <c r="H19" s="10"/>
    </row>
    <row r="20" spans="2:8">
      <c r="B20" s="25" t="s">
        <v>14</v>
      </c>
      <c r="C20" s="19">
        <f t="shared" ref="C20:F29" si="1">D4/C4*100-100</f>
        <v>25.860688550840678</v>
      </c>
      <c r="D20" s="19">
        <f t="shared" si="1"/>
        <v>-20.197201017811707</v>
      </c>
      <c r="E20" s="19">
        <f t="shared" si="1"/>
        <v>34.276604224790759</v>
      </c>
      <c r="F20" s="19">
        <f t="shared" si="1"/>
        <v>17.008014247551202</v>
      </c>
      <c r="G20" s="50" cm="1">
        <f t="array" ref="G20">+AVERAGE(ABS(C20:F20))</f>
        <v>24.335627010248587</v>
      </c>
      <c r="H20" s="10"/>
    </row>
    <row r="21" spans="2:8">
      <c r="B21" s="25" t="s">
        <v>27</v>
      </c>
      <c r="C21" s="19">
        <f t="shared" si="1"/>
        <v>22.879294618425064</v>
      </c>
      <c r="D21" s="19">
        <f t="shared" si="1"/>
        <v>-3.5630335271557527</v>
      </c>
      <c r="E21" s="19">
        <f t="shared" si="1"/>
        <v>12.918537524053875</v>
      </c>
      <c r="F21" s="19">
        <f t="shared" si="1"/>
        <v>36.162235855487381</v>
      </c>
      <c r="G21" s="51" cm="1">
        <f t="array" ref="G21">+AVERAGE(ABS(C21:F21))</f>
        <v>18.880775381280518</v>
      </c>
      <c r="H21" s="10"/>
    </row>
    <row r="22" spans="2:8">
      <c r="B22" s="25" t="s">
        <v>54</v>
      </c>
      <c r="C22" s="19">
        <f t="shared" si="1"/>
        <v>-6.603081438004395</v>
      </c>
      <c r="D22" s="19">
        <f t="shared" si="1"/>
        <v>0.2356637863315143</v>
      </c>
      <c r="E22" s="19">
        <f t="shared" si="1"/>
        <v>72.570532915360502</v>
      </c>
      <c r="F22" s="19">
        <f t="shared" si="1"/>
        <v>7.5840145322434154</v>
      </c>
      <c r="G22" s="50" cm="1">
        <f t="array" ref="G22">+AVERAGE(ABS(C22:F22))</f>
        <v>21.748323167984957</v>
      </c>
      <c r="H22" s="10"/>
    </row>
    <row r="23" spans="2:8">
      <c r="B23" s="25" t="s">
        <v>52</v>
      </c>
      <c r="C23" s="19">
        <f t="shared" si="1"/>
        <v>-27.951564076690218</v>
      </c>
      <c r="D23" s="19">
        <f t="shared" si="1"/>
        <v>13.025210084033617</v>
      </c>
      <c r="E23" s="19">
        <f t="shared" si="1"/>
        <v>123.04832713754647</v>
      </c>
      <c r="F23" s="19">
        <f t="shared" si="1"/>
        <v>-16.611111111111114</v>
      </c>
      <c r="G23" s="50" cm="1">
        <f t="array" ref="G23">+AVERAGE(ABS(C23:F23))</f>
        <v>45.159053102345354</v>
      </c>
      <c r="H23" s="10"/>
    </row>
    <row r="24" spans="2:8">
      <c r="B24" s="25" t="s">
        <v>150</v>
      </c>
      <c r="C24" s="19">
        <f t="shared" si="1"/>
        <v>-5.5555555555555571</v>
      </c>
      <c r="D24" s="19">
        <f t="shared" si="1"/>
        <v>25.951557093425606</v>
      </c>
      <c r="E24" s="19">
        <f t="shared" si="1"/>
        <v>34.615384615384613</v>
      </c>
      <c r="F24" s="19">
        <f t="shared" si="1"/>
        <v>12.65306122448979</v>
      </c>
      <c r="G24" s="51" cm="1">
        <f t="array" ref="G24">+AVERAGE(ABS(C24:F24))</f>
        <v>19.693889622213891</v>
      </c>
    </row>
    <row r="25" spans="2:8" ht="15" customHeight="1">
      <c r="B25" s="25" t="s">
        <v>166</v>
      </c>
      <c r="C25" s="19">
        <f t="shared" si="1"/>
        <v>3.4004055529558599</v>
      </c>
      <c r="D25" s="19">
        <f t="shared" si="1"/>
        <v>26.821541710665258</v>
      </c>
      <c r="E25" s="19">
        <f t="shared" si="1"/>
        <v>16.402997502081604</v>
      </c>
      <c r="F25" s="19">
        <f t="shared" si="1"/>
        <v>13.294502350296341</v>
      </c>
      <c r="G25" s="49" cm="1">
        <f t="array" ref="G25">+AVERAGE(ABS(C25:F25))</f>
        <v>14.979861778999766</v>
      </c>
    </row>
    <row r="26" spans="2:8">
      <c r="B26" s="25" t="s">
        <v>234</v>
      </c>
      <c r="C26" s="19">
        <f t="shared" si="1"/>
        <v>19.812206572769966</v>
      </c>
      <c r="D26" s="19">
        <f t="shared" si="1"/>
        <v>12.291013584117039</v>
      </c>
      <c r="E26" s="19">
        <f t="shared" si="1"/>
        <v>4.9784808654181631</v>
      </c>
      <c r="F26" s="19">
        <f t="shared" si="1"/>
        <v>11.933518005540165</v>
      </c>
      <c r="G26" s="49" cm="1">
        <f t="array" ref="G26">+AVERAGE(ABS(C26:F26))</f>
        <v>12.253804756961333</v>
      </c>
    </row>
    <row r="27" spans="2:8">
      <c r="B27" s="25" t="s">
        <v>170</v>
      </c>
      <c r="C27" s="19">
        <f t="shared" si="1"/>
        <v>6.4552919708029179</v>
      </c>
      <c r="D27" s="19">
        <f t="shared" si="1"/>
        <v>38.632954788943636</v>
      </c>
      <c r="E27" s="19">
        <f t="shared" si="1"/>
        <v>24.064914992272037</v>
      </c>
      <c r="F27" s="19">
        <f t="shared" si="1"/>
        <v>-2.3919272455462703</v>
      </c>
      <c r="G27" s="51" cm="1">
        <f t="array" ref="G27">+AVERAGE(ABS(C27:F27))</f>
        <v>17.886272249391215</v>
      </c>
    </row>
    <row r="28" spans="2:8">
      <c r="B28" s="25" t="s">
        <v>172</v>
      </c>
      <c r="C28" s="19">
        <f t="shared" si="1"/>
        <v>15.911730545876893</v>
      </c>
      <c r="D28" s="19">
        <f t="shared" si="1"/>
        <v>-1.6032064128256565</v>
      </c>
      <c r="E28" s="19">
        <f t="shared" si="1"/>
        <v>56.822810590631377</v>
      </c>
      <c r="F28" s="19">
        <f t="shared" si="1"/>
        <v>7.7922077922077904</v>
      </c>
      <c r="G28" s="51" cm="1">
        <f t="array" ref="G28">+AVERAGE(ABS(C28:F28))</f>
        <v>20.532488835385429</v>
      </c>
    </row>
    <row r="29" spans="2:8">
      <c r="B29" s="25" t="s">
        <v>236</v>
      </c>
      <c r="C29" s="19">
        <f t="shared" si="1"/>
        <v>3.9170019055684975</v>
      </c>
      <c r="D29" s="19">
        <f t="shared" si="1"/>
        <v>11.481255093724528</v>
      </c>
      <c r="E29" s="19">
        <f t="shared" si="1"/>
        <v>35.164031801151424</v>
      </c>
      <c r="F29" s="19">
        <f t="shared" si="1"/>
        <v>20.505712933540664</v>
      </c>
      <c r="G29" s="51" cm="1">
        <f t="array" ref="G29">+AVERAGE(ABS(C29:F29))</f>
        <v>17.767000433496278</v>
      </c>
    </row>
    <row r="32" spans="2:8" ht="14.25" customHeight="1"/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25879056839e320833b92c479800ca5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21a5b3cd2b4348861c660623b9e378c4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2025-11-04T14:57:43+00:00</FechayHora>
  </documentManagement>
</p:properties>
</file>

<file path=customXml/itemProps1.xml><?xml version="1.0" encoding="utf-8"?>
<ds:datastoreItem xmlns:ds="http://schemas.openxmlformats.org/officeDocument/2006/customXml" ds:itemID="{6A69B17A-CC4B-472B-917E-AA731CB80F6A}"/>
</file>

<file path=customXml/itemProps2.xml><?xml version="1.0" encoding="utf-8"?>
<ds:datastoreItem xmlns:ds="http://schemas.openxmlformats.org/officeDocument/2006/customXml" ds:itemID="{D97404E4-2254-454C-9027-CB1A269FDBA3}"/>
</file>

<file path=customXml/itemProps3.xml><?xml version="1.0" encoding="utf-8"?>
<ds:datastoreItem xmlns:ds="http://schemas.openxmlformats.org/officeDocument/2006/customXml" ds:itemID="{BB3E9602-04BC-4E38-91DD-44C0C1B37D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Sergio Leon Alvarez Fernandez</cp:lastModifiedBy>
  <cp:revision/>
  <dcterms:created xsi:type="dcterms:W3CDTF">2024-08-23T00:06:32Z</dcterms:created>
  <dcterms:modified xsi:type="dcterms:W3CDTF">2025-11-05T13:27:54Z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