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Putumayo/Orito - Putumayo/07. Insumos de campo revisados/"/>
    </mc:Choice>
  </mc:AlternateContent>
  <xr:revisionPtr revIDLastSave="2217" documentId="13_ncr:1_{2D918574-7F0A-455F-BA42-C6FD56D94E89}" xr6:coauthVersionLast="47" xr6:coauthVersionMax="47" xr10:uidLastSave="{3A7188FD-7B3B-4BB8-A09F-E355BAC4BEB1}"/>
  <bookViews>
    <workbookView xWindow="-120" yWindow="-120" windowWidth="20730" windowHeight="11040" xr2:uid="{00000000-000D-0000-FFFF-FFFF00000000}"/>
    <workbookView xWindow="-120" yWindow="-120" windowWidth="20730" windowHeight="11040" xr2:uid="{171D1135-0563-457E-AC29-4A43C06A8C68}"/>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1" hidden="1">'Aptitud final'!$A$1:$O$44</definedName>
    <definedName name="_xlnm._FilterDatabase" localSheetId="0" hidden="1">SIPRA!$A$1:$O$173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34" i="12" l="1"/>
  <c r="AP33" i="12"/>
  <c r="AQ22" i="12"/>
  <c r="AP10" i="12"/>
  <c r="L102" i="12"/>
  <c r="AP36" i="12"/>
  <c r="AP35" i="12"/>
  <c r="AP32" i="12"/>
  <c r="AQ20" i="12"/>
  <c r="AQ14" i="12"/>
  <c r="AP13" i="12"/>
  <c r="AQ12" i="12"/>
  <c r="AQ11" i="12"/>
  <c r="K102" i="12"/>
  <c r="AQ23" i="12"/>
  <c r="AP44" i="12"/>
  <c r="I102" i="12"/>
  <c r="AP21" i="12"/>
  <c r="AP45" i="12"/>
  <c r="AQ45" i="12"/>
  <c r="AP46" i="12"/>
  <c r="AQ46" i="12"/>
  <c r="AQ43" i="12"/>
  <c r="AP43" i="12"/>
  <c r="AP42" i="12"/>
  <c r="AQ42" i="12"/>
  <c r="AQ26" i="12"/>
  <c r="AP26" i="12"/>
  <c r="AP27" i="12"/>
  <c r="AQ27" i="12"/>
  <c r="AP28" i="12"/>
  <c r="AQ28" i="12"/>
  <c r="AP29" i="12"/>
  <c r="AQ29" i="12"/>
  <c r="AP30" i="12"/>
  <c r="AQ30" i="12"/>
  <c r="AP31" i="12"/>
  <c r="AQ31" i="12"/>
  <c r="AQ36" i="12"/>
  <c r="AP37" i="12"/>
  <c r="AQ37" i="12"/>
  <c r="AP38" i="12"/>
  <c r="AQ38" i="12"/>
  <c r="AP39" i="12"/>
  <c r="AQ39" i="12"/>
  <c r="AP40" i="12"/>
  <c r="AQ40" i="12"/>
  <c r="AP41" i="12"/>
  <c r="AQ41" i="12"/>
  <c r="AR102" i="12"/>
  <c r="AS27" i="12" s="1"/>
  <c r="E102" i="12"/>
  <c r="D102"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15" i="12"/>
  <c r="AQ16" i="12"/>
  <c r="AQ17" i="12"/>
  <c r="AQ18" i="12"/>
  <c r="AQ19" i="12"/>
  <c r="AQ24" i="12"/>
  <c r="AQ25"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14" i="12"/>
  <c r="AP15" i="12"/>
  <c r="AP16" i="12"/>
  <c r="AP17" i="12"/>
  <c r="AP18" i="12"/>
  <c r="AP19" i="12"/>
  <c r="AP20" i="12"/>
  <c r="AP24" i="12"/>
  <c r="AP25"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B1" i="17" a="1"/>
  <c r="B1" i="17" s="1"/>
  <c r="A1" i="17" a="1"/>
  <c r="A1" i="17" s="1"/>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16" i="16"/>
  <c r="U102" i="12"/>
  <c r="T102" i="12"/>
  <c r="S102" i="12"/>
  <c r="R102" i="12"/>
  <c r="Q102" i="12"/>
  <c r="P102" i="12"/>
  <c r="O102" i="12"/>
  <c r="N102" i="12"/>
  <c r="M102" i="12"/>
  <c r="G102" i="12"/>
  <c r="F102" i="12"/>
  <c r="C102" i="12"/>
  <c r="B102" i="12"/>
  <c r="AQ13" i="12" l="1"/>
  <c r="AQ35" i="12"/>
  <c r="J102" i="12"/>
  <c r="AP12" i="12"/>
  <c r="AP11" i="12"/>
  <c r="AP23" i="12"/>
  <c r="AQ32" i="12"/>
  <c r="AQ44" i="12"/>
  <c r="AP22" i="12"/>
  <c r="AS46" i="12"/>
  <c r="AS45" i="12"/>
  <c r="AQ34" i="12"/>
  <c r="AQ10" i="12"/>
  <c r="H102" i="12"/>
  <c r="AQ21" i="12"/>
  <c r="AQ9" i="12"/>
  <c r="AP9" i="12"/>
  <c r="AQ33" i="12"/>
  <c r="AS44" i="12"/>
  <c r="AS43" i="12"/>
  <c r="AS42" i="12"/>
  <c r="AS30" i="12"/>
  <c r="AS34" i="12"/>
  <c r="AS38" i="12"/>
  <c r="AS26" i="12"/>
  <c r="AS41" i="12"/>
  <c r="AS37" i="12"/>
  <c r="AS33" i="12"/>
  <c r="AS29" i="12"/>
  <c r="AS40" i="12"/>
  <c r="AS36" i="12"/>
  <c r="AS32" i="12"/>
  <c r="AS28" i="12"/>
  <c r="AS39" i="12"/>
  <c r="AS35" i="12"/>
  <c r="AS31" i="12"/>
  <c r="AS100" i="12"/>
  <c r="AS8" i="12"/>
  <c r="AS11" i="12"/>
  <c r="AS7" i="12"/>
  <c r="AS57" i="12"/>
  <c r="AS71" i="12"/>
  <c r="AS17" i="12"/>
  <c r="A3" i="16"/>
  <c r="A4" i="16" s="1"/>
  <c r="A5" i="16" s="1"/>
  <c r="A6" i="16" s="1"/>
  <c r="A7" i="16" s="1"/>
  <c r="A8" i="16" s="1"/>
  <c r="A9" i="16" s="1"/>
  <c r="A10" i="16" s="1"/>
  <c r="A11" i="16" s="1"/>
  <c r="A12" i="16" s="1"/>
  <c r="A13" i="16" s="1"/>
  <c r="A14" i="16" s="1"/>
  <c r="A15" i="16" s="1"/>
  <c r="AS98" i="12"/>
  <c r="AS23" i="12"/>
  <c r="AS79" i="12"/>
  <c r="AS75" i="12"/>
  <c r="AS67" i="12"/>
  <c r="AS74" i="12"/>
  <c r="AS78" i="12"/>
  <c r="AS50" i="12"/>
  <c r="AS59" i="12"/>
  <c r="AS55" i="12"/>
  <c r="AS88" i="12"/>
  <c r="AS91" i="12"/>
  <c r="AS19" i="12"/>
  <c r="AS16" i="12"/>
  <c r="AS94" i="12"/>
  <c r="AS92" i="12"/>
  <c r="AS58" i="12"/>
  <c r="AS101" i="12"/>
  <c r="AS69" i="12"/>
  <c r="AS24" i="12"/>
  <c r="AP102" i="12" l="1"/>
  <c r="AQ102" i="12"/>
  <c r="AS22" i="12"/>
  <c r="AS51" i="12"/>
  <c r="AS56" i="12"/>
  <c r="AS82" i="12"/>
  <c r="AS48" i="12"/>
  <c r="AS68" i="12"/>
  <c r="AS20" i="12"/>
  <c r="AS72" i="12"/>
  <c r="AS90" i="12"/>
  <c r="AS77" i="12"/>
  <c r="AS2" i="12"/>
  <c r="AS9" i="12"/>
  <c r="AS63" i="12"/>
  <c r="AS61" i="12"/>
  <c r="AS89" i="12"/>
  <c r="AS84" i="12"/>
  <c r="AS86" i="12"/>
  <c r="AS73" i="12"/>
  <c r="AS52" i="12"/>
  <c r="AS18" i="12"/>
  <c r="AS3" i="12"/>
  <c r="AS10" i="12"/>
  <c r="AS25" i="12"/>
  <c r="AS76" i="12"/>
  <c r="AS66" i="12"/>
  <c r="AS95" i="12"/>
  <c r="AS99" i="12"/>
  <c r="AS65" i="12"/>
  <c r="AS70" i="12"/>
  <c r="AS64" i="12"/>
  <c r="AS83" i="12"/>
  <c r="AS93" i="12"/>
  <c r="AS47" i="12"/>
  <c r="AS4" i="12"/>
  <c r="AS13" i="12"/>
  <c r="AS62" i="12"/>
  <c r="AS53" i="12"/>
  <c r="AS15" i="12"/>
  <c r="AS60" i="12"/>
  <c r="AS49" i="12"/>
  <c r="AS96" i="12"/>
  <c r="AS21" i="12"/>
  <c r="AS5" i="12"/>
  <c r="AS12" i="12"/>
  <c r="AS54" i="12"/>
  <c r="AS80" i="12"/>
  <c r="AS81" i="12"/>
  <c r="AS14" i="12"/>
  <c r="AS85" i="12"/>
  <c r="AS97" i="12"/>
  <c r="AS87" i="12"/>
  <c r="AS6"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<sst xmlns="http://schemas.openxmlformats.org/spreadsheetml/2006/main" count="555" uniqueCount="107">
  <si>
    <t>UFH</t>
  </si>
  <si>
    <t>cacao</t>
  </si>
  <si>
    <t>cana_panelera</t>
  </si>
  <si>
    <t>yuca</t>
  </si>
  <si>
    <t>arroz_secano</t>
  </si>
  <si>
    <t>platano</t>
  </si>
  <si>
    <t>ganadería_dp</t>
  </si>
  <si>
    <t>porcicultura_cria</t>
  </si>
  <si>
    <t>porcicultura_ceba</t>
  </si>
  <si>
    <t>avicultura_engorde</t>
  </si>
  <si>
    <t>avicultura_postura</t>
  </si>
  <si>
    <t>piscicultura_cachama</t>
  </si>
  <si>
    <t>piscicultura_tilapia</t>
  </si>
  <si>
    <t>Observaciones</t>
  </si>
  <si>
    <t>05Pa-61</t>
  </si>
  <si>
    <t>Área total</t>
  </si>
  <si>
    <t>Apto</t>
  </si>
  <si>
    <t>No apto</t>
  </si>
  <si>
    <t>% aptitud</t>
  </si>
  <si>
    <t>Se habilita aptitud condicionada de avicultura, caña panelera y yuca por condiciones edafoclimaticas favorables para el desempeño tecnico de la línea productiva. Se habilita aptitud condicionada para ganadería por condiciones edafoclimáticas favorables para el establecimiento de forraje brachiaria. Se habilita aptitud para plátano teniendo en cuenta aptitud por tableros.</t>
  </si>
  <si>
    <t>05Pas1-61</t>
  </si>
  <si>
    <t>Se habilita aptitud condicionada de caña panelera, yuca y avicultura por condiciones edafoclimaticas favorables para el desempeño tecnico de la línea productiva. Se habilita aptitud para plátano teniendo en cuenta aptitud por tableros.</t>
  </si>
  <si>
    <t>05Ta-61</t>
  </si>
  <si>
    <t>Se habilita aptitud para plátano teniendo en cuenta aptitud por tableros.</t>
  </si>
  <si>
    <t>05Ua-61</t>
  </si>
  <si>
    <t>Se habilita aptitud para plátano teniendo en cuenta aptitud por tableros. Se habilita aptitud condicionada para la línea de piscicultura por valor SIPRA (7%) el cual es aceptable para el desempeño productivo de la línea.</t>
  </si>
  <si>
    <t>07Pai-49</t>
  </si>
  <si>
    <t>Se habilita aptitud condicionada para líneas de ganadería, porcicultura y avicultura por aptitud cruzada de municipios colindantes. El porcentaje de aptitud reportado por SIPRA es aceptable (mayor al 10%) para habilitar aptitud en la UFH. Se habilita aptitud para plátano teniendo en cuenta aptitud por tableros. Se habilita aptitud condicionada para la línea de piscicultura por valor SIPRA (11%) el cual es aceptable para el desempeño productivo de la línea.</t>
  </si>
  <si>
    <t>07Pd-49</t>
  </si>
  <si>
    <t>07Tai-49</t>
  </si>
  <si>
    <t>07Td-49</t>
  </si>
  <si>
    <t>07Uai-49</t>
  </si>
  <si>
    <t>07Ud-49</t>
  </si>
  <si>
    <t>08PaL-44</t>
  </si>
  <si>
    <t>08UaL-44</t>
  </si>
  <si>
    <t>09PdL-38</t>
  </si>
  <si>
    <t>Se habilita aptitud condicionada para las líneas de ganadería y porcicultura por aptitud cruzada de municipios colindantes. El porcentaje de aptitud reportado por SIPRA es aceptable (mayor al 10%) para habilitar aptitud en la UFH. Se habilita aptitud para plátano teniendo en cuenta aptitud por tableros. Se habilita aptitud condicionada para la línea de piscicultura por valor SIPRA (18%), el cual es favorable para el desempeño de la línea.</t>
  </si>
  <si>
    <t>09Pe-38</t>
  </si>
  <si>
    <t>Se habilita aptitud condicionada para las líneas de avicultura y piscicultura por comparación de aptitud cruzada de municipios colindantes. El porcentaje de aptitud reportado por SIPRA es aceptable (mayor al 10%) para habilitar aptitud en la UFH. Se habilita aptitud condicionada para la línea yuca, de acuerdo con información primaria obtenida durante los encuentros territoriales que muestra que en esta UFH se desarrolla la actividad productiva en el municipio de Mocoa. Se habilita aptitud condicionada para ganadería por condiciones edafoclimáticas favorables para el establecimiento de forraje brachiaria, por información de aptitud cruzada con municipio de Mocoa y valor aptitud SIPRA aceptable. Se habilita aptitud para plátano teniendo en cuenta aptitud por tableros.</t>
  </si>
  <si>
    <t>09Te-38</t>
  </si>
  <si>
    <t>09UcL-38</t>
  </si>
  <si>
    <t>09UdL-38</t>
  </si>
  <si>
    <t>09Ue-38</t>
  </si>
  <si>
    <t>Se habilita aptitud condicionada para la línea yuca, de acuerdo con información primaria obtenida durante los encuentros territoriales que muestra que en esta UFH se desarrolla la actividad productiva y un % de aptitud en SIPRA aceptable (19,7%)</t>
  </si>
  <si>
    <t>09Ues1-38</t>
  </si>
  <si>
    <t>Se habilita aptitud condicionada para la línea de piscicultura por valor SIPRA (9%), el cual es favorable para el desempeño de la línea.</t>
  </si>
  <si>
    <t>10PdL-30</t>
  </si>
  <si>
    <t>Se habilita aptitud condicionada de avicultura por condiciones edafoclimaticas favorables para el desempeño tecnico de la línea productiva. Se habilita aptitud condicionada para la línea yuca, bajo recomendaciones de manejo específicas y de acuerdo con información de aptitud cruzada con municipios vecinos que indica que allí se desarrolla la línea productiva. Se habilita aptitud para plátano teniendo en cuenta aptitud por tableros.</t>
  </si>
  <si>
    <t>10PdLs1-30</t>
  </si>
  <si>
    <t>Se habilita aptitud condicionada para la línea yuca, bajo recomendaciones de manejo específicas y de acuerdo con información de aptitud cruzada con municipios vecinos que indica que allí se desarrolla la línea productiva. Se habilita aptitud para plátano teniendo en cuenta aptitud por tableros.</t>
  </si>
  <si>
    <t>10PeL-30</t>
  </si>
  <si>
    <t>Se habilita aptitud condicionada de avicultura por condiciones edafoclimaticas favorables para el desempeño tecnico de la línea productiva. Se flexibiliza porcicultura y avicultura aptitud cruzada con municipios colindantes. Se habilita aptitud condicionada para la línea yuca, bajo recomendaciones de manejo específicas y de acuerdo con información de aptitud cruzada con municipios vecinos que indica que allí se desarrolla la línea productiva. Se habilita aptitud condicionada para ganadería por condiciones edafoclimáticas favorables para el establecimiento de forraje brachiaria, por información de aptitud cruzada con municipio de Mocoa y valor aptitud SIPRA aceptable. Se habilita aptitud para plátano  bajo recomendaciones de manejo específicas, de acuerdo con la información primaria obtenida durante los encuentros territoriales que muestra que la línea se desarrolla allí.</t>
  </si>
  <si>
    <t>10TdL-30</t>
  </si>
  <si>
    <t>10TeL-30</t>
  </si>
  <si>
    <t>10UdL2s1-30</t>
  </si>
  <si>
    <t>10UdL-30</t>
  </si>
  <si>
    <t>Se habilita aptitud para plátano y cacao teniendo en cuenta aptitud por tableros.</t>
  </si>
  <si>
    <t>10UdLs1-30</t>
  </si>
  <si>
    <t>Se habilita aptitud condicionada de ganadería y yuca debido a que expresa un valor de aptitud SIPRA medianamente aceptable (6%). Se habilita tambien yuca (20%), bajo recomendaciones de manejo específicas y de acuerdo con información de aptitud cruzada con municipios vecinos que indica que allí se desarrolla la línea productiva. Se habilita aptitud para plátano teniendo en cuenta aptitud por tableros.</t>
  </si>
  <si>
    <t>10UeL-30</t>
  </si>
  <si>
    <t>Se habilita aptitud condicionada de avicultura por  aptitud cruzada de municipios calculado de Putumayo (Villa Garzón), y el valor de aptitud reportado por SIPRA es superior al 20% el cual resulta favorable para el desempeño productivo de la línea. Se habilita tambien yuca, bajo recomendaciones de manejo específicas y de acuerdo con información de aptitud cruzada con municipios vecinos que indica que allí se desarrolla la línea productiva. Se habilita aptitud para plátano teniendo en cuenta aptitud por tableros. Se habilita aptitud para plátano y cacao  bajo recomendaciones de manejo específicas, de acuerdo con la información primaria obtenida durante los encuentros territoriales que muestra que la línea se desarrolla allí. Se habilita aptitud de piscicultura por valor SIPRA (12%) el cual es aceptable para el desarrollo productivo de la línea.</t>
  </si>
  <si>
    <t>11Kf-23</t>
  </si>
  <si>
    <t>11PeLs1-23</t>
  </si>
  <si>
    <t>Se habilita aptitud para plátano  bajo recomendaciones de manejo específicas, de acuerdo con la información primaria obtenida durante los encuentros territoriales que muestra que la línea se desarrolla allí.</t>
  </si>
  <si>
    <t>11Pf-23</t>
  </si>
  <si>
    <t>Se habilita aptitud condicionada para las líneas de porcicultura y avicultura, así como caña panelera por aptitud cruzada con municipios colindantes. Se habilita aptitud para plátano  bajo recomendaciones de manejo específicas, de acuerdo con la información primaria obtenida durante los encuentros territoriales que muestra que la línea se desarrolla allí.</t>
  </si>
  <si>
    <t>11PgL-23</t>
  </si>
  <si>
    <t>11UaL-23</t>
  </si>
  <si>
    <t>12KgL-17</t>
  </si>
  <si>
    <t>12KgLs1-17</t>
  </si>
  <si>
    <t>12LgL-17</t>
  </si>
  <si>
    <t>12LgLs1-17</t>
  </si>
  <si>
    <t>12PgL-17</t>
  </si>
  <si>
    <t>12PgLs1-17</t>
  </si>
  <si>
    <t>12UfL-17</t>
  </si>
  <si>
    <t>13Uais3-6</t>
  </si>
  <si>
    <t>13UaLs3-6</t>
  </si>
  <si>
    <t>13UdLs3-6</t>
  </si>
  <si>
    <t>Se habilita aptitud condicionada para ganadería por condiciones edafoclimáticas favorables para el establecimiento de forraje brachiaria y aptitud SIPRA del 14% el cual es un escenario favorable para el desempeño de la línea productiva.</t>
  </si>
  <si>
    <t>ganaderia_doble_proposito</t>
  </si>
  <si>
    <t>piscicultura_tilapia_cachama</t>
  </si>
  <si>
    <t>pimienta</t>
  </si>
  <si>
    <t>sacha_inchi</t>
  </si>
  <si>
    <t>asai</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</si>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</sst>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lt;1]0.0000;0.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theme="1"/>
      <name val="Aptos Narrow"/>
      <family val="2"/>
    </font>
    <font>
      <sz val="11"/>
      <color rgb="FF000000"/>
      <name val="Calibri"/>
    </font>
    <font>
      <sz val="11"/>
      <color rgb="FF000000"/>
      <name val="Calibri"/>
      <family val="2"/>
      <scheme val="minor"/>
    </font>
  </fonts>
  <fills count="17">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F2CC"/>
        <bgColor indexed="64"/>
      </patternFill>
    </fill>
    <fill>
      <patternFill patternType="solid">
        <fgColor rgb="FFD9E1F2"/>
        <bgColor rgb="FF000000"/>
      </patternFill>
    </fill>
    <fill>
      <patternFill patternType="solid">
        <fgColor rgb="FFFCE4D6"/>
        <bgColor rgb="FF000000"/>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7" borderId="2" xfId="0" applyFont="1" applyFill="1" applyBorder="1" applyAlignment="1">
      <alignment horizontal="center"/>
    </xf>
    <xf numFmtId="2" fontId="3" fillId="0" borderId="1" xfId="0" applyNumberFormat="1" applyFont="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0" fillId="0" borderId="1" xfId="0" applyBorder="1" applyAlignment="1">
      <alignment horizontal="center"/>
    </xf>
    <xf numFmtId="0" fontId="8" fillId="12" borderId="1" xfId="0" applyFont="1" applyFill="1" applyBorder="1" applyAlignment="1">
      <alignment horizontal="center" vertical="center"/>
    </xf>
    <xf numFmtId="0" fontId="8" fillId="12" borderId="1" xfId="0" applyFont="1" applyFill="1" applyBorder="1" applyAlignment="1">
      <alignment horizontal="center" vertical="center" wrapText="1"/>
    </xf>
    <xf numFmtId="0" fontId="3" fillId="0" borderId="6" xfId="0" applyFont="1" applyBorder="1" applyAlignment="1">
      <alignment horizontal="center"/>
    </xf>
    <xf numFmtId="0" fontId="3" fillId="2" borderId="6" xfId="0" applyFont="1" applyFill="1" applyBorder="1" applyAlignment="1">
      <alignment horizontal="center"/>
    </xf>
    <xf numFmtId="10" fontId="3" fillId="2" borderId="6" xfId="1" applyNumberFormat="1" applyFont="1" applyFill="1" applyBorder="1" applyAlignment="1">
      <alignment horizontal="center"/>
    </xf>
    <xf numFmtId="0" fontId="3" fillId="4" borderId="2" xfId="0" applyFont="1" applyFill="1" applyBorder="1" applyAlignment="1">
      <alignment horizontal="center"/>
    </xf>
    <xf numFmtId="2" fontId="1" fillId="3" borderId="1" xfId="0" applyNumberFormat="1" applyFont="1" applyFill="1" applyBorder="1" applyAlignment="1">
      <alignment horizontal="center"/>
    </xf>
    <xf numFmtId="2" fontId="0" fillId="0" borderId="0" xfId="0" applyNumberFormat="1" applyAlignment="1">
      <alignment horizontal="center"/>
    </xf>
    <xf numFmtId="2" fontId="3" fillId="4" borderId="1" xfId="0" applyNumberFormat="1" applyFont="1" applyFill="1" applyBorder="1" applyAlignment="1">
      <alignment horizontal="center"/>
    </xf>
    <xf numFmtId="165" fontId="0" fillId="0" borderId="0" xfId="0" applyNumberFormat="1"/>
    <xf numFmtId="2" fontId="3" fillId="10" borderId="1" xfId="1" applyNumberFormat="1" applyFont="1" applyFill="1" applyBorder="1" applyAlignment="1">
      <alignment horizontal="center"/>
    </xf>
    <xf numFmtId="0" fontId="10" fillId="7" borderId="2" xfId="0" applyFont="1" applyFill="1" applyBorder="1" applyAlignment="1">
      <alignment horizontal="center"/>
    </xf>
    <xf numFmtId="2" fontId="3" fillId="4" borderId="1" xfId="1" applyNumberFormat="1" applyFont="1" applyFill="1" applyBorder="1" applyAlignment="1">
      <alignment horizontal="center"/>
    </xf>
    <xf numFmtId="0" fontId="17" fillId="4" borderId="2" xfId="0" applyFont="1" applyFill="1" applyBorder="1" applyAlignment="1">
      <alignment horizontal="center"/>
    </xf>
    <xf numFmtId="0" fontId="17" fillId="5" borderId="2" xfId="0" applyFont="1" applyFill="1" applyBorder="1" applyAlignment="1">
      <alignment horizontal="center"/>
    </xf>
    <xf numFmtId="0" fontId="0" fillId="0" borderId="1" xfId="0" applyBorder="1" applyAlignment="1">
      <alignment horizontal="left"/>
    </xf>
    <xf numFmtId="0" fontId="4" fillId="14" borderId="1" xfId="0" applyFont="1" applyFill="1" applyBorder="1" applyAlignment="1">
      <alignment horizontal="center" vertical="center" wrapText="1"/>
    </xf>
    <xf numFmtId="0" fontId="18" fillId="15" borderId="2" xfId="0" applyFont="1" applyFill="1" applyBorder="1" applyAlignment="1">
      <alignment horizontal="center"/>
    </xf>
    <xf numFmtId="0" fontId="18" fillId="16" borderId="2" xfId="0" applyFont="1" applyFill="1" applyBorder="1" applyAlignment="1">
      <alignment horizontal="center"/>
    </xf>
    <xf numFmtId="0" fontId="10" fillId="4" borderId="2" xfId="0" applyFont="1" applyFill="1" applyBorder="1" applyAlignment="1">
      <alignment horizontal="center"/>
    </xf>
    <xf numFmtId="0" fontId="3" fillId="0" borderId="1" xfId="0" applyFont="1" applyBorder="1" applyAlignment="1">
      <alignment horizontal="left"/>
    </xf>
    <xf numFmtId="0" fontId="16" fillId="0" borderId="1" xfId="0" applyFont="1" applyBorder="1" applyAlignment="1">
      <alignment horizontal="left"/>
    </xf>
    <xf numFmtId="0" fontId="8" fillId="14" borderId="1" xfId="0" applyFont="1" applyFill="1" applyBorder="1" applyAlignment="1">
      <alignment horizontal="center" vertical="center" wrapText="1"/>
    </xf>
    <xf numFmtId="0" fontId="0" fillId="0" borderId="4" xfId="0" applyBorder="1" applyAlignment="1">
      <alignment horizontal="center" vertical="center"/>
    </xf>
    <xf numFmtId="0" fontId="0" fillId="0" borderId="0" xfId="0" applyAlignment="1">
      <alignment horizontal="center" vertical="center"/>
    </xf>
    <xf numFmtId="0" fontId="0" fillId="13" borderId="4" xfId="0" applyFill="1" applyBorder="1" applyAlignment="1">
      <alignment horizontal="center" vertical="center"/>
    </xf>
    <xf numFmtId="0" fontId="0" fillId="13" borderId="0" xfId="0" applyFill="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22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ill>
        <patternFill>
          <bgColor rgb="FF00FFFF"/>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ont>
        <color theme="0"/>
      </font>
      <fill>
        <patternFill>
          <bgColor rgb="FF005CE6"/>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8D4925"/>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473626"/>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266600"/>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F00"/>
        </patternFill>
      </fill>
    </dxf>
    <dxf>
      <font>
        <color theme="0"/>
      </font>
      <fill>
        <patternFill>
          <bgColor rgb="FF8D4925"/>
        </patternFill>
      </fill>
    </dxf>
    <dxf>
      <font>
        <color theme="0"/>
      </font>
      <fill>
        <patternFill>
          <bgColor rgb="FF473626"/>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38D4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8C3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473626"/>
        </patternFill>
      </fill>
    </dxf>
    <dxf>
      <fill>
        <patternFill>
          <bgColor rgb="FFFF4F7F"/>
        </patternFill>
      </fill>
    </dxf>
    <dxf>
      <font>
        <color theme="0"/>
      </font>
      <fill>
        <patternFill>
          <bgColor rgb="FF8D4925"/>
        </patternFill>
      </fill>
    </dxf>
    <dxf>
      <fill>
        <patternFill>
          <bgColor rgb="FFFF8C3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F00"/>
        </patternFill>
      </fill>
    </dxf>
    <dxf>
      <font>
        <color theme="0"/>
      </font>
      <fill>
        <patternFill>
          <bgColor rgb="FF8D4925"/>
        </patternFill>
      </fill>
    </dxf>
    <dxf>
      <font>
        <color theme="0"/>
      </font>
      <fill>
        <patternFill>
          <bgColor rgb="FF473626"/>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s>
  <tableStyles count="0" defaultTableStyle="TableStyleMedium2" defaultPivotStyle="PivotStyleLight16"/>
  <colors>
    <mruColors>
      <color rgb="FFFFF2CC"/>
      <color rgb="FFD0CECE"/>
      <color rgb="FF473626"/>
      <color rgb="FF8D4925"/>
      <color rgb="FFFF4F7F"/>
      <color rgb="FFFF8C3C"/>
      <color rgb="FFFFFF00"/>
      <color rgb="FFFFF29C"/>
      <color rgb="FFAAFF00"/>
      <color rgb="FF38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O173"/>
  <sheetViews>
    <sheetView zoomScale="85" zoomScaleNormal="85" workbookViewId="0">
      <pane xSplit="2" ySplit="1" topLeftCell="C5" activePane="bottomRight" state="frozen"/>
      <selection pane="bottomRight" activeCell="K5" sqref="K5:K125"/>
      <selection pane="bottomLeft" activeCell="A2" sqref="A2"/>
      <selection pane="topRight" activeCell="C1" sqref="C1"/>
    </sheetView>
    <sheetView tabSelected="1" workbookViewId="1">
      <selection activeCell="G25" sqref="G25"/>
    </sheetView>
  </sheetViews>
  <sheetFormatPr defaultColWidth="11.42578125" defaultRowHeight="15"/>
  <cols>
    <col min="1" max="1" width="16.42578125" style="1" customWidth="1"/>
    <col min="2" max="2" width="11.42578125" style="1"/>
    <col min="3" max="4" width="15.42578125" style="69" customWidth="1"/>
    <col min="5" max="5" width="18" style="69" customWidth="1"/>
    <col min="6" max="6" width="13.42578125" style="69" customWidth="1"/>
    <col min="7" max="7" width="13.85546875" style="1" customWidth="1"/>
    <col min="8" max="9" width="16.42578125" style="1" customWidth="1"/>
    <col min="10" max="10" width="17.42578125" style="1" customWidth="1"/>
    <col min="11" max="11" width="19.28515625" style="1" customWidth="1"/>
    <col min="12" max="12" width="18.140625" style="1" customWidth="1"/>
    <col min="13" max="13" width="22.140625" style="1" customWidth="1"/>
    <col min="14" max="14" width="18" style="1" customWidth="1"/>
    <col min="15" max="15" width="36.5703125" style="1" bestFit="1" customWidth="1"/>
    <col min="16" max="16384" width="11.42578125" style="1"/>
  </cols>
  <sheetData>
    <row r="1" spans="1:15">
      <c r="A1" s="3" t="s">
        <v>0</v>
      </c>
      <c r="B1" s="3"/>
      <c r="C1" s="68" t="s">
        <v>1</v>
      </c>
      <c r="D1" s="68" t="s">
        <v>2</v>
      </c>
      <c r="E1" s="68" t="s">
        <v>3</v>
      </c>
      <c r="F1" s="68" t="s">
        <v>4</v>
      </c>
      <c r="G1" s="3" t="s">
        <v>5</v>
      </c>
      <c r="H1" s="3" t="s">
        <v>6</v>
      </c>
      <c r="I1" s="3" t="s">
        <v>7</v>
      </c>
      <c r="J1" s="3" t="s">
        <v>8</v>
      </c>
      <c r="K1" s="3" t="s">
        <v>9</v>
      </c>
      <c r="L1" s="3" t="s">
        <v>10</v>
      </c>
      <c r="M1" s="3" t="s">
        <v>11</v>
      </c>
      <c r="N1" s="3" t="s">
        <v>12</v>
      </c>
      <c r="O1" s="13" t="s">
        <v>13</v>
      </c>
    </row>
    <row r="2" spans="1:15">
      <c r="A2" s="85" t="s">
        <v>14</v>
      </c>
      <c r="B2" s="64" t="s">
        <v>15</v>
      </c>
      <c r="C2" s="22">
        <v>5587.6330294350682</v>
      </c>
      <c r="D2" s="22">
        <v>5587.6330311953998</v>
      </c>
      <c r="E2" s="22">
        <v>5587.6330256606843</v>
      </c>
      <c r="F2" s="22">
        <v>5587.633029288625</v>
      </c>
      <c r="G2" s="22">
        <v>5587.6330282876479</v>
      </c>
      <c r="H2" s="22">
        <v>5587.6330288926301</v>
      </c>
      <c r="I2" s="22">
        <v>5587.633030506011</v>
      </c>
      <c r="J2" s="22">
        <v>5587.633030506011</v>
      </c>
      <c r="K2" s="22">
        <v>5587.6330262636129</v>
      </c>
      <c r="L2" s="22">
        <v>5587.6330262636129</v>
      </c>
      <c r="M2" s="22">
        <v>5587.6330209962034</v>
      </c>
      <c r="N2" s="22">
        <v>5587.6330174073191</v>
      </c>
      <c r="O2" s="61"/>
    </row>
    <row r="3" spans="1:15">
      <c r="A3" s="86"/>
      <c r="B3" s="64" t="s">
        <v>16</v>
      </c>
      <c r="C3" s="22">
        <v>68.540631965854061</v>
      </c>
      <c r="D3" s="22">
        <v>68.952162559804307</v>
      </c>
      <c r="E3" s="22">
        <v>11.44697881543771</v>
      </c>
      <c r="F3" s="22">
        <v>22.24901458764673</v>
      </c>
      <c r="G3" s="22">
        <v>10.17588326627205</v>
      </c>
      <c r="H3" s="22">
        <v>65.540128810279796</v>
      </c>
      <c r="I3" s="22">
        <v>69.847704464507586</v>
      </c>
      <c r="J3" s="22">
        <v>69.847704464507586</v>
      </c>
      <c r="K3" s="22">
        <v>222.0942973096229</v>
      </c>
      <c r="L3" s="22">
        <v>222.0942973096229</v>
      </c>
      <c r="M3" s="22">
        <v>60.897119826793627</v>
      </c>
      <c r="N3" s="22">
        <v>68.558560744129778</v>
      </c>
      <c r="O3" s="61"/>
    </row>
    <row r="4" spans="1:15">
      <c r="A4" s="86"/>
      <c r="B4" s="64" t="s">
        <v>17</v>
      </c>
      <c r="C4" s="22">
        <v>5519.0923974692141</v>
      </c>
      <c r="D4" s="22">
        <v>5518.6808686355953</v>
      </c>
      <c r="E4" s="22">
        <v>5576.1860468452469</v>
      </c>
      <c r="F4" s="22">
        <v>5565.3840147009787</v>
      </c>
      <c r="G4" s="22">
        <v>5577.4571450213762</v>
      </c>
      <c r="H4" s="22">
        <v>5522.0929000823508</v>
      </c>
      <c r="I4" s="22">
        <v>5517.7853260415031</v>
      </c>
      <c r="J4" s="22">
        <v>5517.7853260415031</v>
      </c>
      <c r="K4" s="22">
        <v>5365.5387289539904</v>
      </c>
      <c r="L4" s="22">
        <v>5365.5387289539904</v>
      </c>
      <c r="M4" s="22">
        <v>5526.7359011694089</v>
      </c>
      <c r="N4" s="22">
        <v>5519.0744566631893</v>
      </c>
      <c r="O4" s="61"/>
    </row>
    <row r="5" spans="1:15">
      <c r="A5" s="86"/>
      <c r="B5" s="65" t="s">
        <v>18</v>
      </c>
      <c r="C5" s="22">
        <v>1.2266487724728727</v>
      </c>
      <c r="D5" s="70">
        <v>1.2340137975212182</v>
      </c>
      <c r="E5" s="74">
        <v>0.20486275249051836</v>
      </c>
      <c r="F5" s="22">
        <v>0.39818317471860359</v>
      </c>
      <c r="G5" s="70">
        <v>0.18211438036027378</v>
      </c>
      <c r="H5" s="70">
        <v>1.1729497708848049</v>
      </c>
      <c r="I5" s="22">
        <v>1.250041011697975</v>
      </c>
      <c r="J5" s="22">
        <v>1.250041011697975</v>
      </c>
      <c r="K5" s="70">
        <v>3.9747473798961139</v>
      </c>
      <c r="L5" s="70">
        <v>3.9747473798961139</v>
      </c>
      <c r="M5" s="22">
        <v>1.0898553931148551</v>
      </c>
      <c r="N5" s="22">
        <v>1.22696964046399</v>
      </c>
      <c r="O5" s="83" t="s">
        <v>19</v>
      </c>
    </row>
    <row r="6" spans="1:15">
      <c r="A6" s="85" t="s">
        <v>20</v>
      </c>
      <c r="B6" s="64" t="s">
        <v>15</v>
      </c>
      <c r="C6" s="22">
        <v>211.4928931158762</v>
      </c>
      <c r="D6" s="22">
        <v>211.4928931158762</v>
      </c>
      <c r="E6" s="22">
        <v>211.49289426478731</v>
      </c>
      <c r="F6" s="22">
        <v>211.4928931158762</v>
      </c>
      <c r="G6" s="22">
        <v>211.49289426478731</v>
      </c>
      <c r="H6" s="22">
        <v>211.4928934670576</v>
      </c>
      <c r="I6" s="22">
        <v>211.49289309035919</v>
      </c>
      <c r="J6" s="22">
        <v>211.49289309035919</v>
      </c>
      <c r="K6" s="22">
        <v>211.49289320382971</v>
      </c>
      <c r="L6" s="22">
        <v>211.49289320382971</v>
      </c>
      <c r="M6" s="22">
        <v>211.49289145470249</v>
      </c>
      <c r="N6" s="22">
        <v>211.49289145470249</v>
      </c>
      <c r="O6" s="61"/>
    </row>
    <row r="7" spans="1:15">
      <c r="A7" s="86" t="s">
        <v>20</v>
      </c>
      <c r="B7" s="64" t="s">
        <v>16</v>
      </c>
      <c r="C7" s="22">
        <v>0</v>
      </c>
      <c r="D7" s="22">
        <v>0</v>
      </c>
      <c r="E7" s="22">
        <v>0</v>
      </c>
      <c r="F7" s="22">
        <v>0</v>
      </c>
      <c r="G7" s="22">
        <v>0</v>
      </c>
      <c r="H7" s="22">
        <v>0</v>
      </c>
      <c r="I7" s="22">
        <v>0</v>
      </c>
      <c r="J7" s="22">
        <v>0</v>
      </c>
      <c r="K7" s="22">
        <v>0</v>
      </c>
      <c r="L7" s="22">
        <v>0</v>
      </c>
      <c r="M7" s="22">
        <v>0</v>
      </c>
      <c r="N7" s="22">
        <v>0</v>
      </c>
      <c r="O7" s="61"/>
    </row>
    <row r="8" spans="1:15">
      <c r="A8" s="86" t="s">
        <v>20</v>
      </c>
      <c r="B8" s="64" t="s">
        <v>17</v>
      </c>
      <c r="C8" s="22">
        <v>211.4928931158762</v>
      </c>
      <c r="D8" s="22">
        <v>211.4928931158762</v>
      </c>
      <c r="E8" s="22">
        <v>211.49289426478731</v>
      </c>
      <c r="F8" s="22">
        <v>211.4928931158762</v>
      </c>
      <c r="G8" s="22">
        <v>211.49289426478731</v>
      </c>
      <c r="H8" s="22">
        <v>211.4928934670576</v>
      </c>
      <c r="I8" s="22">
        <v>211.49289309035919</v>
      </c>
      <c r="J8" s="22">
        <v>211.49289309035919</v>
      </c>
      <c r="K8" s="22">
        <v>211.49289320382971</v>
      </c>
      <c r="L8" s="22">
        <v>211.49289320382971</v>
      </c>
      <c r="M8" s="22">
        <v>211.49289145470249</v>
      </c>
      <c r="N8" s="22">
        <v>211.49289145470249</v>
      </c>
      <c r="O8" s="61"/>
    </row>
    <row r="9" spans="1:15">
      <c r="A9" s="86" t="s">
        <v>20</v>
      </c>
      <c r="B9" s="65" t="s">
        <v>18</v>
      </c>
      <c r="C9" s="22">
        <v>0</v>
      </c>
      <c r="D9" s="70">
        <v>0</v>
      </c>
      <c r="E9" s="74">
        <v>0</v>
      </c>
      <c r="F9" s="22">
        <v>0</v>
      </c>
      <c r="G9" s="70">
        <v>0</v>
      </c>
      <c r="H9" s="22">
        <v>0</v>
      </c>
      <c r="I9" s="22">
        <v>0</v>
      </c>
      <c r="J9" s="22">
        <v>0</v>
      </c>
      <c r="K9" s="70">
        <v>0</v>
      </c>
      <c r="L9" s="70">
        <v>0</v>
      </c>
      <c r="M9" s="22">
        <v>0</v>
      </c>
      <c r="N9" s="22">
        <v>0</v>
      </c>
      <c r="O9" s="83" t="s">
        <v>21</v>
      </c>
    </row>
    <row r="10" spans="1:15">
      <c r="A10" s="85" t="s">
        <v>22</v>
      </c>
      <c r="B10" s="64" t="s">
        <v>15</v>
      </c>
      <c r="C10" s="22">
        <v>6.8102145840233383</v>
      </c>
      <c r="D10" s="22">
        <v>6.8102145840233383</v>
      </c>
      <c r="E10" s="22">
        <v>6.8102136894753746</v>
      </c>
      <c r="F10" s="22">
        <v>6.8102145840233383</v>
      </c>
      <c r="G10" s="22">
        <v>6.8102136894753746</v>
      </c>
      <c r="H10" s="22">
        <v>6.8102137656019854</v>
      </c>
      <c r="I10" s="22">
        <v>6.8102137656019854</v>
      </c>
      <c r="J10" s="22">
        <v>6.8102137656019854</v>
      </c>
      <c r="K10" s="22">
        <v>6.8102140680049281</v>
      </c>
      <c r="L10" s="22">
        <v>6.8102140680049281</v>
      </c>
      <c r="M10" s="22">
        <v>6.8102134628550752</v>
      </c>
      <c r="N10" s="22">
        <v>6.8102137656019854</v>
      </c>
      <c r="O10" s="61"/>
    </row>
    <row r="11" spans="1:15">
      <c r="A11" s="86" t="s">
        <v>22</v>
      </c>
      <c r="B11" s="64" t="s">
        <v>16</v>
      </c>
      <c r="C11" s="22">
        <v>0</v>
      </c>
      <c r="D11" s="22">
        <v>0</v>
      </c>
      <c r="E11" s="22">
        <v>0.32277503257586659</v>
      </c>
      <c r="F11" s="22">
        <v>0</v>
      </c>
      <c r="G11" s="22">
        <v>0.32277503257586659</v>
      </c>
      <c r="H11" s="22">
        <v>0</v>
      </c>
      <c r="I11" s="22">
        <v>0</v>
      </c>
      <c r="J11" s="22">
        <v>0</v>
      </c>
      <c r="K11" s="22">
        <v>6.6441082571327366</v>
      </c>
      <c r="L11" s="22">
        <v>6.6441082571327366</v>
      </c>
      <c r="M11" s="22">
        <v>0</v>
      </c>
      <c r="N11" s="22">
        <v>0</v>
      </c>
      <c r="O11" s="61"/>
    </row>
    <row r="12" spans="1:15">
      <c r="A12" s="86" t="s">
        <v>22</v>
      </c>
      <c r="B12" s="64" t="s">
        <v>17</v>
      </c>
      <c r="C12" s="22">
        <v>6.8102145840233383</v>
      </c>
      <c r="D12" s="22">
        <v>6.8102145840233383</v>
      </c>
      <c r="E12" s="22">
        <v>6.4874386568995082</v>
      </c>
      <c r="F12" s="22">
        <v>6.8102145840233383</v>
      </c>
      <c r="G12" s="22">
        <v>6.4874386568995082</v>
      </c>
      <c r="H12" s="22">
        <v>6.8102137656019854</v>
      </c>
      <c r="I12" s="22">
        <v>6.8102137656019854</v>
      </c>
      <c r="J12" s="22">
        <v>6.8102137656019854</v>
      </c>
      <c r="K12" s="22">
        <v>0.1661058108721917</v>
      </c>
      <c r="L12" s="22">
        <v>0.1661058108721917</v>
      </c>
      <c r="M12" s="22">
        <v>6.8102134628550752</v>
      </c>
      <c r="N12" s="22">
        <v>6.8102137656019854</v>
      </c>
      <c r="O12" s="61"/>
    </row>
    <row r="13" spans="1:15">
      <c r="A13" s="86" t="s">
        <v>22</v>
      </c>
      <c r="B13" s="65" t="s">
        <v>18</v>
      </c>
      <c r="C13" s="22">
        <v>0</v>
      </c>
      <c r="D13" s="70">
        <v>0</v>
      </c>
      <c r="E13" s="74">
        <v>4.7395727548856339</v>
      </c>
      <c r="F13" s="22">
        <v>0</v>
      </c>
      <c r="G13" s="70">
        <v>4.7395727548856339</v>
      </c>
      <c r="H13" s="22">
        <v>0</v>
      </c>
      <c r="I13" s="22">
        <v>0</v>
      </c>
      <c r="J13" s="22">
        <v>0</v>
      </c>
      <c r="K13" s="22">
        <v>97.560931136473755</v>
      </c>
      <c r="L13" s="22">
        <v>97.560931136473755</v>
      </c>
      <c r="M13" s="22">
        <v>0</v>
      </c>
      <c r="N13" s="22">
        <v>0</v>
      </c>
      <c r="O13" s="83" t="s">
        <v>23</v>
      </c>
    </row>
    <row r="14" spans="1:15">
      <c r="A14" s="85" t="s">
        <v>24</v>
      </c>
      <c r="B14" s="64" t="s">
        <v>15</v>
      </c>
      <c r="C14" s="22">
        <v>43.27892044256307</v>
      </c>
      <c r="D14" s="22">
        <v>43.278920927788882</v>
      </c>
      <c r="E14" s="22">
        <v>43.278917556525784</v>
      </c>
      <c r="F14" s="22">
        <v>43.278921603892428</v>
      </c>
      <c r="G14" s="22">
        <v>43.278917556525784</v>
      </c>
      <c r="H14" s="22">
        <v>43.278918838347437</v>
      </c>
      <c r="I14" s="22">
        <v>43.278919211745567</v>
      </c>
      <c r="J14" s="22">
        <v>43.278919211745567</v>
      </c>
      <c r="K14" s="22">
        <v>43.27891963472036</v>
      </c>
      <c r="L14" s="22">
        <v>43.27891963472036</v>
      </c>
      <c r="M14" s="22">
        <v>43.278918786210411</v>
      </c>
      <c r="N14" s="22">
        <v>43.278917730823288</v>
      </c>
      <c r="O14" s="61"/>
    </row>
    <row r="15" spans="1:15">
      <c r="A15" s="86" t="s">
        <v>24</v>
      </c>
      <c r="B15" s="64" t="s">
        <v>16</v>
      </c>
      <c r="C15" s="22">
        <v>3.1780236889781008</v>
      </c>
      <c r="D15" s="22">
        <v>3.0786701090684891</v>
      </c>
      <c r="E15" s="22">
        <v>0</v>
      </c>
      <c r="F15" s="22">
        <v>3.131496283340812</v>
      </c>
      <c r="G15" s="22">
        <v>0</v>
      </c>
      <c r="H15" s="22">
        <v>1.9837469948825319</v>
      </c>
      <c r="I15" s="22">
        <v>3.096761117780944</v>
      </c>
      <c r="J15" s="22">
        <v>3.096761117780944</v>
      </c>
      <c r="K15" s="22">
        <v>28.75291972635921</v>
      </c>
      <c r="L15" s="22">
        <v>28.75291972635921</v>
      </c>
      <c r="M15" s="22">
        <v>0.90512736039345199</v>
      </c>
      <c r="N15" s="22">
        <v>3.150946336139449</v>
      </c>
      <c r="O15" s="61"/>
    </row>
    <row r="16" spans="1:15">
      <c r="A16" s="86" t="s">
        <v>24</v>
      </c>
      <c r="B16" s="64" t="s">
        <v>17</v>
      </c>
      <c r="C16" s="22">
        <v>40.100896753584969</v>
      </c>
      <c r="D16" s="22">
        <v>40.200250818720392</v>
      </c>
      <c r="E16" s="22">
        <v>43.278917556525784</v>
      </c>
      <c r="F16" s="22">
        <v>40.147425320551612</v>
      </c>
      <c r="G16" s="22">
        <v>43.278917556525784</v>
      </c>
      <c r="H16" s="22">
        <v>41.295171843464907</v>
      </c>
      <c r="I16" s="22">
        <v>40.182158093964631</v>
      </c>
      <c r="J16" s="22">
        <v>40.182158093964631</v>
      </c>
      <c r="K16" s="22">
        <v>14.52599990836115</v>
      </c>
      <c r="L16" s="22">
        <v>14.52599990836115</v>
      </c>
      <c r="M16" s="22">
        <v>42.373791425816961</v>
      </c>
      <c r="N16" s="22">
        <v>40.12797139468384</v>
      </c>
      <c r="O16" s="61"/>
    </row>
    <row r="17" spans="1:15">
      <c r="A17" s="86" t="s">
        <v>24</v>
      </c>
      <c r="B17" s="65" t="s">
        <v>18</v>
      </c>
      <c r="C17" s="22">
        <v>7.3431214468386852</v>
      </c>
      <c r="D17" s="70">
        <v>7.1135556133787787</v>
      </c>
      <c r="E17" s="74">
        <v>0</v>
      </c>
      <c r="F17" s="22">
        <v>7.2356153233244402</v>
      </c>
      <c r="G17" s="70">
        <v>0</v>
      </c>
      <c r="H17" s="22">
        <v>4.5836334366209384</v>
      </c>
      <c r="I17" s="22">
        <v>7.1553568669998251</v>
      </c>
      <c r="J17" s="22">
        <v>7.1553568669998251</v>
      </c>
      <c r="K17" s="22">
        <v>66.436315806950702</v>
      </c>
      <c r="L17" s="22">
        <v>66.436315806950702</v>
      </c>
      <c r="M17" s="22">
        <v>2.0913816374771468</v>
      </c>
      <c r="N17" s="70">
        <v>7.2805571427109461</v>
      </c>
      <c r="O17" s="83" t="s">
        <v>25</v>
      </c>
    </row>
    <row r="18" spans="1:15">
      <c r="A18" s="85" t="s">
        <v>26</v>
      </c>
      <c r="B18" s="64" t="s">
        <v>15</v>
      </c>
      <c r="C18" s="22">
        <v>930.49277931629092</v>
      </c>
      <c r="D18" s="22">
        <v>930.49277877965574</v>
      </c>
      <c r="E18" s="22">
        <v>930.4927779656598</v>
      </c>
      <c r="F18" s="22">
        <v>930.49277981311161</v>
      </c>
      <c r="G18" s="22">
        <v>930.49277896511558</v>
      </c>
      <c r="H18" s="22">
        <v>930.49277874556071</v>
      </c>
      <c r="I18" s="22">
        <v>930.49277867422643</v>
      </c>
      <c r="J18" s="22">
        <v>930.49277867422643</v>
      </c>
      <c r="K18" s="22">
        <v>930.49277821859846</v>
      </c>
      <c r="L18" s="22">
        <v>930.49277821859846</v>
      </c>
      <c r="M18" s="22">
        <v>930.49278201843754</v>
      </c>
      <c r="N18" s="22">
        <v>930.49277821494616</v>
      </c>
      <c r="O18" s="61"/>
    </row>
    <row r="19" spans="1:15">
      <c r="A19" s="86" t="s">
        <v>26</v>
      </c>
      <c r="B19" s="64" t="s">
        <v>16</v>
      </c>
      <c r="C19" s="22">
        <v>157.29409440206959</v>
      </c>
      <c r="D19" s="22">
        <v>158.29381213706179</v>
      </c>
      <c r="E19" s="22">
        <v>70.012255352096901</v>
      </c>
      <c r="F19" s="22">
        <v>136.28523335037869</v>
      </c>
      <c r="G19" s="22">
        <v>54.712051321261299</v>
      </c>
      <c r="H19" s="22">
        <v>137.30748771003829</v>
      </c>
      <c r="I19" s="22">
        <v>158.7869964484575</v>
      </c>
      <c r="J19" s="22">
        <v>158.7869964484575</v>
      </c>
      <c r="K19" s="22">
        <v>171.22583485640641</v>
      </c>
      <c r="L19" s="22">
        <v>171.22583485640641</v>
      </c>
      <c r="M19" s="22">
        <v>103.22049187464251</v>
      </c>
      <c r="N19" s="22">
        <v>103.85219293093191</v>
      </c>
      <c r="O19" s="61"/>
    </row>
    <row r="20" spans="1:15">
      <c r="A20" s="86" t="s">
        <v>26</v>
      </c>
      <c r="B20" s="64" t="s">
        <v>17</v>
      </c>
      <c r="C20" s="22">
        <v>773.1986849142213</v>
      </c>
      <c r="D20" s="22">
        <v>772.19896664259386</v>
      </c>
      <c r="E20" s="22">
        <v>860.48052261356293</v>
      </c>
      <c r="F20" s="22">
        <v>794.20754646273292</v>
      </c>
      <c r="G20" s="22">
        <v>875.78072764385433</v>
      </c>
      <c r="H20" s="22">
        <v>793.18529103552237</v>
      </c>
      <c r="I20" s="22">
        <v>771.70578222576887</v>
      </c>
      <c r="J20" s="22">
        <v>771.70578222576887</v>
      </c>
      <c r="K20" s="22">
        <v>759.26694336219202</v>
      </c>
      <c r="L20" s="22">
        <v>759.26694336219202</v>
      </c>
      <c r="M20" s="22">
        <v>827.27229014379509</v>
      </c>
      <c r="N20" s="22">
        <v>826.64058528401426</v>
      </c>
      <c r="O20" s="61"/>
    </row>
    <row r="21" spans="1:15">
      <c r="A21" s="86" t="s">
        <v>26</v>
      </c>
      <c r="B21" s="65" t="s">
        <v>18</v>
      </c>
      <c r="C21" s="22">
        <v>16.90438635296519</v>
      </c>
      <c r="D21" s="22">
        <v>17.011825964373912</v>
      </c>
      <c r="E21" s="72">
        <v>7.5242126548434891</v>
      </c>
      <c r="F21" s="22">
        <v>14.646565379878759</v>
      </c>
      <c r="G21" s="70">
        <v>5.8799006889780996</v>
      </c>
      <c r="H21" s="70">
        <v>14.75642700797192</v>
      </c>
      <c r="I21" s="70">
        <v>17.064828453015878</v>
      </c>
      <c r="J21" s="70">
        <v>17.064828453015878</v>
      </c>
      <c r="K21" s="70">
        <v>18.401629638030439</v>
      </c>
      <c r="L21" s="70">
        <v>18.401629638030439</v>
      </c>
      <c r="M21" s="22">
        <v>11.09309968538769</v>
      </c>
      <c r="N21" s="70">
        <v>11.16098860328197</v>
      </c>
      <c r="O21" s="77" t="s">
        <v>27</v>
      </c>
    </row>
    <row r="22" spans="1:15">
      <c r="A22" s="85" t="s">
        <v>28</v>
      </c>
      <c r="B22" s="64" t="s">
        <v>15</v>
      </c>
      <c r="C22" s="22">
        <v>15438.31896575835</v>
      </c>
      <c r="D22" s="22">
        <v>15438.3189629351</v>
      </c>
      <c r="E22" s="22">
        <v>15438.318984674361</v>
      </c>
      <c r="F22" s="22">
        <v>15438.318964808141</v>
      </c>
      <c r="G22" s="22">
        <v>15438.318983515859</v>
      </c>
      <c r="H22" s="22">
        <v>15438.318950778321</v>
      </c>
      <c r="I22" s="22">
        <v>15438.318959580671</v>
      </c>
      <c r="J22" s="22">
        <v>15438.318959580671</v>
      </c>
      <c r="K22" s="22">
        <v>15438.31896690913</v>
      </c>
      <c r="L22" s="22">
        <v>15438.31896690913</v>
      </c>
      <c r="M22" s="22">
        <v>15438.318985945911</v>
      </c>
      <c r="N22" s="22">
        <v>15438.31899024457</v>
      </c>
      <c r="O22" s="61"/>
    </row>
    <row r="23" spans="1:15">
      <c r="A23" s="86" t="s">
        <v>28</v>
      </c>
      <c r="B23" s="64" t="s">
        <v>16</v>
      </c>
      <c r="C23" s="22">
        <v>6423.2918078570947</v>
      </c>
      <c r="D23" s="22">
        <v>6925.9876145070384</v>
      </c>
      <c r="E23" s="22">
        <v>4508.7060594228606</v>
      </c>
      <c r="F23" s="22">
        <v>5.9635558347286644</v>
      </c>
      <c r="G23" s="22">
        <v>4411.2742981964138</v>
      </c>
      <c r="H23" s="22">
        <v>6474.4721896533383</v>
      </c>
      <c r="I23" s="22">
        <v>7081.1306429749466</v>
      </c>
      <c r="J23" s="22">
        <v>7081.1306429749466</v>
      </c>
      <c r="K23" s="22">
        <v>9591.6077982639599</v>
      </c>
      <c r="L23" s="22">
        <v>9591.6077982639599</v>
      </c>
      <c r="M23" s="22">
        <v>6758.2182217021746</v>
      </c>
      <c r="N23" s="22">
        <v>7037.6518208496964</v>
      </c>
      <c r="O23" s="61"/>
    </row>
    <row r="24" spans="1:15">
      <c r="A24" s="86" t="s">
        <v>28</v>
      </c>
      <c r="B24" s="64" t="s">
        <v>17</v>
      </c>
      <c r="C24" s="22">
        <v>9015.0271579012515</v>
      </c>
      <c r="D24" s="22">
        <v>8512.3313484280588</v>
      </c>
      <c r="E24" s="22">
        <v>10929.6129252515</v>
      </c>
      <c r="F24" s="22">
        <v>15432.35540897341</v>
      </c>
      <c r="G24" s="22">
        <v>11027.04468531945</v>
      </c>
      <c r="H24" s="22">
        <v>8963.8467611249798</v>
      </c>
      <c r="I24" s="22">
        <v>8357.1883166057178</v>
      </c>
      <c r="J24" s="22">
        <v>8357.1883166057178</v>
      </c>
      <c r="K24" s="22">
        <v>5846.7111686451699</v>
      </c>
      <c r="L24" s="22">
        <v>5846.7111686451699</v>
      </c>
      <c r="M24" s="22">
        <v>8680.1007642437307</v>
      </c>
      <c r="N24" s="22">
        <v>8400.6671693948738</v>
      </c>
      <c r="O24" s="61"/>
    </row>
    <row r="25" spans="1:15">
      <c r="A25" s="86" t="s">
        <v>28</v>
      </c>
      <c r="B25" s="66" t="s">
        <v>18</v>
      </c>
      <c r="C25" s="22">
        <v>41.606160762086411</v>
      </c>
      <c r="D25" s="22">
        <v>44.862317141751063</v>
      </c>
      <c r="E25" s="72">
        <v>29.204643743264143</v>
      </c>
      <c r="F25" s="22">
        <v>3.8628271953200809E-2</v>
      </c>
      <c r="G25" s="22">
        <v>28.573540311652561</v>
      </c>
      <c r="H25" s="22">
        <v>41.937676053304564</v>
      </c>
      <c r="I25" s="22">
        <v>45.86723892357827</v>
      </c>
      <c r="J25" s="22">
        <v>45.86723892357827</v>
      </c>
      <c r="K25" s="22">
        <v>62.128576426117675</v>
      </c>
      <c r="L25" s="22">
        <v>62.128576426117675</v>
      </c>
      <c r="M25" s="22">
        <v>43.775609429073469</v>
      </c>
      <c r="N25" s="22">
        <v>45.585609581566288</v>
      </c>
      <c r="O25" s="61"/>
    </row>
    <row r="26" spans="1:15">
      <c r="A26" s="85" t="s">
        <v>29</v>
      </c>
      <c r="B26" s="64" t="s">
        <v>15</v>
      </c>
      <c r="C26" s="22">
        <v>674.11709265091349</v>
      </c>
      <c r="D26" s="22">
        <v>674.11709027763891</v>
      </c>
      <c r="E26" s="22">
        <v>674.11709541004268</v>
      </c>
      <c r="F26" s="22">
        <v>674.11709256912241</v>
      </c>
      <c r="G26" s="22">
        <v>674.11709716105895</v>
      </c>
      <c r="H26" s="22">
        <v>674.11709483790139</v>
      </c>
      <c r="I26" s="22">
        <v>674.11709362597571</v>
      </c>
      <c r="J26" s="22">
        <v>674.11709362597571</v>
      </c>
      <c r="K26" s="22">
        <v>674.11708506959769</v>
      </c>
      <c r="L26" s="22">
        <v>674.11708506959769</v>
      </c>
      <c r="M26" s="22">
        <v>674.11708768061578</v>
      </c>
      <c r="N26" s="22">
        <v>674.11709191181239</v>
      </c>
      <c r="O26" s="61"/>
    </row>
    <row r="27" spans="1:15">
      <c r="A27" s="86" t="s">
        <v>29</v>
      </c>
      <c r="B27" s="64" t="s">
        <v>16</v>
      </c>
      <c r="C27" s="22">
        <v>451.09593807767061</v>
      </c>
      <c r="D27" s="22">
        <v>428.57806271041397</v>
      </c>
      <c r="E27" s="22">
        <v>204.92571614366119</v>
      </c>
      <c r="F27" s="22">
        <v>403.36320636335682</v>
      </c>
      <c r="G27" s="22">
        <v>214.3880086973771</v>
      </c>
      <c r="H27" s="22">
        <v>385.90556804840639</v>
      </c>
      <c r="I27" s="22">
        <v>451.94534762460808</v>
      </c>
      <c r="J27" s="22">
        <v>451.94534762460808</v>
      </c>
      <c r="K27" s="22">
        <v>558.32464990224298</v>
      </c>
      <c r="L27" s="22">
        <v>558.32464990224298</v>
      </c>
      <c r="M27" s="22">
        <v>417.22899919050968</v>
      </c>
      <c r="N27" s="22">
        <v>415.09281372846408</v>
      </c>
      <c r="O27" s="61"/>
    </row>
    <row r="28" spans="1:15">
      <c r="A28" s="86" t="s">
        <v>29</v>
      </c>
      <c r="B28" s="64" t="s">
        <v>17</v>
      </c>
      <c r="C28" s="22">
        <v>223.021154573243</v>
      </c>
      <c r="D28" s="22">
        <v>245.53902756722479</v>
      </c>
      <c r="E28" s="22">
        <v>469.19137926638138</v>
      </c>
      <c r="F28" s="22">
        <v>270.75388620576558</v>
      </c>
      <c r="G28" s="22">
        <v>459.72908846368182</v>
      </c>
      <c r="H28" s="22">
        <v>288.211526789495</v>
      </c>
      <c r="I28" s="22">
        <v>222.17174600136761</v>
      </c>
      <c r="J28" s="22">
        <v>222.17174600136761</v>
      </c>
      <c r="K28" s="22">
        <v>115.7924351673547</v>
      </c>
      <c r="L28" s="22">
        <v>115.7924351673547</v>
      </c>
      <c r="M28" s="22">
        <v>256.88808849010599</v>
      </c>
      <c r="N28" s="22">
        <v>259.02427818334831</v>
      </c>
      <c r="O28" s="61"/>
    </row>
    <row r="29" spans="1:15">
      <c r="A29" s="86" t="s">
        <v>29</v>
      </c>
      <c r="B29" s="65" t="s">
        <v>18</v>
      </c>
      <c r="C29" s="22">
        <v>66.916555446438934</v>
      </c>
      <c r="D29" s="22">
        <v>63.57620491922281</v>
      </c>
      <c r="E29" s="72">
        <v>30.399127620255911</v>
      </c>
      <c r="F29" s="22">
        <v>59.835777910051569</v>
      </c>
      <c r="G29" s="22">
        <v>31.802784649764771</v>
      </c>
      <c r="H29" s="22">
        <v>57.24607356845052</v>
      </c>
      <c r="I29" s="22">
        <v>67.042558614507342</v>
      </c>
      <c r="J29" s="22">
        <v>67.042558614507342</v>
      </c>
      <c r="K29" s="22">
        <v>82.823097391842552</v>
      </c>
      <c r="L29" s="22">
        <v>82.823097391842552</v>
      </c>
      <c r="M29" s="22">
        <v>61.892660313067914</v>
      </c>
      <c r="N29" s="22">
        <v>61.57577351306297</v>
      </c>
      <c r="O29" s="61"/>
    </row>
    <row r="30" spans="1:15">
      <c r="A30" s="85" t="s">
        <v>30</v>
      </c>
      <c r="B30" s="64" t="s">
        <v>15</v>
      </c>
      <c r="C30" s="22">
        <v>2227.7680626181191</v>
      </c>
      <c r="D30" s="22">
        <v>2227.768055035956</v>
      </c>
      <c r="E30" s="22">
        <v>2227.7680528710221</v>
      </c>
      <c r="F30" s="22">
        <v>2227.7680636365881</v>
      </c>
      <c r="G30" s="22">
        <v>2227.768065396926</v>
      </c>
      <c r="H30" s="22">
        <v>2227.7680629579668</v>
      </c>
      <c r="I30" s="22">
        <v>2227.768059529657</v>
      </c>
      <c r="J30" s="22">
        <v>2227.768059529657</v>
      </c>
      <c r="K30" s="22">
        <v>2227.7680684917532</v>
      </c>
      <c r="L30" s="22">
        <v>2227.7680684917532</v>
      </c>
      <c r="M30" s="22">
        <v>2227.768069129726</v>
      </c>
      <c r="N30" s="22">
        <v>2227.7680513615451</v>
      </c>
      <c r="O30" s="61"/>
    </row>
    <row r="31" spans="1:15">
      <c r="A31" s="86" t="s">
        <v>30</v>
      </c>
      <c r="B31" s="64" t="s">
        <v>16</v>
      </c>
      <c r="C31" s="22">
        <v>1076.4791204309431</v>
      </c>
      <c r="D31" s="22">
        <v>1043.221664867192</v>
      </c>
      <c r="E31" s="22">
        <v>893.70575621810576</v>
      </c>
      <c r="F31" s="22">
        <v>0</v>
      </c>
      <c r="G31" s="22">
        <v>897.46921983014761</v>
      </c>
      <c r="H31" s="22">
        <v>996.21862025388009</v>
      </c>
      <c r="I31" s="22">
        <v>1050.3197141933181</v>
      </c>
      <c r="J31" s="22">
        <v>1050.3197141933181</v>
      </c>
      <c r="K31" s="22">
        <v>1543.6254728933441</v>
      </c>
      <c r="L31" s="22">
        <v>1543.6254728933441</v>
      </c>
      <c r="M31" s="22">
        <v>1171.389785765145</v>
      </c>
      <c r="N31" s="22">
        <v>1173.416831188875</v>
      </c>
      <c r="O31" s="61"/>
    </row>
    <row r="32" spans="1:15">
      <c r="A32" s="86" t="s">
        <v>30</v>
      </c>
      <c r="B32" s="64" t="s">
        <v>17</v>
      </c>
      <c r="C32" s="22">
        <v>1151.2889421871751</v>
      </c>
      <c r="D32" s="22">
        <v>1184.546390168764</v>
      </c>
      <c r="E32" s="22">
        <v>1334.0622966529161</v>
      </c>
      <c r="F32" s="22">
        <v>2227.7680636365881</v>
      </c>
      <c r="G32" s="22">
        <v>1330.298845566778</v>
      </c>
      <c r="H32" s="22">
        <v>1231.5494427040869</v>
      </c>
      <c r="I32" s="22">
        <v>1177.4483453363389</v>
      </c>
      <c r="J32" s="22">
        <v>1177.4483453363389</v>
      </c>
      <c r="K32" s="22">
        <v>684.1425955984098</v>
      </c>
      <c r="L32" s="22">
        <v>684.1425955984098</v>
      </c>
      <c r="M32" s="22">
        <v>1056.3782833645801</v>
      </c>
      <c r="N32" s="22">
        <v>1054.3512201726701</v>
      </c>
      <c r="O32" s="61"/>
    </row>
    <row r="33" spans="1:15">
      <c r="A33" s="86" t="s">
        <v>30</v>
      </c>
      <c r="B33" s="65" t="s">
        <v>18</v>
      </c>
      <c r="C33" s="22">
        <v>48.320969246944074</v>
      </c>
      <c r="D33" s="22">
        <v>46.82810952912935</v>
      </c>
      <c r="E33" s="72">
        <v>40.116642981137467</v>
      </c>
      <c r="F33" s="22">
        <v>0</v>
      </c>
      <c r="G33" s="22">
        <v>40.285577020794747</v>
      </c>
      <c r="H33" s="22">
        <v>44.718237810229191</v>
      </c>
      <c r="I33" s="22">
        <v>47.146726505050502</v>
      </c>
      <c r="J33" s="22">
        <v>47.146726505050502</v>
      </c>
      <c r="K33" s="22">
        <v>69.290223462912422</v>
      </c>
      <c r="L33" s="22">
        <v>69.290223462912422</v>
      </c>
      <c r="M33" s="22">
        <v>52.581316789532174</v>
      </c>
      <c r="N33" s="22">
        <v>52.672307176311207</v>
      </c>
      <c r="O33" s="61"/>
    </row>
    <row r="34" spans="1:15">
      <c r="A34" s="85" t="s">
        <v>31</v>
      </c>
      <c r="B34" s="64" t="s">
        <v>15</v>
      </c>
      <c r="C34" s="22">
        <v>1227.247360393013</v>
      </c>
      <c r="D34" s="22">
        <v>1227.2473619355119</v>
      </c>
      <c r="E34" s="22">
        <v>1227.247359437363</v>
      </c>
      <c r="F34" s="22">
        <v>1227.2473617147541</v>
      </c>
      <c r="G34" s="22">
        <v>1227.2473686169981</v>
      </c>
      <c r="H34" s="22">
        <v>1227.2473553640359</v>
      </c>
      <c r="I34" s="22">
        <v>1227.2473546096139</v>
      </c>
      <c r="J34" s="22">
        <v>1227.2473546096139</v>
      </c>
      <c r="K34" s="22">
        <v>1227.2473685074251</v>
      </c>
      <c r="L34" s="22">
        <v>1227.2473685074251</v>
      </c>
      <c r="M34" s="22">
        <v>1227.247365390253</v>
      </c>
      <c r="N34" s="22">
        <v>1227.247360101883</v>
      </c>
      <c r="O34" s="61"/>
    </row>
    <row r="35" spans="1:15">
      <c r="A35" s="86" t="s">
        <v>31</v>
      </c>
      <c r="B35" s="64" t="s">
        <v>16</v>
      </c>
      <c r="C35" s="22">
        <v>627.09404025828348</v>
      </c>
      <c r="D35" s="22">
        <v>521.94609344550827</v>
      </c>
      <c r="E35" s="22">
        <v>451.94514475775048</v>
      </c>
      <c r="F35" s="22">
        <v>567.92931433635476</v>
      </c>
      <c r="G35" s="22">
        <v>383.80788450800651</v>
      </c>
      <c r="H35" s="22">
        <v>507.54283386004721</v>
      </c>
      <c r="I35" s="22">
        <v>672.75046056428823</v>
      </c>
      <c r="J35" s="22">
        <v>672.75046056428823</v>
      </c>
      <c r="K35" s="22">
        <v>1006.203625269659</v>
      </c>
      <c r="L35" s="22">
        <v>1006.203625269659</v>
      </c>
      <c r="M35" s="22">
        <v>878.65065230248013</v>
      </c>
      <c r="N35" s="22">
        <v>886.60812119028128</v>
      </c>
      <c r="O35" s="61"/>
    </row>
    <row r="36" spans="1:15">
      <c r="A36" s="86" t="s">
        <v>31</v>
      </c>
      <c r="B36" s="64" t="s">
        <v>17</v>
      </c>
      <c r="C36" s="22">
        <v>600.15332013472948</v>
      </c>
      <c r="D36" s="22">
        <v>705.30126849000362</v>
      </c>
      <c r="E36" s="22">
        <v>775.30221467961235</v>
      </c>
      <c r="F36" s="22">
        <v>659.31804737839957</v>
      </c>
      <c r="G36" s="22">
        <v>843.43948410899122</v>
      </c>
      <c r="H36" s="22">
        <v>719.70452150398853</v>
      </c>
      <c r="I36" s="22">
        <v>554.49689404532569</v>
      </c>
      <c r="J36" s="22">
        <v>554.49689404532569</v>
      </c>
      <c r="K36" s="22">
        <v>221.04374323776551</v>
      </c>
      <c r="L36" s="22">
        <v>221.04374323776551</v>
      </c>
      <c r="M36" s="22">
        <v>348.59671308777342</v>
      </c>
      <c r="N36" s="22">
        <v>340.63923891160209</v>
      </c>
      <c r="O36" s="61"/>
    </row>
    <row r="37" spans="1:15">
      <c r="A37" s="86" t="s">
        <v>31</v>
      </c>
      <c r="B37" s="65" t="s">
        <v>18</v>
      </c>
      <c r="C37" s="22">
        <v>51.097607580713259</v>
      </c>
      <c r="D37" s="22">
        <v>42.529819955965401</v>
      </c>
      <c r="E37" s="72">
        <v>36.82592113825747</v>
      </c>
      <c r="F37" s="22">
        <v>46.276678366032378</v>
      </c>
      <c r="G37" s="22">
        <v>31.273881233945922</v>
      </c>
      <c r="H37" s="22">
        <v>41.356196991721838</v>
      </c>
      <c r="I37" s="22">
        <v>54.817837499294463</v>
      </c>
      <c r="J37" s="22">
        <v>54.817837499294463</v>
      </c>
      <c r="K37" s="22">
        <v>81.988656165822675</v>
      </c>
      <c r="L37" s="22">
        <v>81.988656165822675</v>
      </c>
      <c r="M37" s="22">
        <v>71.595236386845059</v>
      </c>
      <c r="N37" s="22">
        <v>72.243636451308149</v>
      </c>
      <c r="O37" s="61"/>
    </row>
    <row r="38" spans="1:15">
      <c r="A38" s="85" t="s">
        <v>32</v>
      </c>
      <c r="B38" s="64" t="s">
        <v>15</v>
      </c>
      <c r="C38" s="22">
        <v>4817.0818541024018</v>
      </c>
      <c r="D38" s="22">
        <v>4817.0818702999504</v>
      </c>
      <c r="E38" s="22">
        <v>4817.081909662631</v>
      </c>
      <c r="F38" s="22">
        <v>4817.0818678152173</v>
      </c>
      <c r="G38" s="22">
        <v>4817.0819130808086</v>
      </c>
      <c r="H38" s="22">
        <v>4817.081860460612</v>
      </c>
      <c r="I38" s="22">
        <v>4817.0818785668853</v>
      </c>
      <c r="J38" s="22">
        <v>4817.0818785668853</v>
      </c>
      <c r="K38" s="22">
        <v>4817.0818950699213</v>
      </c>
      <c r="L38" s="22">
        <v>4817.0818950699213</v>
      </c>
      <c r="M38" s="22">
        <v>4817.0818966398547</v>
      </c>
      <c r="N38" s="22">
        <v>4817.0818651476548</v>
      </c>
      <c r="O38" s="61"/>
    </row>
    <row r="39" spans="1:15">
      <c r="A39" s="86" t="s">
        <v>32</v>
      </c>
      <c r="B39" s="64" t="s">
        <v>16</v>
      </c>
      <c r="C39" s="22">
        <v>2461.2103118792279</v>
      </c>
      <c r="D39" s="22">
        <v>2330.3708662452141</v>
      </c>
      <c r="E39" s="22">
        <v>1706.18668823344</v>
      </c>
      <c r="F39" s="22">
        <v>0.85613111082030025</v>
      </c>
      <c r="G39" s="22">
        <v>1627.139324290679</v>
      </c>
      <c r="H39" s="22">
        <v>2312.7949376053748</v>
      </c>
      <c r="I39" s="22">
        <v>2474.9542819974449</v>
      </c>
      <c r="J39" s="22">
        <v>2474.9542819974449</v>
      </c>
      <c r="K39" s="22">
        <v>3438.4650822448912</v>
      </c>
      <c r="L39" s="22">
        <v>3438.4650822448912</v>
      </c>
      <c r="M39" s="22">
        <v>2421.666752336977</v>
      </c>
      <c r="N39" s="22">
        <v>2523.1421847990382</v>
      </c>
      <c r="O39" s="61"/>
    </row>
    <row r="40" spans="1:15">
      <c r="A40" s="86" t="s">
        <v>32</v>
      </c>
      <c r="B40" s="64" t="s">
        <v>17</v>
      </c>
      <c r="C40" s="22">
        <v>2355.871542223173</v>
      </c>
      <c r="D40" s="22">
        <v>2486.7110040547359</v>
      </c>
      <c r="E40" s="22">
        <v>3110.8952214291899</v>
      </c>
      <c r="F40" s="22">
        <v>4816.2257367043967</v>
      </c>
      <c r="G40" s="22">
        <v>3189.9425887901298</v>
      </c>
      <c r="H40" s="22">
        <v>2504.2869228552381</v>
      </c>
      <c r="I40" s="22">
        <v>2342.1275965694399</v>
      </c>
      <c r="J40" s="22">
        <v>2342.1275965694399</v>
      </c>
      <c r="K40" s="22">
        <v>1378.616812825031</v>
      </c>
      <c r="L40" s="22">
        <v>1378.616812825031</v>
      </c>
      <c r="M40" s="22">
        <v>2395.4151443028791</v>
      </c>
      <c r="N40" s="22">
        <v>2293.9396803486161</v>
      </c>
      <c r="O40" s="61"/>
    </row>
    <row r="41" spans="1:15">
      <c r="A41" s="86" t="s">
        <v>32</v>
      </c>
      <c r="B41" s="65" t="s">
        <v>18</v>
      </c>
      <c r="C41" s="22">
        <v>51.093387790020053</v>
      </c>
      <c r="D41" s="22">
        <v>48.377231880015906</v>
      </c>
      <c r="E41" s="72">
        <v>35.419507499155941</v>
      </c>
      <c r="F41" s="22">
        <v>1.7772816288227165E-2</v>
      </c>
      <c r="G41" s="22">
        <v>33.77852720071408</v>
      </c>
      <c r="H41" s="22">
        <v>48.012365257671249</v>
      </c>
      <c r="I41" s="22">
        <v>51.378704875445479</v>
      </c>
      <c r="J41" s="22">
        <v>51.378704875445479</v>
      </c>
      <c r="K41" s="22">
        <v>71.380664832873478</v>
      </c>
      <c r="L41" s="22">
        <v>71.380664832873478</v>
      </c>
      <c r="M41" s="22">
        <v>50.272484551823894</v>
      </c>
      <c r="N41" s="22">
        <v>52.379059676240281</v>
      </c>
      <c r="O41" s="61"/>
    </row>
    <row r="42" spans="1:15">
      <c r="A42" s="85" t="s">
        <v>33</v>
      </c>
      <c r="B42" s="64" t="s">
        <v>15</v>
      </c>
      <c r="C42" s="22">
        <v>37.685297819051158</v>
      </c>
      <c r="D42" s="22">
        <v>37.685299026214309</v>
      </c>
      <c r="E42" s="22">
        <v>37.68530127093738</v>
      </c>
      <c r="F42" s="22">
        <v>37.685299306112078</v>
      </c>
      <c r="G42" s="22">
        <v>37.685298849341279</v>
      </c>
      <c r="H42" s="22">
        <v>37.685299168304347</v>
      </c>
      <c r="I42" s="22">
        <v>37.685299168304347</v>
      </c>
      <c r="J42" s="22">
        <v>37.685299168304347</v>
      </c>
      <c r="K42" s="22">
        <v>37.685299168304347</v>
      </c>
      <c r="L42" s="22">
        <v>37.685299168304347</v>
      </c>
      <c r="M42" s="22">
        <v>37.685303445628449</v>
      </c>
      <c r="N42" s="22">
        <v>37.68530127093738</v>
      </c>
      <c r="O42" s="61"/>
    </row>
    <row r="43" spans="1:15">
      <c r="A43" s="86" t="s">
        <v>33</v>
      </c>
      <c r="B43" s="64" t="s">
        <v>16</v>
      </c>
      <c r="C43" s="22">
        <v>37.685297819051158</v>
      </c>
      <c r="D43" s="22">
        <v>0.31954255668933562</v>
      </c>
      <c r="E43" s="22">
        <v>37.467286336225918</v>
      </c>
      <c r="F43" s="22">
        <v>37.305028103439128</v>
      </c>
      <c r="G43" s="22">
        <v>1.579700501812273</v>
      </c>
      <c r="H43" s="22">
        <v>37.685299168304347</v>
      </c>
      <c r="I43" s="22">
        <v>37.685299168304347</v>
      </c>
      <c r="J43" s="22">
        <v>37.685299168304347</v>
      </c>
      <c r="K43" s="22">
        <v>37.685299168304347</v>
      </c>
      <c r="L43" s="22">
        <v>37.685299168304347</v>
      </c>
      <c r="M43" s="22">
        <v>37.467289116436973</v>
      </c>
      <c r="N43" s="22">
        <v>37.467286941745897</v>
      </c>
      <c r="O43" s="61"/>
    </row>
    <row r="44" spans="1:15">
      <c r="A44" s="86" t="s">
        <v>33</v>
      </c>
      <c r="B44" s="64" t="s">
        <v>17</v>
      </c>
      <c r="C44" s="22">
        <v>0</v>
      </c>
      <c r="D44" s="22">
        <v>37.365756469524968</v>
      </c>
      <c r="E44" s="22">
        <v>0.21801493471145211</v>
      </c>
      <c r="F44" s="22">
        <v>0.38027120267294168</v>
      </c>
      <c r="G44" s="22">
        <v>36.105598347529003</v>
      </c>
      <c r="H44" s="22">
        <v>0</v>
      </c>
      <c r="I44" s="22">
        <v>0</v>
      </c>
      <c r="J44" s="22">
        <v>0</v>
      </c>
      <c r="K44" s="22">
        <v>0</v>
      </c>
      <c r="L44" s="22">
        <v>0</v>
      </c>
      <c r="M44" s="22">
        <v>0.21801432919148081</v>
      </c>
      <c r="N44" s="22">
        <v>0.21801432919148081</v>
      </c>
      <c r="O44" s="61"/>
    </row>
    <row r="45" spans="1:15">
      <c r="A45" s="86" t="s">
        <v>33</v>
      </c>
      <c r="B45" s="65" t="s">
        <v>18</v>
      </c>
      <c r="C45" s="22">
        <v>100</v>
      </c>
      <c r="D45" s="22">
        <v>0.84792363321054798</v>
      </c>
      <c r="E45" s="72">
        <v>99.421485493391572</v>
      </c>
      <c r="F45" s="22">
        <v>98.99092959409964</v>
      </c>
      <c r="G45" s="22">
        <v>4.1918216122621654</v>
      </c>
      <c r="H45" s="22">
        <v>100</v>
      </c>
      <c r="I45" s="22">
        <v>100</v>
      </c>
      <c r="J45" s="22">
        <v>100</v>
      </c>
      <c r="K45" s="22">
        <v>100</v>
      </c>
      <c r="L45" s="22">
        <v>100</v>
      </c>
      <c r="M45" s="22">
        <v>99.421487133555843</v>
      </c>
      <c r="N45" s="22">
        <v>99.421487100171817</v>
      </c>
      <c r="O45" s="77" t="s">
        <v>23</v>
      </c>
    </row>
    <row r="46" spans="1:15">
      <c r="A46" s="85" t="s">
        <v>34</v>
      </c>
      <c r="B46" s="64" t="s">
        <v>15</v>
      </c>
      <c r="C46" s="22">
        <v>542.0015908540995</v>
      </c>
      <c r="D46" s="22">
        <v>542.00160155743333</v>
      </c>
      <c r="E46" s="22">
        <v>542.00159898205231</v>
      </c>
      <c r="F46" s="22">
        <v>542.00159738307684</v>
      </c>
      <c r="G46" s="22">
        <v>542.00159975101474</v>
      </c>
      <c r="H46" s="22">
        <v>542.00159975745214</v>
      </c>
      <c r="I46" s="22">
        <v>542.00158967253685</v>
      </c>
      <c r="J46" s="22">
        <v>542.00158967253685</v>
      </c>
      <c r="K46" s="22">
        <v>542.00159968279399</v>
      </c>
      <c r="L46" s="22">
        <v>542.00159968279399</v>
      </c>
      <c r="M46" s="22">
        <v>542.00159636812919</v>
      </c>
      <c r="N46" s="22">
        <v>542.00159763238571</v>
      </c>
      <c r="O46" s="77"/>
    </row>
    <row r="47" spans="1:15">
      <c r="A47" s="86" t="s">
        <v>34</v>
      </c>
      <c r="B47" s="64" t="s">
        <v>16</v>
      </c>
      <c r="C47" s="22">
        <v>328.2580108460532</v>
      </c>
      <c r="D47" s="22">
        <v>2.3037828009302341</v>
      </c>
      <c r="E47" s="22">
        <v>270.55699489278282</v>
      </c>
      <c r="F47" s="22">
        <v>451.1267044948591</v>
      </c>
      <c r="G47" s="22">
        <v>4.2527226410168613</v>
      </c>
      <c r="H47" s="22">
        <v>453.03630356980813</v>
      </c>
      <c r="I47" s="22">
        <v>453.87437665122991</v>
      </c>
      <c r="J47" s="22">
        <v>453.87437665122991</v>
      </c>
      <c r="K47" s="22">
        <v>505.06011782197191</v>
      </c>
      <c r="L47" s="22">
        <v>505.06011782197191</v>
      </c>
      <c r="M47" s="22">
        <v>451.15359241699468</v>
      </c>
      <c r="N47" s="22">
        <v>455.1975056328389</v>
      </c>
      <c r="O47" s="77"/>
    </row>
    <row r="48" spans="1:15">
      <c r="A48" s="86" t="s">
        <v>34</v>
      </c>
      <c r="B48" s="64" t="s">
        <v>17</v>
      </c>
      <c r="C48" s="22">
        <v>213.74358000804631</v>
      </c>
      <c r="D48" s="22">
        <v>539.69781875650312</v>
      </c>
      <c r="E48" s="22">
        <v>271.44460408926949</v>
      </c>
      <c r="F48" s="22">
        <v>90.874892888217772</v>
      </c>
      <c r="G48" s="22">
        <v>537.74887710999792</v>
      </c>
      <c r="H48" s="22">
        <v>88.965296187644</v>
      </c>
      <c r="I48" s="22">
        <v>88.127213021306986</v>
      </c>
      <c r="J48" s="22">
        <v>88.127213021306986</v>
      </c>
      <c r="K48" s="22">
        <v>36.94148186082213</v>
      </c>
      <c r="L48" s="22">
        <v>36.94148186082213</v>
      </c>
      <c r="M48" s="22">
        <v>90.848003951134473</v>
      </c>
      <c r="N48" s="22">
        <v>86.804091999546841</v>
      </c>
      <c r="O48" s="77"/>
    </row>
    <row r="49" spans="1:15">
      <c r="A49" s="86" t="s">
        <v>34</v>
      </c>
      <c r="B49" s="65" t="s">
        <v>18</v>
      </c>
      <c r="C49" s="22">
        <v>60.56403087835519</v>
      </c>
      <c r="D49" s="22">
        <v>0.42505092130915284</v>
      </c>
      <c r="E49" s="72">
        <v>49.918117474362276</v>
      </c>
      <c r="F49" s="22">
        <v>83.233464010625596</v>
      </c>
      <c r="G49" s="22">
        <v>0.78463285772043501</v>
      </c>
      <c r="H49" s="22">
        <v>83.5857871586622</v>
      </c>
      <c r="I49" s="22">
        <v>83.740414290195886</v>
      </c>
      <c r="J49" s="22">
        <v>83.740414290195886</v>
      </c>
      <c r="K49" s="22">
        <v>93.184248555273257</v>
      </c>
      <c r="L49" s="22">
        <v>93.184248555273257</v>
      </c>
      <c r="M49" s="22">
        <v>83.238425023119262</v>
      </c>
      <c r="N49" s="22">
        <v>83.984532079106174</v>
      </c>
      <c r="O49" s="77" t="s">
        <v>23</v>
      </c>
    </row>
    <row r="50" spans="1:15">
      <c r="A50" s="87" t="s">
        <v>35</v>
      </c>
      <c r="B50" s="64" t="s">
        <v>15</v>
      </c>
      <c r="C50" s="22">
        <v>543.00079769493243</v>
      </c>
      <c r="D50" s="22">
        <v>543.00079822228258</v>
      </c>
      <c r="E50" s="22">
        <v>543.0007988109071</v>
      </c>
      <c r="F50" s="22">
        <v>543.00079822228258</v>
      </c>
      <c r="G50" s="22">
        <v>543.00079822228258</v>
      </c>
      <c r="H50" s="22">
        <v>543.00079836120233</v>
      </c>
      <c r="I50" s="22">
        <v>543.00080186768218</v>
      </c>
      <c r="J50" s="22">
        <v>543.00080186768218</v>
      </c>
      <c r="K50" s="22">
        <v>543.00079575297286</v>
      </c>
      <c r="L50" s="22">
        <v>543.00079575297286</v>
      </c>
      <c r="M50" s="22">
        <v>543.00079816411221</v>
      </c>
      <c r="N50" s="22">
        <v>543.00080170570766</v>
      </c>
      <c r="O50" s="77"/>
    </row>
    <row r="51" spans="1:15">
      <c r="A51" s="88" t="s">
        <v>35</v>
      </c>
      <c r="B51" s="64" t="s">
        <v>16</v>
      </c>
      <c r="C51" s="22">
        <v>90.197861495871877</v>
      </c>
      <c r="D51" s="22">
        <v>0</v>
      </c>
      <c r="E51" s="22">
        <v>32.3980696315896</v>
      </c>
      <c r="F51" s="22">
        <v>0</v>
      </c>
      <c r="G51" s="22">
        <v>0</v>
      </c>
      <c r="H51" s="22">
        <v>90.828387354432934</v>
      </c>
      <c r="I51" s="22">
        <v>90.726103147484196</v>
      </c>
      <c r="J51" s="22">
        <v>90.726103147484196</v>
      </c>
      <c r="K51" s="22">
        <v>266.94432349721711</v>
      </c>
      <c r="L51" s="22">
        <v>266.94432349721711</v>
      </c>
      <c r="M51" s="22">
        <v>101.33155994177029</v>
      </c>
      <c r="N51" s="22">
        <v>101.1397498172755</v>
      </c>
      <c r="O51" s="77"/>
    </row>
    <row r="52" spans="1:15" ht="14.25" customHeight="1">
      <c r="A52" s="88" t="s">
        <v>35</v>
      </c>
      <c r="B52" s="64" t="s">
        <v>17</v>
      </c>
      <c r="C52" s="22">
        <v>452.80293619906053</v>
      </c>
      <c r="D52" s="22">
        <v>543.00079822228258</v>
      </c>
      <c r="E52" s="22">
        <v>510.60272917931752</v>
      </c>
      <c r="F52" s="22">
        <v>543.00079822228258</v>
      </c>
      <c r="G52" s="22">
        <v>543.00079822228258</v>
      </c>
      <c r="H52" s="22">
        <v>452.17241100676938</v>
      </c>
      <c r="I52" s="22">
        <v>452.27469872019799</v>
      </c>
      <c r="J52" s="22">
        <v>452.27469872019799</v>
      </c>
      <c r="K52" s="22">
        <v>276.05647225575569</v>
      </c>
      <c r="L52" s="22">
        <v>276.05647225575569</v>
      </c>
      <c r="M52" s="22">
        <v>441.66923822234202</v>
      </c>
      <c r="N52" s="22">
        <v>441.86105188843209</v>
      </c>
      <c r="O52" s="77"/>
    </row>
    <row r="53" spans="1:15">
      <c r="A53" s="88" t="s">
        <v>35</v>
      </c>
      <c r="B53" s="65" t="s">
        <v>18</v>
      </c>
      <c r="C53" s="22">
        <v>16.610999814137777</v>
      </c>
      <c r="D53" s="22">
        <v>0</v>
      </c>
      <c r="E53" s="72">
        <v>5.9664865507632152</v>
      </c>
      <c r="F53" s="22">
        <v>0</v>
      </c>
      <c r="G53" s="22">
        <v>0</v>
      </c>
      <c r="H53" s="70">
        <v>16.727118565673671</v>
      </c>
      <c r="I53" s="70">
        <v>16.708281614949112</v>
      </c>
      <c r="J53" s="70">
        <v>16.708281614949112</v>
      </c>
      <c r="K53" s="22">
        <v>49.160945174499894</v>
      </c>
      <c r="L53" s="22">
        <v>49.160945174499894</v>
      </c>
      <c r="M53" s="70">
        <v>18.661401656198791</v>
      </c>
      <c r="N53" s="70">
        <v>18.626077438480579</v>
      </c>
      <c r="O53" s="77" t="s">
        <v>36</v>
      </c>
    </row>
    <row r="54" spans="1:15">
      <c r="A54" s="87" t="s">
        <v>37</v>
      </c>
      <c r="B54" s="64" t="s">
        <v>15</v>
      </c>
      <c r="C54" s="22">
        <v>2453.3546487927019</v>
      </c>
      <c r="D54" s="22">
        <v>2453.35464621042</v>
      </c>
      <c r="E54" s="22">
        <v>2453.354658188432</v>
      </c>
      <c r="F54" s="22">
        <v>2453.3546466073631</v>
      </c>
      <c r="G54" s="22">
        <v>2453.3546571172569</v>
      </c>
      <c r="H54" s="22">
        <v>2453.3546470169799</v>
      </c>
      <c r="I54" s="22">
        <v>2453.3546504157489</v>
      </c>
      <c r="J54" s="22">
        <v>2453.3546504157489</v>
      </c>
      <c r="K54" s="22">
        <v>2453.3546582318381</v>
      </c>
      <c r="L54" s="22">
        <v>2453.3546582318381</v>
      </c>
      <c r="M54" s="22">
        <v>2453.354666429319</v>
      </c>
      <c r="N54" s="22">
        <v>2453.3546685050369</v>
      </c>
      <c r="O54" s="77"/>
    </row>
    <row r="55" spans="1:15">
      <c r="A55" s="88" t="s">
        <v>37</v>
      </c>
      <c r="B55" s="64" t="s">
        <v>16</v>
      </c>
      <c r="C55" s="22">
        <v>188.30686271256371</v>
      </c>
      <c r="D55" s="22">
        <v>162.78811634822171</v>
      </c>
      <c r="E55" s="22">
        <v>104.0171996654764</v>
      </c>
      <c r="F55" s="22">
        <v>5.5804370647820532E-2</v>
      </c>
      <c r="G55" s="22">
        <v>98.782591037924846</v>
      </c>
      <c r="H55" s="22">
        <v>110.88943694626769</v>
      </c>
      <c r="I55" s="22">
        <v>177.03360830580709</v>
      </c>
      <c r="J55" s="22">
        <v>177.03360830580709</v>
      </c>
      <c r="K55" s="22">
        <v>456.38848125108132</v>
      </c>
      <c r="L55" s="22">
        <v>456.38848125108132</v>
      </c>
      <c r="M55" s="22">
        <v>127.8784522342042</v>
      </c>
      <c r="N55" s="22">
        <v>178.89238467740111</v>
      </c>
      <c r="O55" s="77"/>
    </row>
    <row r="56" spans="1:15">
      <c r="A56" s="88" t="s">
        <v>37</v>
      </c>
      <c r="B56" s="64" t="s">
        <v>17</v>
      </c>
      <c r="C56" s="22">
        <v>2265.0477860801379</v>
      </c>
      <c r="D56" s="22">
        <v>2290.566529862198</v>
      </c>
      <c r="E56" s="22">
        <v>2349.3374585229558</v>
      </c>
      <c r="F56" s="22">
        <v>2453.2988422367148</v>
      </c>
      <c r="G56" s="22">
        <v>2354.5720660793322</v>
      </c>
      <c r="H56" s="22">
        <v>2342.4652100707121</v>
      </c>
      <c r="I56" s="22">
        <v>2276.321042109942</v>
      </c>
      <c r="J56" s="22">
        <v>2276.321042109942</v>
      </c>
      <c r="K56" s="22">
        <v>1996.966176980756</v>
      </c>
      <c r="L56" s="22">
        <v>1996.966176980756</v>
      </c>
      <c r="M56" s="22">
        <v>2325.4762141951142</v>
      </c>
      <c r="N56" s="22">
        <v>2274.4622838276359</v>
      </c>
      <c r="O56" s="77"/>
    </row>
    <row r="57" spans="1:15">
      <c r="A57" s="88" t="s">
        <v>37</v>
      </c>
      <c r="B57" s="65" t="s">
        <v>18</v>
      </c>
      <c r="C57" s="22">
        <v>7.6754847818365644</v>
      </c>
      <c r="D57" s="22">
        <v>6.6353275340633182</v>
      </c>
      <c r="E57" s="74">
        <v>4.23979465497594</v>
      </c>
      <c r="F57" s="22">
        <v>2.2746149124827897E-3</v>
      </c>
      <c r="G57" s="22">
        <v>4.026429311854832</v>
      </c>
      <c r="H57" s="70">
        <v>4.5199106081584066</v>
      </c>
      <c r="I57" s="22">
        <v>7.2159811169496715</v>
      </c>
      <c r="J57" s="22">
        <v>7.2159811169496715</v>
      </c>
      <c r="K57" s="70">
        <v>18.602629657303851</v>
      </c>
      <c r="L57" s="70">
        <v>18.602629657303851</v>
      </c>
      <c r="M57" s="70">
        <v>5.212391587080317</v>
      </c>
      <c r="N57" s="70">
        <v>7.2917457460975248</v>
      </c>
      <c r="O57" s="77" t="s">
        <v>38</v>
      </c>
    </row>
    <row r="58" spans="1:15">
      <c r="A58" s="87" t="s">
        <v>39</v>
      </c>
      <c r="B58" s="64" t="s">
        <v>15</v>
      </c>
      <c r="C58" s="22">
        <v>3025.3375219166892</v>
      </c>
      <c r="D58" s="22">
        <v>3025.337532216347</v>
      </c>
      <c r="E58" s="22">
        <v>3025.3375484333301</v>
      </c>
      <c r="F58" s="22">
        <v>3025.3375243020309</v>
      </c>
      <c r="G58" s="22">
        <v>3025.3375486997052</v>
      </c>
      <c r="H58" s="22">
        <v>3025.337543652483</v>
      </c>
      <c r="I58" s="22">
        <v>3025.3375207758099</v>
      </c>
      <c r="J58" s="22">
        <v>3025.3375207758099</v>
      </c>
      <c r="K58" s="22">
        <v>3025.3375574876918</v>
      </c>
      <c r="L58" s="22">
        <v>3025.3375574876918</v>
      </c>
      <c r="M58" s="22">
        <v>3025.33753821559</v>
      </c>
      <c r="N58" s="22">
        <v>3025.3375383662601</v>
      </c>
      <c r="O58" s="77"/>
    </row>
    <row r="59" spans="1:15">
      <c r="A59" s="88" t="s">
        <v>39</v>
      </c>
      <c r="B59" s="64" t="s">
        <v>16</v>
      </c>
      <c r="C59" s="22">
        <v>1129.273478240563</v>
      </c>
      <c r="D59" s="22">
        <v>1049.320663012601</v>
      </c>
      <c r="E59" s="22">
        <v>924.91110811356259</v>
      </c>
      <c r="F59" s="22">
        <v>2.6704514842377942</v>
      </c>
      <c r="G59" s="22">
        <v>924.9939281612119</v>
      </c>
      <c r="H59" s="22">
        <v>930.8483590508207</v>
      </c>
      <c r="I59" s="22">
        <v>1091.619292634661</v>
      </c>
      <c r="J59" s="22">
        <v>1091.619292634661</v>
      </c>
      <c r="K59" s="22">
        <v>1650.4711131968049</v>
      </c>
      <c r="L59" s="22">
        <v>1650.4711131968049</v>
      </c>
      <c r="M59" s="22">
        <v>1096.948397284634</v>
      </c>
      <c r="N59" s="22">
        <v>1111.675268974248</v>
      </c>
      <c r="O59" s="77"/>
    </row>
    <row r="60" spans="1:15">
      <c r="A60" s="88" t="s">
        <v>39</v>
      </c>
      <c r="B60" s="64" t="s">
        <v>17</v>
      </c>
      <c r="C60" s="22">
        <v>1896.0640436761271</v>
      </c>
      <c r="D60" s="22">
        <v>1976.0168692037471</v>
      </c>
      <c r="E60" s="22">
        <v>2100.4264403197681</v>
      </c>
      <c r="F60" s="22">
        <v>3022.6670728177942</v>
      </c>
      <c r="G60" s="22">
        <v>2100.3436205384928</v>
      </c>
      <c r="H60" s="22">
        <v>2094.4891846016621</v>
      </c>
      <c r="I60" s="22">
        <v>1933.7182281411481</v>
      </c>
      <c r="J60" s="22">
        <v>1933.7182281411481</v>
      </c>
      <c r="K60" s="22">
        <v>1374.866444290886</v>
      </c>
      <c r="L60" s="22">
        <v>1374.866444290886</v>
      </c>
      <c r="M60" s="22">
        <v>1928.389140930956</v>
      </c>
      <c r="N60" s="22">
        <v>1913.662269392011</v>
      </c>
      <c r="O60" s="77"/>
    </row>
    <row r="61" spans="1:15">
      <c r="A61" s="88" t="s">
        <v>39</v>
      </c>
      <c r="B61" s="65" t="s">
        <v>18</v>
      </c>
      <c r="C61" s="22">
        <v>37.327189778319905</v>
      </c>
      <c r="D61" s="22">
        <v>34.684416262269885</v>
      </c>
      <c r="E61" s="72">
        <v>30.572162388706918</v>
      </c>
      <c r="F61" s="22">
        <v>8.8269538945208711E-2</v>
      </c>
      <c r="G61" s="22">
        <v>30.574899933357045</v>
      </c>
      <c r="H61" s="22">
        <v>30.768413296686546</v>
      </c>
      <c r="I61" s="22">
        <v>36.082562198042901</v>
      </c>
      <c r="J61" s="22">
        <v>36.082562198042922</v>
      </c>
      <c r="K61" s="22">
        <v>54.554940790388819</v>
      </c>
      <c r="L61" s="22">
        <v>54.554940790388819</v>
      </c>
      <c r="M61" s="22">
        <v>36.258711083578412</v>
      </c>
      <c r="N61" s="22">
        <v>36.74549549848161</v>
      </c>
      <c r="O61" s="77"/>
    </row>
    <row r="62" spans="1:15">
      <c r="A62" s="87" t="s">
        <v>40</v>
      </c>
      <c r="B62" s="64" t="s">
        <v>15</v>
      </c>
      <c r="C62" s="22">
        <v>18694.225106838941</v>
      </c>
      <c r="D62" s="22">
        <v>18694.22512169903</v>
      </c>
      <c r="E62" s="22">
        <v>18694.225121266089</v>
      </c>
      <c r="F62" s="22">
        <v>18694.22510198969</v>
      </c>
      <c r="G62" s="22">
        <v>18694.225123390072</v>
      </c>
      <c r="H62" s="22">
        <v>18694.225130447139</v>
      </c>
      <c r="I62" s="22">
        <v>18694.225111443251</v>
      </c>
      <c r="J62" s="22">
        <v>18694.225111443251</v>
      </c>
      <c r="K62" s="22">
        <v>18694.225112811509</v>
      </c>
      <c r="L62" s="22">
        <v>18694.225112811509</v>
      </c>
      <c r="M62" s="22">
        <v>18694.225127639362</v>
      </c>
      <c r="N62" s="22">
        <v>18694.225113872359</v>
      </c>
      <c r="O62" s="77"/>
    </row>
    <row r="63" spans="1:15">
      <c r="A63" s="88" t="s">
        <v>40</v>
      </c>
      <c r="B63" s="64" t="s">
        <v>16</v>
      </c>
      <c r="C63" s="22">
        <v>7614.863589155726</v>
      </c>
      <c r="D63" s="22">
        <v>5.0007880946926688</v>
      </c>
      <c r="E63" s="22">
        <v>3460.8124215256698</v>
      </c>
      <c r="F63" s="22">
        <v>7496.4885744921521</v>
      </c>
      <c r="G63" s="22">
        <v>5.2525838024744642</v>
      </c>
      <c r="H63" s="22">
        <v>7160.4791720551284</v>
      </c>
      <c r="I63" s="22">
        <v>7608.9536643954652</v>
      </c>
      <c r="J63" s="22">
        <v>7608.9536643954652</v>
      </c>
      <c r="K63" s="22">
        <v>12490.418659436071</v>
      </c>
      <c r="L63" s="22">
        <v>12490.418659436071</v>
      </c>
      <c r="M63" s="22">
        <v>9453.8572614515288</v>
      </c>
      <c r="N63" s="22">
        <v>9678.4327159411296</v>
      </c>
      <c r="O63" s="77"/>
    </row>
    <row r="64" spans="1:15">
      <c r="A64" s="88" t="s">
        <v>40</v>
      </c>
      <c r="B64" s="64" t="s">
        <v>17</v>
      </c>
      <c r="C64" s="22">
        <v>11079.36151768321</v>
      </c>
      <c r="D64" s="22">
        <v>18689.224333604328</v>
      </c>
      <c r="E64" s="22">
        <v>15233.41269974042</v>
      </c>
      <c r="F64" s="22">
        <v>11197.736527497529</v>
      </c>
      <c r="G64" s="22">
        <v>18688.97253958759</v>
      </c>
      <c r="H64" s="22">
        <v>11533.745958392021</v>
      </c>
      <c r="I64" s="22">
        <v>11085.271447047789</v>
      </c>
      <c r="J64" s="22">
        <v>11085.271447047789</v>
      </c>
      <c r="K64" s="22">
        <v>6203.8064533754341</v>
      </c>
      <c r="L64" s="22">
        <v>6203.8064533754341</v>
      </c>
      <c r="M64" s="22">
        <v>9240.367866187833</v>
      </c>
      <c r="N64" s="22">
        <v>9015.7923979312291</v>
      </c>
      <c r="O64" s="77"/>
    </row>
    <row r="65" spans="1:15">
      <c r="A65" s="88" t="s">
        <v>40</v>
      </c>
      <c r="B65" s="65" t="s">
        <v>18</v>
      </c>
      <c r="C65" s="22">
        <v>40.733774979364973</v>
      </c>
      <c r="D65" s="22">
        <v>2.6750443316787078E-2</v>
      </c>
      <c r="E65" s="72">
        <v>18.512735345145359</v>
      </c>
      <c r="F65" s="22">
        <v>40.100557972281372</v>
      </c>
      <c r="G65" s="22">
        <v>2.8097360376293273E-2</v>
      </c>
      <c r="H65" s="22">
        <v>38.303161121093538</v>
      </c>
      <c r="I65" s="22">
        <v>40.70216133076206</v>
      </c>
      <c r="J65" s="22">
        <v>40.70216133076206</v>
      </c>
      <c r="K65" s="22">
        <v>66.814316100623785</v>
      </c>
      <c r="L65" s="22">
        <v>66.814316100623785</v>
      </c>
      <c r="M65" s="22">
        <v>50.571003595511563</v>
      </c>
      <c r="N65" s="22">
        <v>51.772312877301815</v>
      </c>
      <c r="O65" s="77" t="s">
        <v>23</v>
      </c>
    </row>
    <row r="66" spans="1:15">
      <c r="A66" s="87" t="s">
        <v>41</v>
      </c>
      <c r="B66" s="64" t="s">
        <v>15</v>
      </c>
      <c r="C66" s="22">
        <v>16550.916216206351</v>
      </c>
      <c r="D66" s="22">
        <v>16550.916233599899</v>
      </c>
      <c r="E66" s="22">
        <v>16550.91624181758</v>
      </c>
      <c r="F66" s="22">
        <v>16550.91624134477</v>
      </c>
      <c r="G66" s="22">
        <v>16550.916234892851</v>
      </c>
      <c r="H66" s="22">
        <v>16550.91622102174</v>
      </c>
      <c r="I66" s="22">
        <v>16550.91624898537</v>
      </c>
      <c r="J66" s="22">
        <v>16550.91624898537</v>
      </c>
      <c r="K66" s="22">
        <v>16550.91623060983</v>
      </c>
      <c r="L66" s="22">
        <v>16550.91623060983</v>
      </c>
      <c r="M66" s="22">
        <v>16550.916203320248</v>
      </c>
      <c r="N66" s="22">
        <v>16550.91624319047</v>
      </c>
      <c r="O66" s="77"/>
    </row>
    <row r="67" spans="1:15">
      <c r="A67" s="88" t="s">
        <v>41</v>
      </c>
      <c r="B67" s="64" t="s">
        <v>16</v>
      </c>
      <c r="C67" s="22">
        <v>4979.6861765182621</v>
      </c>
      <c r="D67" s="22">
        <v>6.5479760716878568</v>
      </c>
      <c r="E67" s="22">
        <v>2625.898685939278</v>
      </c>
      <c r="F67" s="22">
        <v>15.064198206671749</v>
      </c>
      <c r="G67" s="22">
        <v>6.4859274098937441</v>
      </c>
      <c r="H67" s="22">
        <v>4676.0265411712944</v>
      </c>
      <c r="I67" s="22">
        <v>5097.553493603149</v>
      </c>
      <c r="J67" s="22">
        <v>5097.553493603149</v>
      </c>
      <c r="K67" s="22">
        <v>9632.7091231220966</v>
      </c>
      <c r="L67" s="22">
        <v>9632.7091231220966</v>
      </c>
      <c r="M67" s="22">
        <v>5753.4328358110424</v>
      </c>
      <c r="N67" s="22">
        <v>5996.5269669359823</v>
      </c>
      <c r="O67" s="77"/>
    </row>
    <row r="68" spans="1:15">
      <c r="A68" s="88" t="s">
        <v>41</v>
      </c>
      <c r="B68" s="64" t="s">
        <v>17</v>
      </c>
      <c r="C68" s="22">
        <v>11571.230039688089</v>
      </c>
      <c r="D68" s="22">
        <v>16544.368257528211</v>
      </c>
      <c r="E68" s="22">
        <v>13925.017555878299</v>
      </c>
      <c r="F68" s="22">
        <v>16535.8520431381</v>
      </c>
      <c r="G68" s="22">
        <v>16544.430307482959</v>
      </c>
      <c r="H68" s="22">
        <v>11874.88967985045</v>
      </c>
      <c r="I68" s="22">
        <v>11453.362755382221</v>
      </c>
      <c r="J68" s="22">
        <v>11453.362755382221</v>
      </c>
      <c r="K68" s="22">
        <v>6918.2071074877294</v>
      </c>
      <c r="L68" s="22">
        <v>6918.2071074877294</v>
      </c>
      <c r="M68" s="22">
        <v>10797.48336750921</v>
      </c>
      <c r="N68" s="22">
        <v>10554.389276254489</v>
      </c>
      <c r="O68" s="77"/>
    </row>
    <row r="69" spans="1:15">
      <c r="A69" s="88" t="s">
        <v>41</v>
      </c>
      <c r="B69" s="65" t="s">
        <v>18</v>
      </c>
      <c r="C69" s="22">
        <v>30.08707259143905</v>
      </c>
      <c r="D69" s="22">
        <v>3.9562619853001586E-2</v>
      </c>
      <c r="E69" s="72">
        <v>15.865578965983024</v>
      </c>
      <c r="F69" s="22">
        <v>9.1017306758165162E-2</v>
      </c>
      <c r="G69" s="22">
        <v>3.9187724219279352E-2</v>
      </c>
      <c r="H69" s="22">
        <v>28.25237273107669</v>
      </c>
      <c r="I69" s="22">
        <v>30.799222332574161</v>
      </c>
      <c r="J69" s="22">
        <v>30.799222332574161</v>
      </c>
      <c r="K69" s="22">
        <v>58.200458445358073</v>
      </c>
      <c r="L69" s="22">
        <v>58.200458445358073</v>
      </c>
      <c r="M69" s="22">
        <v>34.762020211647588</v>
      </c>
      <c r="N69" s="22">
        <v>36.23078552767813</v>
      </c>
      <c r="O69" s="77" t="s">
        <v>23</v>
      </c>
    </row>
    <row r="70" spans="1:15">
      <c r="A70" s="87" t="s">
        <v>42</v>
      </c>
      <c r="B70" s="64" t="s">
        <v>15</v>
      </c>
      <c r="C70" s="22">
        <v>12999.04586943789</v>
      </c>
      <c r="D70" s="22">
        <v>12999.04587161605</v>
      </c>
      <c r="E70" s="22">
        <v>12999.045859350619</v>
      </c>
      <c r="F70" s="22">
        <v>12999.045881765551</v>
      </c>
      <c r="G70" s="22">
        <v>12999.04585817013</v>
      </c>
      <c r="H70" s="22">
        <v>12999.0458660185</v>
      </c>
      <c r="I70" s="22">
        <v>12999.045900265221</v>
      </c>
      <c r="J70" s="22">
        <v>12999.045900265221</v>
      </c>
      <c r="K70" s="22">
        <v>12999.045886310239</v>
      </c>
      <c r="L70" s="22">
        <v>12999.045886310239</v>
      </c>
      <c r="M70" s="22">
        <v>12999.045859600479</v>
      </c>
      <c r="N70" s="22">
        <v>12999.045876095901</v>
      </c>
      <c r="O70" s="77"/>
    </row>
    <row r="71" spans="1:15">
      <c r="A71" s="88" t="s">
        <v>42</v>
      </c>
      <c r="B71" s="64" t="s">
        <v>16</v>
      </c>
      <c r="C71" s="22">
        <v>5174.3172834372835</v>
      </c>
      <c r="D71" s="22">
        <v>4834.2031633850884</v>
      </c>
      <c r="E71" s="22">
        <v>2558.283115348594</v>
      </c>
      <c r="F71" s="22">
        <v>5.2506756331116904</v>
      </c>
      <c r="G71" s="22">
        <v>2288.9237297291152</v>
      </c>
      <c r="H71" s="22">
        <v>4583.5993497883746</v>
      </c>
      <c r="I71" s="22">
        <v>5255.6956864158064</v>
      </c>
      <c r="J71" s="22">
        <v>5255.6956864158064</v>
      </c>
      <c r="K71" s="22">
        <v>8601.9871793490947</v>
      </c>
      <c r="L71" s="22">
        <v>8601.9871793490947</v>
      </c>
      <c r="M71" s="22">
        <v>5585.8094053303184</v>
      </c>
      <c r="N71" s="22">
        <v>5910.2876339212844</v>
      </c>
      <c r="O71" s="77"/>
    </row>
    <row r="72" spans="1:15">
      <c r="A72" s="88" t="s">
        <v>42</v>
      </c>
      <c r="B72" s="64" t="s">
        <v>17</v>
      </c>
      <c r="C72" s="22">
        <v>7824.7285860006077</v>
      </c>
      <c r="D72" s="22">
        <v>8164.8427082309618</v>
      </c>
      <c r="E72" s="22">
        <v>10440.762744002021</v>
      </c>
      <c r="F72" s="22">
        <v>12993.795206132439</v>
      </c>
      <c r="G72" s="22">
        <v>10710.122128441009</v>
      </c>
      <c r="H72" s="22">
        <v>8415.4465162301276</v>
      </c>
      <c r="I72" s="22">
        <v>7743.3502138494168</v>
      </c>
      <c r="J72" s="22">
        <v>7743.3502138494168</v>
      </c>
      <c r="K72" s="22">
        <v>4397.0587069611456</v>
      </c>
      <c r="L72" s="22">
        <v>4397.0587069611456</v>
      </c>
      <c r="M72" s="22">
        <v>7413.2364542701616</v>
      </c>
      <c r="N72" s="22">
        <v>7088.7582421746174</v>
      </c>
      <c r="O72" s="77"/>
    </row>
    <row r="73" spans="1:15">
      <c r="A73" s="88" t="s">
        <v>42</v>
      </c>
      <c r="B73" s="65" t="s">
        <v>18</v>
      </c>
      <c r="C73" s="22">
        <v>39.805362142791125</v>
      </c>
      <c r="D73" s="22">
        <v>37.188907640835154</v>
      </c>
      <c r="E73" s="74">
        <v>19.680545349475331</v>
      </c>
      <c r="F73" s="22">
        <v>4.0392777138182817E-2</v>
      </c>
      <c r="G73" s="22">
        <v>17.608397990922438</v>
      </c>
      <c r="H73" s="22">
        <v>35.261044518433501</v>
      </c>
      <c r="I73" s="22">
        <v>40.43139570965414</v>
      </c>
      <c r="J73" s="22">
        <v>40.43139570965414</v>
      </c>
      <c r="K73" s="22">
        <v>66.173988880277406</v>
      </c>
      <c r="L73" s="22">
        <v>66.173988880277406</v>
      </c>
      <c r="M73" s="22">
        <v>42.970918524800062</v>
      </c>
      <c r="N73" s="22">
        <v>45.467088048283472</v>
      </c>
      <c r="O73" s="77" t="s">
        <v>43</v>
      </c>
    </row>
    <row r="74" spans="1:15">
      <c r="A74" s="87" t="s">
        <v>44</v>
      </c>
      <c r="B74" s="64" t="s">
        <v>15</v>
      </c>
      <c r="C74" s="22">
        <v>8.6136001167946468</v>
      </c>
      <c r="D74" s="22">
        <v>8.6136001167946468</v>
      </c>
      <c r="E74" s="22">
        <v>8.6135998413680035</v>
      </c>
      <c r="F74" s="22">
        <v>8.6136001167946468</v>
      </c>
      <c r="G74" s="22">
        <v>8.6135994785814702</v>
      </c>
      <c r="H74" s="22">
        <v>8.6136001055160829</v>
      </c>
      <c r="I74" s="22">
        <v>8.6136001167946468</v>
      </c>
      <c r="J74" s="22">
        <v>8.6136001167946468</v>
      </c>
      <c r="K74" s="22">
        <v>8.6136001167946468</v>
      </c>
      <c r="L74" s="22">
        <v>8.6136001167946468</v>
      </c>
      <c r="M74" s="22">
        <v>8.6136011054515453</v>
      </c>
      <c r="N74" s="22">
        <v>8.6135990022592814</v>
      </c>
      <c r="O74" s="77"/>
    </row>
    <row r="75" spans="1:15">
      <c r="A75" s="88" t="s">
        <v>44</v>
      </c>
      <c r="B75" s="64" t="s">
        <v>16</v>
      </c>
      <c r="C75" s="22">
        <v>8.6136001167946468</v>
      </c>
      <c r="D75" s="22">
        <v>8.6136001167946468</v>
      </c>
      <c r="E75" s="22">
        <v>5.305863342680234</v>
      </c>
      <c r="F75" s="22">
        <v>0</v>
      </c>
      <c r="G75" s="22">
        <v>5.1136015013125942</v>
      </c>
      <c r="H75" s="22">
        <v>8.6136001055160829</v>
      </c>
      <c r="I75" s="22">
        <v>8.6136001167946468</v>
      </c>
      <c r="J75" s="22">
        <v>8.6136001167946468</v>
      </c>
      <c r="K75" s="22">
        <v>8.6136001167946468</v>
      </c>
      <c r="L75" s="22">
        <v>8.6136001167946468</v>
      </c>
      <c r="M75" s="22">
        <v>0.74579250989807</v>
      </c>
      <c r="N75" s="22">
        <v>0.83070352004268366</v>
      </c>
      <c r="O75" s="77"/>
    </row>
    <row r="76" spans="1:15">
      <c r="A76" s="88" t="s">
        <v>44</v>
      </c>
      <c r="B76" s="64" t="s">
        <v>17</v>
      </c>
      <c r="C76" s="22">
        <v>0</v>
      </c>
      <c r="D76" s="22">
        <v>0</v>
      </c>
      <c r="E76" s="22">
        <v>3.30773649868777</v>
      </c>
      <c r="F76" s="22">
        <v>8.6136001167946468</v>
      </c>
      <c r="G76" s="22">
        <v>3.499997977268877</v>
      </c>
      <c r="H76" s="22">
        <v>0</v>
      </c>
      <c r="I76" s="22">
        <v>0</v>
      </c>
      <c r="J76" s="22">
        <v>0</v>
      </c>
      <c r="K76" s="22">
        <v>0</v>
      </c>
      <c r="L76" s="22">
        <v>0</v>
      </c>
      <c r="M76" s="22">
        <v>7.867808595553476</v>
      </c>
      <c r="N76" s="22">
        <v>7.7828954822165981</v>
      </c>
      <c r="O76" s="77"/>
    </row>
    <row r="77" spans="1:15">
      <c r="A77" s="88" t="s">
        <v>44</v>
      </c>
      <c r="B77" s="65" t="s">
        <v>18</v>
      </c>
      <c r="C77" s="22">
        <v>100</v>
      </c>
      <c r="D77" s="22">
        <v>100</v>
      </c>
      <c r="E77" s="72">
        <v>61.598674658626372</v>
      </c>
      <c r="F77" s="22">
        <v>0</v>
      </c>
      <c r="G77" s="22">
        <v>59.366604101201226</v>
      </c>
      <c r="H77" s="22">
        <v>100</v>
      </c>
      <c r="I77" s="22">
        <v>100</v>
      </c>
      <c r="J77" s="22">
        <v>100</v>
      </c>
      <c r="K77" s="22">
        <v>100</v>
      </c>
      <c r="L77" s="22">
        <v>100</v>
      </c>
      <c r="M77" s="70">
        <v>8.6583126008245053</v>
      </c>
      <c r="N77" s="70">
        <v>9.6440932509720554</v>
      </c>
      <c r="O77" s="77" t="s">
        <v>45</v>
      </c>
    </row>
    <row r="78" spans="1:15">
      <c r="A78" s="85" t="s">
        <v>46</v>
      </c>
      <c r="B78" s="64" t="s">
        <v>15</v>
      </c>
      <c r="C78" s="22">
        <v>2213.588275786085</v>
      </c>
      <c r="D78" s="22">
        <v>2213.5882759398928</v>
      </c>
      <c r="E78" s="22">
        <v>2213.5882498073238</v>
      </c>
      <c r="F78" s="22">
        <v>2213.588275865035</v>
      </c>
      <c r="G78" s="22">
        <v>2213.5882498073238</v>
      </c>
      <c r="H78" s="22">
        <v>2213.5882507838578</v>
      </c>
      <c r="I78" s="22">
        <v>2213.5882506087082</v>
      </c>
      <c r="J78" s="22">
        <v>2213.5882506087082</v>
      </c>
      <c r="K78" s="22">
        <v>2213.5882514491359</v>
      </c>
      <c r="L78" s="22">
        <v>2213.5882514491359</v>
      </c>
      <c r="M78" s="22">
        <v>2213.5882489938999</v>
      </c>
      <c r="N78" s="22">
        <v>2213.5882490295312</v>
      </c>
      <c r="O78" s="77"/>
    </row>
    <row r="79" spans="1:15">
      <c r="A79" s="86" t="s">
        <v>46</v>
      </c>
      <c r="B79" s="64" t="s">
        <v>16</v>
      </c>
      <c r="C79" s="22">
        <v>0</v>
      </c>
      <c r="D79" s="22">
        <v>0</v>
      </c>
      <c r="E79" s="22">
        <v>0</v>
      </c>
      <c r="F79" s="22">
        <v>0</v>
      </c>
      <c r="G79" s="22">
        <v>0</v>
      </c>
      <c r="H79" s="22">
        <v>0</v>
      </c>
      <c r="I79" s="22">
        <v>0</v>
      </c>
      <c r="J79" s="22">
        <v>0</v>
      </c>
      <c r="K79" s="22">
        <v>25.392699423075069</v>
      </c>
      <c r="L79" s="22">
        <v>25.392699423075069</v>
      </c>
      <c r="M79" s="22">
        <v>0</v>
      </c>
      <c r="N79" s="22">
        <v>0</v>
      </c>
      <c r="O79" s="77"/>
    </row>
    <row r="80" spans="1:15">
      <c r="A80" s="86" t="s">
        <v>46</v>
      </c>
      <c r="B80" s="64" t="s">
        <v>17</v>
      </c>
      <c r="C80" s="22">
        <v>2213.588275786085</v>
      </c>
      <c r="D80" s="22">
        <v>2213.5882759398928</v>
      </c>
      <c r="E80" s="22">
        <v>2213.5882498073238</v>
      </c>
      <c r="F80" s="22">
        <v>2213.588275865035</v>
      </c>
      <c r="G80" s="22">
        <v>2213.5882498073238</v>
      </c>
      <c r="H80" s="22">
        <v>2213.5882507838578</v>
      </c>
      <c r="I80" s="22">
        <v>2213.5882506087082</v>
      </c>
      <c r="J80" s="22">
        <v>2213.5882506087082</v>
      </c>
      <c r="K80" s="22">
        <v>2188.1955520260608</v>
      </c>
      <c r="L80" s="22">
        <v>2188.1955520260608</v>
      </c>
      <c r="M80" s="22">
        <v>2213.5882489938999</v>
      </c>
      <c r="N80" s="22">
        <v>2213.5882490295312</v>
      </c>
      <c r="O80" s="77"/>
    </row>
    <row r="81" spans="1:15">
      <c r="A81" s="86" t="s">
        <v>46</v>
      </c>
      <c r="B81" s="65" t="s">
        <v>18</v>
      </c>
      <c r="C81" s="22">
        <v>0</v>
      </c>
      <c r="D81" s="22">
        <v>0</v>
      </c>
      <c r="E81" s="74">
        <v>0</v>
      </c>
      <c r="F81" s="22">
        <v>0</v>
      </c>
      <c r="G81" s="70">
        <v>0</v>
      </c>
      <c r="H81" s="22">
        <v>0</v>
      </c>
      <c r="I81" s="22">
        <v>0</v>
      </c>
      <c r="J81" s="22">
        <v>0</v>
      </c>
      <c r="K81" s="70">
        <v>1.147128396911739</v>
      </c>
      <c r="L81" s="70">
        <v>1.147128396911739</v>
      </c>
      <c r="M81" s="22">
        <v>0</v>
      </c>
      <c r="N81" s="22">
        <v>0</v>
      </c>
      <c r="O81" s="77" t="s">
        <v>47</v>
      </c>
    </row>
    <row r="82" spans="1:15">
      <c r="A82" s="85" t="s">
        <v>48</v>
      </c>
      <c r="B82" s="64" t="s">
        <v>15</v>
      </c>
      <c r="C82" s="22">
        <v>106.000112509543</v>
      </c>
      <c r="D82" s="22">
        <v>106.000112509543</v>
      </c>
      <c r="E82" s="22">
        <v>106.0001118550046</v>
      </c>
      <c r="F82" s="22">
        <v>106.000112509543</v>
      </c>
      <c r="G82" s="22">
        <v>106.0001118550046</v>
      </c>
      <c r="H82" s="22">
        <v>106.0001118550046</v>
      </c>
      <c r="I82" s="22">
        <v>106.0001118550046</v>
      </c>
      <c r="J82" s="22">
        <v>106.0001118550046</v>
      </c>
      <c r="K82" s="22">
        <v>106.0001119518006</v>
      </c>
      <c r="L82" s="22">
        <v>106.0001119518006</v>
      </c>
      <c r="M82" s="22">
        <v>106.0001118550046</v>
      </c>
      <c r="N82" s="22">
        <v>106.0001118550046</v>
      </c>
      <c r="O82" s="77"/>
    </row>
    <row r="83" spans="1:15">
      <c r="A83" s="86" t="s">
        <v>48</v>
      </c>
      <c r="B83" s="64" t="s">
        <v>16</v>
      </c>
      <c r="C83" s="22">
        <v>0</v>
      </c>
      <c r="D83" s="22">
        <v>0</v>
      </c>
      <c r="E83" s="22">
        <v>0</v>
      </c>
      <c r="F83" s="22">
        <v>0</v>
      </c>
      <c r="G83" s="22">
        <v>0</v>
      </c>
      <c r="H83" s="22">
        <v>0</v>
      </c>
      <c r="I83" s="22">
        <v>0</v>
      </c>
      <c r="J83" s="22">
        <v>0</v>
      </c>
      <c r="K83" s="22">
        <v>0</v>
      </c>
      <c r="L83" s="22">
        <v>0</v>
      </c>
      <c r="M83" s="22">
        <v>0</v>
      </c>
      <c r="N83" s="22">
        <v>0</v>
      </c>
      <c r="O83" s="77"/>
    </row>
    <row r="84" spans="1:15">
      <c r="A84" s="86" t="s">
        <v>48</v>
      </c>
      <c r="B84" s="64" t="s">
        <v>17</v>
      </c>
      <c r="C84" s="22">
        <v>106.000112509543</v>
      </c>
      <c r="D84" s="22">
        <v>106.000112509543</v>
      </c>
      <c r="E84" s="22">
        <v>106.0001118550046</v>
      </c>
      <c r="F84" s="22">
        <v>106.000112509543</v>
      </c>
      <c r="G84" s="22">
        <v>106.0001118550046</v>
      </c>
      <c r="H84" s="22">
        <v>106.0001118550046</v>
      </c>
      <c r="I84" s="22">
        <v>106.0001118550046</v>
      </c>
      <c r="J84" s="22">
        <v>106.0001118550046</v>
      </c>
      <c r="K84" s="22">
        <v>106.0001119518006</v>
      </c>
      <c r="L84" s="22">
        <v>106.0001119518006</v>
      </c>
      <c r="M84" s="22">
        <v>106.0001118550046</v>
      </c>
      <c r="N84" s="22">
        <v>106.0001118550046</v>
      </c>
      <c r="O84" s="77"/>
    </row>
    <row r="85" spans="1:15">
      <c r="A85" s="86" t="s">
        <v>48</v>
      </c>
      <c r="B85" s="65" t="s">
        <v>18</v>
      </c>
      <c r="C85" s="22">
        <v>0</v>
      </c>
      <c r="D85" s="22">
        <v>0</v>
      </c>
      <c r="E85" s="74">
        <v>0</v>
      </c>
      <c r="F85" s="22">
        <v>0</v>
      </c>
      <c r="G85" s="22">
        <v>0</v>
      </c>
      <c r="H85" s="22">
        <v>0</v>
      </c>
      <c r="I85" s="22">
        <v>0</v>
      </c>
      <c r="J85" s="22">
        <v>0</v>
      </c>
      <c r="K85" s="22">
        <v>0</v>
      </c>
      <c r="L85" s="22">
        <v>0</v>
      </c>
      <c r="M85" s="22">
        <v>0</v>
      </c>
      <c r="N85" s="22">
        <v>0</v>
      </c>
      <c r="O85" s="82" t="s">
        <v>49</v>
      </c>
    </row>
    <row r="86" spans="1:15">
      <c r="A86" s="85" t="s">
        <v>50</v>
      </c>
      <c r="B86" s="64" t="s">
        <v>15</v>
      </c>
      <c r="C86" s="22">
        <v>7120.5685467316871</v>
      </c>
      <c r="D86" s="22">
        <v>7120.5685449974571</v>
      </c>
      <c r="E86" s="22">
        <v>7120.5685475459986</v>
      </c>
      <c r="F86" s="22">
        <v>7120.568544922563</v>
      </c>
      <c r="G86" s="22">
        <v>7120.5685507105618</v>
      </c>
      <c r="H86" s="22">
        <v>7120.5685513097587</v>
      </c>
      <c r="I86" s="22">
        <v>7120.5685466609684</v>
      </c>
      <c r="J86" s="22">
        <v>7120.5685466609684</v>
      </c>
      <c r="K86" s="22">
        <v>7120.5685499563997</v>
      </c>
      <c r="L86" s="22">
        <v>7120.5685499563997</v>
      </c>
      <c r="M86" s="22">
        <v>7120.5685492037956</v>
      </c>
      <c r="N86" s="22">
        <v>7120.5685481675418</v>
      </c>
      <c r="O86" s="77"/>
    </row>
    <row r="87" spans="1:15">
      <c r="A87" s="86" t="s">
        <v>50</v>
      </c>
      <c r="B87" s="64" t="s">
        <v>16</v>
      </c>
      <c r="C87" s="22">
        <v>338.30252985433651</v>
      </c>
      <c r="D87" s="22">
        <v>245.171387024566</v>
      </c>
      <c r="E87" s="22">
        <v>133.4499852732973</v>
      </c>
      <c r="F87" s="22">
        <v>0</v>
      </c>
      <c r="G87" s="22">
        <v>0</v>
      </c>
      <c r="H87" s="22">
        <v>319.8672640480026</v>
      </c>
      <c r="I87" s="22">
        <v>335.58877953770201</v>
      </c>
      <c r="J87" s="22">
        <v>335.58877953770201</v>
      </c>
      <c r="K87" s="22">
        <v>467.79833176364519</v>
      </c>
      <c r="L87" s="22">
        <v>467.79833176364519</v>
      </c>
      <c r="M87" s="22">
        <v>224.01120093590299</v>
      </c>
      <c r="N87" s="22">
        <v>234.13494060132251</v>
      </c>
      <c r="O87" s="77"/>
    </row>
    <row r="88" spans="1:15">
      <c r="A88" s="86" t="s">
        <v>50</v>
      </c>
      <c r="B88" s="64" t="s">
        <v>17</v>
      </c>
      <c r="C88" s="22">
        <v>6782.2660168773509</v>
      </c>
      <c r="D88" s="22">
        <v>6875.3971579728914</v>
      </c>
      <c r="E88" s="22">
        <v>6987.1185622727016</v>
      </c>
      <c r="F88" s="22">
        <v>7120.568544922563</v>
      </c>
      <c r="G88" s="22">
        <v>7120.5685507105618</v>
      </c>
      <c r="H88" s="22">
        <v>6800.7012872617561</v>
      </c>
      <c r="I88" s="22">
        <v>6784.9797671232654</v>
      </c>
      <c r="J88" s="22">
        <v>6784.9797671232654</v>
      </c>
      <c r="K88" s="22">
        <v>6652.7702181927543</v>
      </c>
      <c r="L88" s="22">
        <v>6652.7702181927543</v>
      </c>
      <c r="M88" s="22">
        <v>6896.5573482678928</v>
      </c>
      <c r="N88" s="22">
        <v>6886.4336075662204</v>
      </c>
      <c r="O88" s="77"/>
    </row>
    <row r="89" spans="1:15">
      <c r="A89" s="86" t="s">
        <v>50</v>
      </c>
      <c r="B89" s="65" t="s">
        <v>18</v>
      </c>
      <c r="C89" s="22">
        <v>4.7510606440214112</v>
      </c>
      <c r="D89" s="22">
        <v>3.4431434157994412</v>
      </c>
      <c r="E89" s="74">
        <v>1.8741478911721021</v>
      </c>
      <c r="F89" s="22">
        <v>0</v>
      </c>
      <c r="G89" s="70">
        <v>0</v>
      </c>
      <c r="H89" s="70">
        <v>4.4921590424007096</v>
      </c>
      <c r="I89" s="70">
        <v>4.7129492166053071</v>
      </c>
      <c r="J89" s="70">
        <v>4.7129492166053071</v>
      </c>
      <c r="K89" s="70">
        <v>6.5696766835635563</v>
      </c>
      <c r="L89" s="70">
        <v>6.5696766835635563</v>
      </c>
      <c r="M89" s="22">
        <v>3.1459735186588631</v>
      </c>
      <c r="N89" s="22">
        <v>3.2881495208915097</v>
      </c>
      <c r="O89" s="77" t="s">
        <v>51</v>
      </c>
    </row>
    <row r="90" spans="1:15">
      <c r="A90" s="85" t="s">
        <v>52</v>
      </c>
      <c r="B90" s="64" t="s">
        <v>15</v>
      </c>
      <c r="C90" s="22">
        <v>9.5568819144139656</v>
      </c>
      <c r="D90" s="22">
        <v>9.5568811512052623</v>
      </c>
      <c r="E90" s="22">
        <v>9.5568767131332741</v>
      </c>
      <c r="F90" s="22">
        <v>9.5568819111327858</v>
      </c>
      <c r="G90" s="22">
        <v>9.5568767500555669</v>
      </c>
      <c r="H90" s="22">
        <v>9.5568758202581385</v>
      </c>
      <c r="I90" s="22">
        <v>9.556875823313959</v>
      </c>
      <c r="J90" s="22">
        <v>9.556875823313959</v>
      </c>
      <c r="K90" s="22">
        <v>9.556875936021914</v>
      </c>
      <c r="L90" s="22">
        <v>9.556875936021914</v>
      </c>
      <c r="M90" s="22">
        <v>9.5568763721508763</v>
      </c>
      <c r="N90" s="22">
        <v>9.5568763795177656</v>
      </c>
      <c r="O90" s="77"/>
    </row>
    <row r="91" spans="1:15">
      <c r="A91" s="86" t="s">
        <v>52</v>
      </c>
      <c r="B91" s="64" t="s">
        <v>16</v>
      </c>
      <c r="C91" s="22">
        <v>2.529617596499929</v>
      </c>
      <c r="D91" s="22">
        <v>8.9471112848607814E-2</v>
      </c>
      <c r="E91" s="22">
        <v>6.6310336415683819</v>
      </c>
      <c r="F91" s="22">
        <v>0</v>
      </c>
      <c r="G91" s="22">
        <v>5.8081785514771667E-2</v>
      </c>
      <c r="H91" s="22">
        <v>3.308307395205075</v>
      </c>
      <c r="I91" s="22">
        <v>5.2352498097285176</v>
      </c>
      <c r="J91" s="22">
        <v>5.2352498097285176</v>
      </c>
      <c r="K91" s="22">
        <v>9.3490372126238803</v>
      </c>
      <c r="L91" s="22">
        <v>9.3490372126238803</v>
      </c>
      <c r="M91" s="22">
        <v>5.4441451273452381</v>
      </c>
      <c r="N91" s="22">
        <v>5.5558995900237607</v>
      </c>
      <c r="O91" s="77"/>
    </row>
    <row r="92" spans="1:15">
      <c r="A92" s="86" t="s">
        <v>52</v>
      </c>
      <c r="B92" s="64" t="s">
        <v>17</v>
      </c>
      <c r="C92" s="22">
        <v>7.0272643179140371</v>
      </c>
      <c r="D92" s="22">
        <v>9.467410038356654</v>
      </c>
      <c r="E92" s="22">
        <v>2.9258430715648922</v>
      </c>
      <c r="F92" s="22">
        <v>9.5568819111327858</v>
      </c>
      <c r="G92" s="22">
        <v>9.4987949645407959</v>
      </c>
      <c r="H92" s="22">
        <v>6.2485684250530626</v>
      </c>
      <c r="I92" s="22">
        <v>4.3216260135854414</v>
      </c>
      <c r="J92" s="22">
        <v>4.3216260135854414</v>
      </c>
      <c r="K92" s="22">
        <v>0.20783872339803319</v>
      </c>
      <c r="L92" s="22">
        <v>0.20783872339803319</v>
      </c>
      <c r="M92" s="22">
        <v>4.1127312448056381</v>
      </c>
      <c r="N92" s="22">
        <v>4.0009767894940049</v>
      </c>
      <c r="O92" s="77"/>
    </row>
    <row r="93" spans="1:15">
      <c r="A93" s="86" t="s">
        <v>52</v>
      </c>
      <c r="B93" s="65" t="s">
        <v>18</v>
      </c>
      <c r="C93" s="22">
        <v>26.469068250018729</v>
      </c>
      <c r="D93" s="22">
        <v>0.93619572570832066</v>
      </c>
      <c r="E93" s="72">
        <v>69.384944899999255</v>
      </c>
      <c r="F93" s="22">
        <v>0</v>
      </c>
      <c r="G93" s="70">
        <v>0.60774860902578831</v>
      </c>
      <c r="H93" s="22">
        <v>34.617038637169564</v>
      </c>
      <c r="I93" s="22">
        <v>54.779929199845277</v>
      </c>
      <c r="J93" s="22">
        <v>54.779929199845277</v>
      </c>
      <c r="K93" s="22">
        <v>97.825244098705468</v>
      </c>
      <c r="L93" s="22">
        <v>97.825244098705468</v>
      </c>
      <c r="M93" s="22">
        <v>56.965737709129492</v>
      </c>
      <c r="N93" s="22">
        <v>58.135099475924243</v>
      </c>
      <c r="O93" s="77" t="s">
        <v>23</v>
      </c>
    </row>
    <row r="94" spans="1:15">
      <c r="A94" s="85" t="s">
        <v>53</v>
      </c>
      <c r="B94" s="64" t="s">
        <v>15</v>
      </c>
      <c r="C94" s="22">
        <v>2.5364043251503401</v>
      </c>
      <c r="D94" s="22">
        <v>2.5364045032211782</v>
      </c>
      <c r="E94" s="22">
        <v>2.5364028585877221</v>
      </c>
      <c r="F94" s="22">
        <v>2.5364043674699852</v>
      </c>
      <c r="G94" s="22">
        <v>2.536402697720392</v>
      </c>
      <c r="H94" s="22">
        <v>2.5364032493546098</v>
      </c>
      <c r="I94" s="22">
        <v>2.536403039104846</v>
      </c>
      <c r="J94" s="22">
        <v>2.536403039104846</v>
      </c>
      <c r="K94" s="22">
        <v>2.536403080333232</v>
      </c>
      <c r="L94" s="22">
        <v>2.536403080333232</v>
      </c>
      <c r="M94" s="22">
        <v>2.5364030103513611</v>
      </c>
      <c r="N94" s="22">
        <v>2.536403022258062</v>
      </c>
      <c r="O94" s="77"/>
    </row>
    <row r="95" spans="1:15">
      <c r="A95" s="86" t="s">
        <v>53</v>
      </c>
      <c r="B95" s="64" t="s">
        <v>16</v>
      </c>
      <c r="C95" s="22">
        <v>0.5049368386505344</v>
      </c>
      <c r="D95" s="22">
        <v>0.92119286177556881</v>
      </c>
      <c r="E95" s="22">
        <v>2.2041399524511238</v>
      </c>
      <c r="F95" s="22">
        <v>0</v>
      </c>
      <c r="G95" s="22">
        <v>2.0111582280395441</v>
      </c>
      <c r="H95" s="22">
        <v>1.754722512081879</v>
      </c>
      <c r="I95" s="22">
        <v>1.039300816222148</v>
      </c>
      <c r="J95" s="22">
        <v>1.039300816222148</v>
      </c>
      <c r="K95" s="22">
        <v>2.536403080333232</v>
      </c>
      <c r="L95" s="22">
        <v>2.536403080333232</v>
      </c>
      <c r="M95" s="22">
        <v>1.695626884820161</v>
      </c>
      <c r="N95" s="22">
        <v>1.695625814628599</v>
      </c>
      <c r="O95" s="77"/>
    </row>
    <row r="96" spans="1:15">
      <c r="A96" s="86" t="s">
        <v>53</v>
      </c>
      <c r="B96" s="64" t="s">
        <v>17</v>
      </c>
      <c r="C96" s="22">
        <v>2.031467486499805</v>
      </c>
      <c r="D96" s="22">
        <v>1.615211641445609</v>
      </c>
      <c r="E96" s="22">
        <v>0.33226290613659831</v>
      </c>
      <c r="F96" s="22">
        <v>2.5364043674699852</v>
      </c>
      <c r="G96" s="22">
        <v>0.52524446968084781</v>
      </c>
      <c r="H96" s="22">
        <v>0.78168073727273146</v>
      </c>
      <c r="I96" s="22">
        <v>1.497102222882698</v>
      </c>
      <c r="J96" s="22">
        <v>1.497102222882698</v>
      </c>
      <c r="K96" s="22">
        <v>0</v>
      </c>
      <c r="L96" s="22">
        <v>0</v>
      </c>
      <c r="M96" s="22">
        <v>0.8407761255311994</v>
      </c>
      <c r="N96" s="22">
        <v>0.84077720762946395</v>
      </c>
      <c r="O96" s="77"/>
    </row>
    <row r="97" spans="1:15">
      <c r="A97" s="86" t="s">
        <v>53</v>
      </c>
      <c r="B97" s="65" t="s">
        <v>18</v>
      </c>
      <c r="C97" s="22">
        <v>19.907584671880155</v>
      </c>
      <c r="D97" s="22">
        <v>36.318846643178325</v>
      </c>
      <c r="E97" s="72">
        <v>86.900231364602561</v>
      </c>
      <c r="F97" s="22">
        <v>0</v>
      </c>
      <c r="G97" s="22">
        <v>79.291755597290816</v>
      </c>
      <c r="H97" s="22">
        <v>69.181527524393815</v>
      </c>
      <c r="I97" s="22">
        <v>40.975381285970258</v>
      </c>
      <c r="J97" s="22">
        <v>40.975381285970258</v>
      </c>
      <c r="K97" s="22">
        <v>100</v>
      </c>
      <c r="L97" s="22">
        <v>100</v>
      </c>
      <c r="M97" s="22">
        <v>66.851635087172951</v>
      </c>
      <c r="N97" s="22">
        <v>66.851592580072221</v>
      </c>
      <c r="O97" s="77"/>
    </row>
    <row r="98" spans="1:15">
      <c r="A98" s="85" t="s">
        <v>54</v>
      </c>
      <c r="B98" s="64" t="s">
        <v>15</v>
      </c>
      <c r="C98" s="22">
        <v>10508.35184778606</v>
      </c>
      <c r="D98" s="22">
        <v>10508.35185349886</v>
      </c>
      <c r="E98" s="22">
        <v>10508.351857954511</v>
      </c>
      <c r="F98" s="22">
        <v>10508.351849418081</v>
      </c>
      <c r="G98" s="22">
        <v>10508.351844326469</v>
      </c>
      <c r="H98" s="22">
        <v>10508.351846808229</v>
      </c>
      <c r="I98" s="22">
        <v>10508.35185947577</v>
      </c>
      <c r="J98" s="22">
        <v>10508.35185947577</v>
      </c>
      <c r="K98" s="22">
        <v>10508.35183530758</v>
      </c>
      <c r="L98" s="22">
        <v>10508.35183530758</v>
      </c>
      <c r="M98" s="22">
        <v>10508.35185845466</v>
      </c>
      <c r="N98" s="22">
        <v>10508.35184141731</v>
      </c>
      <c r="O98" s="77"/>
    </row>
    <row r="99" spans="1:15">
      <c r="A99" s="86" t="s">
        <v>54</v>
      </c>
      <c r="B99" s="64" t="s">
        <v>16</v>
      </c>
      <c r="C99" s="22">
        <v>5010.0751594922949</v>
      </c>
      <c r="D99" s="22">
        <v>13.483880358563001</v>
      </c>
      <c r="E99" s="22">
        <v>2973.6291081364429</v>
      </c>
      <c r="F99" s="22">
        <v>11.56587952235979</v>
      </c>
      <c r="G99" s="22">
        <v>10.15477646023121</v>
      </c>
      <c r="H99" s="22">
        <v>4732.0843093281401</v>
      </c>
      <c r="I99" s="22">
        <v>5063.007324511058</v>
      </c>
      <c r="J99" s="22">
        <v>5063.007324511058</v>
      </c>
      <c r="K99" s="22">
        <v>8067.3785864210213</v>
      </c>
      <c r="L99" s="22">
        <v>8067.3785864210213</v>
      </c>
      <c r="M99" s="22">
        <v>6229.6184958230688</v>
      </c>
      <c r="N99" s="22">
        <v>6575.6988203651281</v>
      </c>
      <c r="O99" s="77"/>
    </row>
    <row r="100" spans="1:15">
      <c r="A100" s="86" t="s">
        <v>54</v>
      </c>
      <c r="B100" s="64" t="s">
        <v>17</v>
      </c>
      <c r="C100" s="22">
        <v>5498.2766882937694</v>
      </c>
      <c r="D100" s="22">
        <v>10494.867973140301</v>
      </c>
      <c r="E100" s="22">
        <v>7534.7227498180637</v>
      </c>
      <c r="F100" s="22">
        <v>10496.78596989572</v>
      </c>
      <c r="G100" s="22">
        <v>10498.19706786624</v>
      </c>
      <c r="H100" s="22">
        <v>5776.2675374800901</v>
      </c>
      <c r="I100" s="22">
        <v>5445.3445349647136</v>
      </c>
      <c r="J100" s="22">
        <v>5445.3445349647136</v>
      </c>
      <c r="K100" s="22">
        <v>2440.9732488865579</v>
      </c>
      <c r="L100" s="22">
        <v>2440.9732488865579</v>
      </c>
      <c r="M100" s="22">
        <v>4278.7333626315894</v>
      </c>
      <c r="N100" s="22">
        <v>3932.6530210521792</v>
      </c>
      <c r="O100" s="77"/>
    </row>
    <row r="101" spans="1:15">
      <c r="A101" s="86" t="s">
        <v>54</v>
      </c>
      <c r="B101" s="65" t="s">
        <v>18</v>
      </c>
      <c r="C101" s="22">
        <v>47.677078499687248</v>
      </c>
      <c r="D101" s="22">
        <v>0.12831584387872783</v>
      </c>
      <c r="E101" s="74">
        <v>28.297768749392361</v>
      </c>
      <c r="F101" s="22">
        <v>0.11006368732314831</v>
      </c>
      <c r="G101" s="70">
        <v>9.6635291724780248E-2</v>
      </c>
      <c r="H101" s="22">
        <v>45.03165080797563</v>
      </c>
      <c r="I101" s="22">
        <v>48.180793641255512</v>
      </c>
      <c r="J101" s="22">
        <v>48.180793641255512</v>
      </c>
      <c r="K101" s="22">
        <v>76.771112281518782</v>
      </c>
      <c r="L101" s="22">
        <v>76.771112281518782</v>
      </c>
      <c r="M101" s="22">
        <v>59.282545728718937</v>
      </c>
      <c r="N101" s="22">
        <v>62.575929314127677</v>
      </c>
      <c r="O101" s="77" t="s">
        <v>23</v>
      </c>
    </row>
    <row r="102" spans="1:15">
      <c r="A102" s="85" t="s">
        <v>55</v>
      </c>
      <c r="B102" s="64" t="s">
        <v>15</v>
      </c>
      <c r="C102" s="22">
        <v>24.051185418856441</v>
      </c>
      <c r="D102" s="22">
        <v>24.051185418856441</v>
      </c>
      <c r="E102" s="22">
        <v>24.051179171526229</v>
      </c>
      <c r="F102" s="22">
        <v>24.051185403729441</v>
      </c>
      <c r="G102" s="22">
        <v>24.051179171526229</v>
      </c>
      <c r="H102" s="22">
        <v>24.051179875052071</v>
      </c>
      <c r="I102" s="22">
        <v>24.051179875052071</v>
      </c>
      <c r="J102" s="22">
        <v>24.051179875052071</v>
      </c>
      <c r="K102" s="22">
        <v>24.051179875052071</v>
      </c>
      <c r="L102" s="22">
        <v>24.051179875052071</v>
      </c>
      <c r="M102" s="22">
        <v>24.051179875052071</v>
      </c>
      <c r="N102" s="22">
        <v>24.051179875052071</v>
      </c>
      <c r="O102" s="77"/>
    </row>
    <row r="103" spans="1:15">
      <c r="A103" s="86" t="s">
        <v>55</v>
      </c>
      <c r="B103" s="64" t="s">
        <v>16</v>
      </c>
      <c r="C103" s="22">
        <v>0</v>
      </c>
      <c r="D103" s="22">
        <v>0</v>
      </c>
      <c r="E103" s="22">
        <v>0</v>
      </c>
      <c r="F103" s="22">
        <v>0</v>
      </c>
      <c r="G103" s="22">
        <v>0</v>
      </c>
      <c r="H103" s="22">
        <v>0</v>
      </c>
      <c r="I103" s="22">
        <v>0</v>
      </c>
      <c r="J103" s="22">
        <v>0</v>
      </c>
      <c r="K103" s="22">
        <v>0</v>
      </c>
      <c r="L103" s="22">
        <v>0</v>
      </c>
      <c r="M103" s="22">
        <v>0</v>
      </c>
      <c r="N103" s="22">
        <v>0</v>
      </c>
      <c r="O103" s="77"/>
    </row>
    <row r="104" spans="1:15">
      <c r="A104" s="86" t="s">
        <v>55</v>
      </c>
      <c r="B104" s="64" t="s">
        <v>17</v>
      </c>
      <c r="C104" s="22">
        <v>24.051185418856441</v>
      </c>
      <c r="D104" s="22">
        <v>24.051185418856441</v>
      </c>
      <c r="E104" s="22">
        <v>24.051179171526229</v>
      </c>
      <c r="F104" s="22">
        <v>24.051185403729441</v>
      </c>
      <c r="G104" s="22">
        <v>24.051179171526229</v>
      </c>
      <c r="H104" s="22">
        <v>24.051179875052071</v>
      </c>
      <c r="I104" s="22">
        <v>24.051179875052071</v>
      </c>
      <c r="J104" s="22">
        <v>24.051179875052071</v>
      </c>
      <c r="K104" s="22">
        <v>24.051179875052071</v>
      </c>
      <c r="L104" s="22">
        <v>24.051179875052071</v>
      </c>
      <c r="M104" s="22">
        <v>24.051179875052071</v>
      </c>
      <c r="N104" s="22">
        <v>24.051179875052071</v>
      </c>
      <c r="O104" s="77"/>
    </row>
    <row r="105" spans="1:15">
      <c r="A105" s="86" t="s">
        <v>55</v>
      </c>
      <c r="B105" s="65" t="s">
        <v>18</v>
      </c>
      <c r="C105" s="70">
        <v>0</v>
      </c>
      <c r="D105" s="22">
        <v>0</v>
      </c>
      <c r="E105" s="72">
        <v>0</v>
      </c>
      <c r="F105" s="22">
        <v>0</v>
      </c>
      <c r="G105" s="70">
        <v>0</v>
      </c>
      <c r="H105" s="22">
        <v>0</v>
      </c>
      <c r="I105" s="22">
        <v>0</v>
      </c>
      <c r="J105" s="22">
        <v>0</v>
      </c>
      <c r="K105" s="22">
        <v>0</v>
      </c>
      <c r="L105" s="22">
        <v>0</v>
      </c>
      <c r="M105" s="22">
        <v>0</v>
      </c>
      <c r="N105" s="22">
        <v>0</v>
      </c>
      <c r="O105" s="77" t="s">
        <v>56</v>
      </c>
    </row>
    <row r="106" spans="1:15">
      <c r="A106" s="85" t="s">
        <v>57</v>
      </c>
      <c r="B106" s="64" t="s">
        <v>15</v>
      </c>
      <c r="C106" s="22">
        <v>83.293298154247907</v>
      </c>
      <c r="D106" s="22">
        <v>83.293298717476176</v>
      </c>
      <c r="E106" s="22">
        <v>83.293300413266422</v>
      </c>
      <c r="F106" s="22">
        <v>83.293298717476176</v>
      </c>
      <c r="G106" s="22">
        <v>83.293298717476176</v>
      </c>
      <c r="H106" s="22">
        <v>83.293298140226995</v>
      </c>
      <c r="I106" s="22">
        <v>83.293298111784935</v>
      </c>
      <c r="J106" s="22">
        <v>83.293298111784935</v>
      </c>
      <c r="K106" s="22">
        <v>83.293299255403127</v>
      </c>
      <c r="L106" s="22">
        <v>83.293299255403127</v>
      </c>
      <c r="M106" s="22">
        <v>83.293297340004244</v>
      </c>
      <c r="N106" s="22">
        <v>83.293299084175828</v>
      </c>
      <c r="O106" s="77"/>
    </row>
    <row r="107" spans="1:15">
      <c r="A107" s="86" t="s">
        <v>57</v>
      </c>
      <c r="B107" s="64" t="s">
        <v>16</v>
      </c>
      <c r="C107" s="22">
        <v>7.4492490828832114</v>
      </c>
      <c r="D107" s="22">
        <v>0</v>
      </c>
      <c r="E107" s="22">
        <v>16.73710741028183</v>
      </c>
      <c r="F107" s="22">
        <v>0</v>
      </c>
      <c r="G107" s="22">
        <v>0</v>
      </c>
      <c r="H107" s="22">
        <v>5.2091589056401322</v>
      </c>
      <c r="I107" s="22">
        <v>9.3839496223309204</v>
      </c>
      <c r="J107" s="22">
        <v>9.3839496223309204</v>
      </c>
      <c r="K107" s="22">
        <v>54.984011045717907</v>
      </c>
      <c r="L107" s="22">
        <v>54.984011045717907</v>
      </c>
      <c r="M107" s="22">
        <v>44.189229713582193</v>
      </c>
      <c r="N107" s="22">
        <v>44.155893965414243</v>
      </c>
      <c r="O107" s="77"/>
    </row>
    <row r="108" spans="1:15">
      <c r="A108" s="86" t="s">
        <v>57</v>
      </c>
      <c r="B108" s="64" t="s">
        <v>17</v>
      </c>
      <c r="C108" s="22">
        <v>75.844049071364694</v>
      </c>
      <c r="D108" s="22">
        <v>83.293298717476176</v>
      </c>
      <c r="E108" s="22">
        <v>66.556193002984585</v>
      </c>
      <c r="F108" s="22">
        <v>83.293298717476176</v>
      </c>
      <c r="G108" s="22">
        <v>83.293298717476176</v>
      </c>
      <c r="H108" s="22">
        <v>78.084139234586857</v>
      </c>
      <c r="I108" s="22">
        <v>73.909348489454018</v>
      </c>
      <c r="J108" s="22">
        <v>73.909348489454018</v>
      </c>
      <c r="K108" s="22">
        <v>28.30928820968521</v>
      </c>
      <c r="L108" s="22">
        <v>28.30928820968521</v>
      </c>
      <c r="M108" s="22">
        <v>39.104067626422058</v>
      </c>
      <c r="N108" s="22">
        <v>39.137405118761578</v>
      </c>
      <c r="O108" s="77"/>
    </row>
    <row r="109" spans="1:15">
      <c r="A109" s="86" t="s">
        <v>57</v>
      </c>
      <c r="B109" s="65" t="s">
        <v>18</v>
      </c>
      <c r="C109" s="22">
        <v>8.9433955047478264</v>
      </c>
      <c r="D109" s="22">
        <v>0</v>
      </c>
      <c r="E109" s="74">
        <v>20.094182037738118</v>
      </c>
      <c r="F109" s="22">
        <v>0</v>
      </c>
      <c r="G109" s="70">
        <v>0</v>
      </c>
      <c r="H109" s="70">
        <v>6.2539952456563102</v>
      </c>
      <c r="I109" s="22">
        <v>11.266152061522479</v>
      </c>
      <c r="J109" s="22">
        <v>11.266152061522479</v>
      </c>
      <c r="K109" s="22">
        <v>66.012526262310558</v>
      </c>
      <c r="L109" s="22">
        <v>66.012526262310558</v>
      </c>
      <c r="M109" s="22">
        <v>53.052563801383947</v>
      </c>
      <c r="N109" s="22">
        <v>53.012540565586797</v>
      </c>
      <c r="O109" s="77" t="s">
        <v>58</v>
      </c>
    </row>
    <row r="110" spans="1:15">
      <c r="A110" s="85" t="s">
        <v>59</v>
      </c>
      <c r="B110" s="64" t="s">
        <v>15</v>
      </c>
      <c r="C110" s="22">
        <v>287.14579690816731</v>
      </c>
      <c r="D110" s="22">
        <v>287.14579635057618</v>
      </c>
      <c r="E110" s="22">
        <v>287.14580281301198</v>
      </c>
      <c r="F110" s="22">
        <v>287.14579634251783</v>
      </c>
      <c r="G110" s="22">
        <v>287.14580221071299</v>
      </c>
      <c r="H110" s="22">
        <v>287.14580046628657</v>
      </c>
      <c r="I110" s="22">
        <v>287.14580219564499</v>
      </c>
      <c r="J110" s="22">
        <v>287.14580219564499</v>
      </c>
      <c r="K110" s="22">
        <v>287.14580173966442</v>
      </c>
      <c r="L110" s="22">
        <v>287.14580173966442</v>
      </c>
      <c r="M110" s="22">
        <v>287.14580132742208</v>
      </c>
      <c r="N110" s="22">
        <v>287.14580144700358</v>
      </c>
      <c r="O110" s="77"/>
    </row>
    <row r="111" spans="1:15">
      <c r="A111" s="86" t="s">
        <v>59</v>
      </c>
      <c r="B111" s="64" t="s">
        <v>16</v>
      </c>
      <c r="C111" s="22">
        <v>13.826788809601551</v>
      </c>
      <c r="D111" s="22">
        <v>0</v>
      </c>
      <c r="E111" s="22">
        <v>29.527146399572072</v>
      </c>
      <c r="F111" s="22">
        <v>0</v>
      </c>
      <c r="G111" s="22">
        <v>0</v>
      </c>
      <c r="H111" s="22">
        <v>11.58159850453063</v>
      </c>
      <c r="I111" s="22">
        <v>13.8414687915289</v>
      </c>
      <c r="J111" s="22">
        <v>13.8414687915289</v>
      </c>
      <c r="K111" s="22">
        <v>61.410497338792617</v>
      </c>
      <c r="L111" s="22">
        <v>61.410497338792617</v>
      </c>
      <c r="M111" s="22">
        <v>29.47915894945525</v>
      </c>
      <c r="N111" s="22">
        <v>34.857959789013833</v>
      </c>
      <c r="O111" s="77"/>
    </row>
    <row r="112" spans="1:15">
      <c r="A112" s="86" t="s">
        <v>59</v>
      </c>
      <c r="B112" s="64" t="s">
        <v>17</v>
      </c>
      <c r="C112" s="22">
        <v>273.31900809856569</v>
      </c>
      <c r="D112" s="22">
        <v>287.14579635057618</v>
      </c>
      <c r="E112" s="22">
        <v>257.61865641344002</v>
      </c>
      <c r="F112" s="22">
        <v>287.14579634251783</v>
      </c>
      <c r="G112" s="22">
        <v>287.14580221071299</v>
      </c>
      <c r="H112" s="22">
        <v>275.56420196175588</v>
      </c>
      <c r="I112" s="22">
        <v>273.30433340411622</v>
      </c>
      <c r="J112" s="22">
        <v>273.30433340411622</v>
      </c>
      <c r="K112" s="22">
        <v>225.73530440087171</v>
      </c>
      <c r="L112" s="22">
        <v>225.73530440087171</v>
      </c>
      <c r="M112" s="22">
        <v>257.66664237796681</v>
      </c>
      <c r="N112" s="22">
        <v>252.28784165798979</v>
      </c>
      <c r="O112" s="77"/>
    </row>
    <row r="113" spans="1:15">
      <c r="A113" s="86" t="s">
        <v>59</v>
      </c>
      <c r="B113" s="65" t="s">
        <v>18</v>
      </c>
      <c r="C113" s="70">
        <v>4.815250286955628</v>
      </c>
      <c r="D113" s="22">
        <v>0</v>
      </c>
      <c r="E113" s="74">
        <v>10.282980322299892</v>
      </c>
      <c r="F113" s="22">
        <v>0</v>
      </c>
      <c r="G113" s="70">
        <v>0</v>
      </c>
      <c r="H113" s="22">
        <v>4.0333511706330576</v>
      </c>
      <c r="I113" s="22">
        <v>4.820362577370398</v>
      </c>
      <c r="J113" s="22">
        <v>4.820362577370398</v>
      </c>
      <c r="K113" s="70">
        <v>21.386521051932132</v>
      </c>
      <c r="L113" s="70">
        <v>21.386521051932132</v>
      </c>
      <c r="M113" s="70">
        <v>10.2662684995492</v>
      </c>
      <c r="N113" s="70">
        <v>12.13946351064698</v>
      </c>
      <c r="O113" s="77" t="s">
        <v>60</v>
      </c>
    </row>
    <row r="114" spans="1:15">
      <c r="A114" s="85" t="s">
        <v>61</v>
      </c>
      <c r="B114" s="64" t="s">
        <v>15</v>
      </c>
      <c r="C114" s="22">
        <v>71.390551406013273</v>
      </c>
      <c r="D114" s="22">
        <v>71.390551406013273</v>
      </c>
      <c r="E114" s="22">
        <v>71.39058831015555</v>
      </c>
      <c r="F114" s="22">
        <v>71.390571977180855</v>
      </c>
      <c r="G114" s="22">
        <v>71.39058831015555</v>
      </c>
      <c r="H114" s="22">
        <v>71.390565365766562</v>
      </c>
      <c r="I114" s="22">
        <v>71.390565365766562</v>
      </c>
      <c r="J114" s="22">
        <v>71.390565365766562</v>
      </c>
      <c r="K114" s="22">
        <v>71.390565365766562</v>
      </c>
      <c r="L114" s="22">
        <v>71.390565365766562</v>
      </c>
      <c r="M114" s="22">
        <v>71.390560476473865</v>
      </c>
      <c r="N114" s="22">
        <v>71.390560476473865</v>
      </c>
      <c r="O114" s="77"/>
    </row>
    <row r="115" spans="1:15">
      <c r="A115" s="86" t="s">
        <v>61</v>
      </c>
      <c r="B115" s="64" t="s">
        <v>16</v>
      </c>
      <c r="C115" s="22">
        <v>0</v>
      </c>
      <c r="D115" s="22">
        <v>0</v>
      </c>
      <c r="E115" s="22">
        <v>0</v>
      </c>
      <c r="F115" s="22">
        <v>0</v>
      </c>
      <c r="G115" s="22">
        <v>0</v>
      </c>
      <c r="H115" s="22">
        <v>0</v>
      </c>
      <c r="I115" s="22">
        <v>0</v>
      </c>
      <c r="J115" s="22">
        <v>0</v>
      </c>
      <c r="K115" s="22">
        <v>0</v>
      </c>
      <c r="L115" s="22">
        <v>0</v>
      </c>
      <c r="M115" s="22">
        <v>0</v>
      </c>
      <c r="N115" s="22">
        <v>0</v>
      </c>
      <c r="O115" s="77"/>
    </row>
    <row r="116" spans="1:15">
      <c r="A116" s="86" t="s">
        <v>61</v>
      </c>
      <c r="B116" s="64" t="s">
        <v>17</v>
      </c>
      <c r="C116" s="22">
        <v>71.390551406013273</v>
      </c>
      <c r="D116" s="22">
        <v>71.390551406013273</v>
      </c>
      <c r="E116" s="22">
        <v>71.39058831015555</v>
      </c>
      <c r="F116" s="22">
        <v>71.390571977180855</v>
      </c>
      <c r="G116" s="22">
        <v>71.39058831015555</v>
      </c>
      <c r="H116" s="22">
        <v>71.390565365766562</v>
      </c>
      <c r="I116" s="22">
        <v>71.390565365766562</v>
      </c>
      <c r="J116" s="22">
        <v>71.390565365766562</v>
      </c>
      <c r="K116" s="22">
        <v>71.390565365766562</v>
      </c>
      <c r="L116" s="22">
        <v>71.390565365766562</v>
      </c>
      <c r="M116" s="22">
        <v>71.390560476473865</v>
      </c>
      <c r="N116" s="22">
        <v>71.390560476473865</v>
      </c>
      <c r="O116" s="77"/>
    </row>
    <row r="117" spans="1:15">
      <c r="A117" s="86" t="s">
        <v>61</v>
      </c>
      <c r="B117" s="65" t="s">
        <v>18</v>
      </c>
      <c r="C117" s="22">
        <v>0</v>
      </c>
      <c r="D117" s="22">
        <v>0</v>
      </c>
      <c r="E117" s="72">
        <v>0</v>
      </c>
      <c r="F117" s="22">
        <v>0</v>
      </c>
      <c r="G117" s="22">
        <v>0</v>
      </c>
      <c r="H117" s="22">
        <v>0</v>
      </c>
      <c r="I117" s="22">
        <v>0</v>
      </c>
      <c r="J117" s="22">
        <v>0</v>
      </c>
      <c r="K117" s="22">
        <v>0</v>
      </c>
      <c r="L117" s="22">
        <v>0</v>
      </c>
      <c r="M117" s="22">
        <v>0</v>
      </c>
      <c r="N117" s="22">
        <v>0</v>
      </c>
      <c r="O117" s="77"/>
    </row>
    <row r="118" spans="1:15">
      <c r="A118" s="85" t="s">
        <v>62</v>
      </c>
      <c r="B118" s="64" t="s">
        <v>15</v>
      </c>
      <c r="C118" s="22">
        <v>212.36291023475039</v>
      </c>
      <c r="D118" s="22">
        <v>212.3629096655626</v>
      </c>
      <c r="E118" s="22">
        <v>212.36291057515879</v>
      </c>
      <c r="F118" s="22">
        <v>212.36290998894091</v>
      </c>
      <c r="G118" s="22">
        <v>212.36290998894091</v>
      </c>
      <c r="H118" s="22">
        <v>212.3629101382698</v>
      </c>
      <c r="I118" s="22">
        <v>212.36291002012561</v>
      </c>
      <c r="J118" s="22">
        <v>212.36291002012561</v>
      </c>
      <c r="K118" s="22">
        <v>212.36291065612369</v>
      </c>
      <c r="L118" s="22">
        <v>212.36291065612369</v>
      </c>
      <c r="M118" s="22">
        <v>212.36290998894091</v>
      </c>
      <c r="N118" s="22">
        <v>212.36290998894091</v>
      </c>
      <c r="O118" s="77"/>
    </row>
    <row r="119" spans="1:15">
      <c r="A119" s="86" t="s">
        <v>62</v>
      </c>
      <c r="B119" s="64" t="s">
        <v>16</v>
      </c>
      <c r="C119" s="22">
        <v>18.547845060473829</v>
      </c>
      <c r="D119" s="22">
        <v>14.96588649102166</v>
      </c>
      <c r="E119" s="22">
        <v>13.964335452528131</v>
      </c>
      <c r="F119" s="22">
        <v>0</v>
      </c>
      <c r="G119" s="22">
        <v>0</v>
      </c>
      <c r="H119" s="22">
        <v>19.289506786419292</v>
      </c>
      <c r="I119" s="22">
        <v>16.08948963701101</v>
      </c>
      <c r="J119" s="22">
        <v>16.08948963701101</v>
      </c>
      <c r="K119" s="22">
        <v>14.74273336428341</v>
      </c>
      <c r="L119" s="22">
        <v>14.74273336428341</v>
      </c>
      <c r="M119" s="22">
        <v>0</v>
      </c>
      <c r="N119" s="22">
        <v>0</v>
      </c>
      <c r="O119" s="77"/>
    </row>
    <row r="120" spans="1:15">
      <c r="A120" s="86" t="s">
        <v>62</v>
      </c>
      <c r="B120" s="64" t="s">
        <v>17</v>
      </c>
      <c r="C120" s="22">
        <v>193.8150651742765</v>
      </c>
      <c r="D120" s="22">
        <v>197.39702317454089</v>
      </c>
      <c r="E120" s="22">
        <v>198.39857512263069</v>
      </c>
      <c r="F120" s="22">
        <v>212.36290998894091</v>
      </c>
      <c r="G120" s="22">
        <v>212.36290998894091</v>
      </c>
      <c r="H120" s="22">
        <v>193.07340335185049</v>
      </c>
      <c r="I120" s="22">
        <v>196.2734203831146</v>
      </c>
      <c r="J120" s="22">
        <v>196.2734203831146</v>
      </c>
      <c r="K120" s="22">
        <v>197.62017729184029</v>
      </c>
      <c r="L120" s="22">
        <v>197.62017729184029</v>
      </c>
      <c r="M120" s="22">
        <v>212.36290998894091</v>
      </c>
      <c r="N120" s="22">
        <v>212.36290998894091</v>
      </c>
      <c r="O120" s="77"/>
    </row>
    <row r="121" spans="1:15">
      <c r="A121" s="86" t="s">
        <v>62</v>
      </c>
      <c r="B121" s="65" t="s">
        <v>18</v>
      </c>
      <c r="C121" s="22">
        <v>8.7340322469543548</v>
      </c>
      <c r="D121" s="22">
        <v>7.0473165556972832</v>
      </c>
      <c r="E121" s="72">
        <v>6.5756941335506509</v>
      </c>
      <c r="F121" s="22">
        <v>0</v>
      </c>
      <c r="G121" s="70">
        <v>0</v>
      </c>
      <c r="H121" s="22">
        <v>9.0832748401591736</v>
      </c>
      <c r="I121" s="22">
        <v>7.5764123007573296</v>
      </c>
      <c r="J121" s="22">
        <v>7.5764123007573296</v>
      </c>
      <c r="K121" s="22">
        <v>6.9422354961766883</v>
      </c>
      <c r="L121" s="22">
        <v>6.9422354961766883</v>
      </c>
      <c r="M121" s="22">
        <v>0</v>
      </c>
      <c r="N121" s="22">
        <v>0</v>
      </c>
      <c r="O121" s="77" t="s">
        <v>63</v>
      </c>
    </row>
    <row r="122" spans="1:15">
      <c r="A122" s="85" t="s">
        <v>64</v>
      </c>
      <c r="B122" s="64" t="s">
        <v>15</v>
      </c>
      <c r="C122" s="22">
        <v>4561.8204595684483</v>
      </c>
      <c r="D122" s="22">
        <v>4561.8204073257602</v>
      </c>
      <c r="E122" s="22">
        <v>4561.8205585445075</v>
      </c>
      <c r="F122" s="22">
        <v>4561.8204731662527</v>
      </c>
      <c r="G122" s="22">
        <v>4561.8205585445075</v>
      </c>
      <c r="H122" s="22">
        <v>4561.8204744258373</v>
      </c>
      <c r="I122" s="22">
        <v>4561.8204744512186</v>
      </c>
      <c r="J122" s="22">
        <v>4561.8204744512186</v>
      </c>
      <c r="K122" s="22">
        <v>4561.82047351448</v>
      </c>
      <c r="L122" s="22">
        <v>4561.82047351448</v>
      </c>
      <c r="M122" s="22">
        <v>4561.8204121689232</v>
      </c>
      <c r="N122" s="22">
        <v>4561.8204832111151</v>
      </c>
      <c r="O122" s="77"/>
    </row>
    <row r="123" spans="1:15">
      <c r="A123" s="86" t="s">
        <v>64</v>
      </c>
      <c r="B123" s="64" t="s">
        <v>16</v>
      </c>
      <c r="C123" s="22">
        <v>0</v>
      </c>
      <c r="D123" s="22">
        <v>0</v>
      </c>
      <c r="E123" s="22">
        <v>0</v>
      </c>
      <c r="F123" s="22">
        <v>0</v>
      </c>
      <c r="G123" s="22">
        <v>0</v>
      </c>
      <c r="H123" s="22">
        <v>0</v>
      </c>
      <c r="I123" s="22">
        <v>0</v>
      </c>
      <c r="J123" s="22">
        <v>0</v>
      </c>
      <c r="K123" s="22">
        <v>0</v>
      </c>
      <c r="L123" s="22">
        <v>0</v>
      </c>
      <c r="M123" s="22">
        <v>0</v>
      </c>
      <c r="N123" s="22">
        <v>0</v>
      </c>
      <c r="O123" s="77"/>
    </row>
    <row r="124" spans="1:15">
      <c r="A124" s="86" t="s">
        <v>64</v>
      </c>
      <c r="B124" s="64" t="s">
        <v>17</v>
      </c>
      <c r="C124" s="22">
        <v>4561.8204595684483</v>
      </c>
      <c r="D124" s="22">
        <v>4561.8204073257602</v>
      </c>
      <c r="E124" s="22">
        <v>4561.8205585445075</v>
      </c>
      <c r="F124" s="22">
        <v>4561.8204731662527</v>
      </c>
      <c r="G124" s="22">
        <v>4561.8205585445075</v>
      </c>
      <c r="H124" s="22">
        <v>4561.8204744258373</v>
      </c>
      <c r="I124" s="22">
        <v>4561.8204744512186</v>
      </c>
      <c r="J124" s="22">
        <v>4561.8204744512186</v>
      </c>
      <c r="K124" s="22">
        <v>4561.82047351448</v>
      </c>
      <c r="L124" s="22">
        <v>4561.82047351448</v>
      </c>
      <c r="M124" s="22">
        <v>4561.8204121689232</v>
      </c>
      <c r="N124" s="22">
        <v>4561.8204832111151</v>
      </c>
      <c r="O124" s="77"/>
    </row>
    <row r="125" spans="1:15">
      <c r="A125" s="86" t="s">
        <v>64</v>
      </c>
      <c r="B125" s="65" t="s">
        <v>18</v>
      </c>
      <c r="C125" s="22">
        <v>0</v>
      </c>
      <c r="D125" s="70">
        <v>0</v>
      </c>
      <c r="E125" s="72">
        <v>0</v>
      </c>
      <c r="F125" s="22">
        <v>0</v>
      </c>
      <c r="G125" s="70">
        <v>0</v>
      </c>
      <c r="H125" s="22">
        <v>0</v>
      </c>
      <c r="I125" s="70">
        <v>0</v>
      </c>
      <c r="J125" s="70">
        <v>0</v>
      </c>
      <c r="K125" s="70">
        <v>0</v>
      </c>
      <c r="L125" s="70">
        <v>0</v>
      </c>
      <c r="M125" s="22">
        <v>0</v>
      </c>
      <c r="N125" s="22">
        <v>0</v>
      </c>
      <c r="O125" s="77" t="s">
        <v>65</v>
      </c>
    </row>
    <row r="126" spans="1:15">
      <c r="A126" s="85" t="s">
        <v>66</v>
      </c>
      <c r="B126" s="64" t="s">
        <v>15</v>
      </c>
      <c r="C126" s="22">
        <v>3809.0709074768301</v>
      </c>
      <c r="D126" s="22">
        <v>3809.0709073291282</v>
      </c>
      <c r="E126" s="22">
        <v>3809.0708880167072</v>
      </c>
      <c r="F126" s="22">
        <v>3809.0709074768301</v>
      </c>
      <c r="G126" s="22">
        <v>3809.0708880167072</v>
      </c>
      <c r="H126" s="22">
        <v>3809.0708860425848</v>
      </c>
      <c r="I126" s="22">
        <v>3809.0708862267852</v>
      </c>
      <c r="J126" s="22">
        <v>3809.0708862267852</v>
      </c>
      <c r="K126" s="22">
        <v>3809.0708869448381</v>
      </c>
      <c r="L126" s="22">
        <v>3809.0708869448381</v>
      </c>
      <c r="M126" s="22">
        <v>3809.070887527987</v>
      </c>
      <c r="N126" s="22">
        <v>3809.0708876063318</v>
      </c>
      <c r="O126" s="77"/>
    </row>
    <row r="127" spans="1:15">
      <c r="A127" s="86" t="s">
        <v>66</v>
      </c>
      <c r="B127" s="64" t="s">
        <v>16</v>
      </c>
      <c r="C127" s="22">
        <v>0</v>
      </c>
      <c r="D127" s="22">
        <v>0</v>
      </c>
      <c r="E127" s="22">
        <v>0</v>
      </c>
      <c r="F127" s="22">
        <v>0</v>
      </c>
      <c r="G127" s="22">
        <v>0</v>
      </c>
      <c r="H127" s="22">
        <v>0</v>
      </c>
      <c r="I127" s="22">
        <v>0</v>
      </c>
      <c r="J127" s="22">
        <v>0</v>
      </c>
      <c r="K127" s="22">
        <v>0</v>
      </c>
      <c r="L127" s="22">
        <v>0</v>
      </c>
      <c r="M127" s="22">
        <v>0</v>
      </c>
      <c r="N127" s="22">
        <v>0</v>
      </c>
      <c r="O127" s="77"/>
    </row>
    <row r="128" spans="1:15">
      <c r="A128" s="86" t="s">
        <v>66</v>
      </c>
      <c r="B128" s="64" t="s">
        <v>17</v>
      </c>
      <c r="C128" s="22">
        <v>3809.0709074768301</v>
      </c>
      <c r="D128" s="22">
        <v>3809.0709073291282</v>
      </c>
      <c r="E128" s="22">
        <v>3809.0708880167072</v>
      </c>
      <c r="F128" s="22">
        <v>3809.0709074768301</v>
      </c>
      <c r="G128" s="22">
        <v>3809.0708880167072</v>
      </c>
      <c r="H128" s="22">
        <v>3809.0708860425848</v>
      </c>
      <c r="I128" s="22">
        <v>3809.0708862267852</v>
      </c>
      <c r="J128" s="22">
        <v>3809.0708862267852</v>
      </c>
      <c r="K128" s="22">
        <v>3809.0708869448381</v>
      </c>
      <c r="L128" s="22">
        <v>3809.0708869448381</v>
      </c>
      <c r="M128" s="22">
        <v>3809.070887527987</v>
      </c>
      <c r="N128" s="22">
        <v>3809.0708876063318</v>
      </c>
      <c r="O128" s="77"/>
    </row>
    <row r="129" spans="1:15">
      <c r="A129" s="86" t="s">
        <v>66</v>
      </c>
      <c r="B129" s="65" t="s">
        <v>18</v>
      </c>
      <c r="C129" s="22">
        <v>0</v>
      </c>
      <c r="D129" s="22">
        <v>0</v>
      </c>
      <c r="E129" s="72">
        <v>0</v>
      </c>
      <c r="F129" s="22">
        <v>0</v>
      </c>
      <c r="G129" s="22">
        <v>0</v>
      </c>
      <c r="H129" s="22">
        <v>0</v>
      </c>
      <c r="I129" s="22">
        <v>0</v>
      </c>
      <c r="J129" s="22">
        <v>0</v>
      </c>
      <c r="K129" s="22">
        <v>0</v>
      </c>
      <c r="L129" s="22">
        <v>0</v>
      </c>
      <c r="M129" s="22">
        <v>0</v>
      </c>
      <c r="N129" s="22">
        <v>0</v>
      </c>
      <c r="O129" s="77"/>
    </row>
    <row r="130" spans="1:15">
      <c r="A130" s="85" t="s">
        <v>67</v>
      </c>
      <c r="B130" s="64" t="s">
        <v>15</v>
      </c>
      <c r="C130" s="22">
        <v>6239.3915692379578</v>
      </c>
      <c r="D130" s="22">
        <v>6239.3915552297603</v>
      </c>
      <c r="E130" s="22">
        <v>6239.3915508086338</v>
      </c>
      <c r="F130" s="22">
        <v>6239.3915549338863</v>
      </c>
      <c r="G130" s="22">
        <v>6239.3915659510194</v>
      </c>
      <c r="H130" s="22">
        <v>6239.3915618165902</v>
      </c>
      <c r="I130" s="22">
        <v>6239.3915589964618</v>
      </c>
      <c r="J130" s="22">
        <v>6239.3915589964618</v>
      </c>
      <c r="K130" s="22">
        <v>6239.3915620623911</v>
      </c>
      <c r="L130" s="22">
        <v>6239.3915620623911</v>
      </c>
      <c r="M130" s="22">
        <v>6239.3915775370551</v>
      </c>
      <c r="N130" s="22">
        <v>6239.3915632208546</v>
      </c>
      <c r="O130" s="77"/>
    </row>
    <row r="131" spans="1:15">
      <c r="A131" s="86" t="s">
        <v>67</v>
      </c>
      <c r="B131" s="64" t="s">
        <v>16</v>
      </c>
      <c r="C131" s="22">
        <v>3607.6248967299589</v>
      </c>
      <c r="D131" s="22">
        <v>3608.52429873345</v>
      </c>
      <c r="E131" s="22">
        <v>2280.46165022373</v>
      </c>
      <c r="F131" s="22">
        <v>3618.987117379379</v>
      </c>
      <c r="G131" s="22">
        <v>1981.0639268021489</v>
      </c>
      <c r="H131" s="22">
        <v>3405.146050537845</v>
      </c>
      <c r="I131" s="22">
        <v>3639.5045196209858</v>
      </c>
      <c r="J131" s="22">
        <v>3639.5045196209858</v>
      </c>
      <c r="K131" s="22">
        <v>5333.1689697945894</v>
      </c>
      <c r="L131" s="22">
        <v>5333.1689697945894</v>
      </c>
      <c r="M131" s="22">
        <v>4405.706480717211</v>
      </c>
      <c r="N131" s="22">
        <v>4370.214614917144</v>
      </c>
      <c r="O131" s="77"/>
    </row>
    <row r="132" spans="1:15">
      <c r="A132" s="86" t="s">
        <v>67</v>
      </c>
      <c r="B132" s="64" t="s">
        <v>17</v>
      </c>
      <c r="C132" s="22">
        <v>2631.766672507998</v>
      </c>
      <c r="D132" s="22">
        <v>2630.8672564963099</v>
      </c>
      <c r="E132" s="22">
        <v>3958.9299005849052</v>
      </c>
      <c r="F132" s="22">
        <v>2620.4044375545068</v>
      </c>
      <c r="G132" s="22">
        <v>4258.3276391488707</v>
      </c>
      <c r="H132" s="22">
        <v>2834.2455112787452</v>
      </c>
      <c r="I132" s="22">
        <v>2599.887039375476</v>
      </c>
      <c r="J132" s="22">
        <v>2599.887039375476</v>
      </c>
      <c r="K132" s="22">
        <v>906.22259226780159</v>
      </c>
      <c r="L132" s="22">
        <v>906.22259226780159</v>
      </c>
      <c r="M132" s="22">
        <v>1833.6850968198451</v>
      </c>
      <c r="N132" s="22">
        <v>1869.176948303711</v>
      </c>
      <c r="O132" s="77"/>
    </row>
    <row r="133" spans="1:15">
      <c r="A133" s="86" t="s">
        <v>67</v>
      </c>
      <c r="B133" s="65" t="s">
        <v>18</v>
      </c>
      <c r="C133" s="22">
        <v>57.820139298783793</v>
      </c>
      <c r="D133" s="22">
        <v>57.834554327798863</v>
      </c>
      <c r="E133" s="72">
        <v>36.549423636158544</v>
      </c>
      <c r="F133" s="22">
        <v>58.002244057236865</v>
      </c>
      <c r="G133" s="22">
        <v>31.750915227263693</v>
      </c>
      <c r="H133" s="22">
        <v>54.574969639290302</v>
      </c>
      <c r="I133" s="22">
        <v>58.331080606301313</v>
      </c>
      <c r="J133" s="22">
        <v>58.331080606301313</v>
      </c>
      <c r="K133" s="22">
        <v>85.475785847806989</v>
      </c>
      <c r="L133" s="22">
        <v>85.475785847806989</v>
      </c>
      <c r="M133" s="22">
        <v>70.611155366150697</v>
      </c>
      <c r="N133" s="22">
        <v>70.042320162724053</v>
      </c>
      <c r="O133" s="77"/>
    </row>
    <row r="134" spans="1:15">
      <c r="A134" s="85" t="s">
        <v>68</v>
      </c>
      <c r="B134" s="64" t="s">
        <v>15</v>
      </c>
      <c r="C134" s="22">
        <v>330.82169707822982</v>
      </c>
      <c r="D134" s="22">
        <v>330.82169707822982</v>
      </c>
      <c r="E134" s="22">
        <v>330.82169166980151</v>
      </c>
      <c r="F134" s="22">
        <v>330.82169707822982</v>
      </c>
      <c r="G134" s="22">
        <v>330.82169166980151</v>
      </c>
      <c r="H134" s="22">
        <v>330.82169395586101</v>
      </c>
      <c r="I134" s="22">
        <v>330.82169016173083</v>
      </c>
      <c r="J134" s="22">
        <v>330.82169016173083</v>
      </c>
      <c r="K134" s="22">
        <v>330.82169417527348</v>
      </c>
      <c r="L134" s="22">
        <v>330.82169417527348</v>
      </c>
      <c r="M134" s="22">
        <v>330.82169458059877</v>
      </c>
      <c r="N134" s="22">
        <v>330.82169438354538</v>
      </c>
      <c r="O134" s="77"/>
    </row>
    <row r="135" spans="1:15">
      <c r="A135" s="86" t="s">
        <v>68</v>
      </c>
      <c r="B135" s="64" t="s">
        <v>16</v>
      </c>
      <c r="C135" s="22">
        <v>0</v>
      </c>
      <c r="D135" s="22">
        <v>0</v>
      </c>
      <c r="E135" s="22">
        <v>0</v>
      </c>
      <c r="F135" s="22">
        <v>0</v>
      </c>
      <c r="G135" s="22">
        <v>0</v>
      </c>
      <c r="H135" s="22">
        <v>0</v>
      </c>
      <c r="I135" s="22">
        <v>0</v>
      </c>
      <c r="J135" s="22">
        <v>0</v>
      </c>
      <c r="K135" s="22">
        <v>0</v>
      </c>
      <c r="L135" s="22">
        <v>0</v>
      </c>
      <c r="M135" s="22">
        <v>0</v>
      </c>
      <c r="N135" s="22">
        <v>0</v>
      </c>
      <c r="O135" s="77"/>
    </row>
    <row r="136" spans="1:15">
      <c r="A136" s="86" t="s">
        <v>68</v>
      </c>
      <c r="B136" s="64" t="s">
        <v>17</v>
      </c>
      <c r="C136" s="22">
        <v>330.82169707822982</v>
      </c>
      <c r="D136" s="22">
        <v>330.82169707822982</v>
      </c>
      <c r="E136" s="22">
        <v>330.82169166980151</v>
      </c>
      <c r="F136" s="22">
        <v>330.82169707822982</v>
      </c>
      <c r="G136" s="22">
        <v>330.82169166980151</v>
      </c>
      <c r="H136" s="22">
        <v>330.82169395586101</v>
      </c>
      <c r="I136" s="22">
        <v>330.82169016173083</v>
      </c>
      <c r="J136" s="22">
        <v>330.82169016173083</v>
      </c>
      <c r="K136" s="22">
        <v>330.82169417527348</v>
      </c>
      <c r="L136" s="22">
        <v>330.82169417527348</v>
      </c>
      <c r="M136" s="22">
        <v>330.82169458059877</v>
      </c>
      <c r="N136" s="22">
        <v>330.82169438354538</v>
      </c>
      <c r="O136" s="77"/>
    </row>
    <row r="137" spans="1:15">
      <c r="A137" s="86" t="s">
        <v>68</v>
      </c>
      <c r="B137" s="65" t="s">
        <v>18</v>
      </c>
      <c r="C137" s="22">
        <v>0</v>
      </c>
      <c r="D137" s="22">
        <v>0</v>
      </c>
      <c r="E137" s="72">
        <v>0</v>
      </c>
      <c r="F137" s="22">
        <v>0</v>
      </c>
      <c r="G137" s="22">
        <v>0</v>
      </c>
      <c r="H137" s="22">
        <v>0</v>
      </c>
      <c r="I137" s="22">
        <v>0</v>
      </c>
      <c r="J137" s="22">
        <v>0</v>
      </c>
      <c r="K137" s="22">
        <v>0</v>
      </c>
      <c r="L137" s="22">
        <v>0</v>
      </c>
      <c r="M137" s="22">
        <v>0</v>
      </c>
      <c r="N137" s="22">
        <v>0</v>
      </c>
      <c r="O137" s="77"/>
    </row>
    <row r="138" spans="1:15">
      <c r="A138" s="85" t="s">
        <v>69</v>
      </c>
      <c r="B138" s="64" t="s">
        <v>15</v>
      </c>
      <c r="C138" s="22">
        <v>1103.0204260653441</v>
      </c>
      <c r="D138" s="22">
        <v>1103.0204265321049</v>
      </c>
      <c r="E138" s="22">
        <v>1103.0204500585301</v>
      </c>
      <c r="F138" s="22">
        <v>1103.0204265321049</v>
      </c>
      <c r="G138" s="22">
        <v>1103.0204500585301</v>
      </c>
      <c r="H138" s="22">
        <v>1103.0204157392261</v>
      </c>
      <c r="I138" s="22">
        <v>1103.0204185746629</v>
      </c>
      <c r="J138" s="22">
        <v>1103.0204185746629</v>
      </c>
      <c r="K138" s="22">
        <v>1103.0204260493019</v>
      </c>
      <c r="L138" s="22">
        <v>1103.0204260493019</v>
      </c>
      <c r="M138" s="22">
        <v>1103.0204354200789</v>
      </c>
      <c r="N138" s="22">
        <v>1103.020437110187</v>
      </c>
      <c r="O138" s="77"/>
    </row>
    <row r="139" spans="1:15">
      <c r="A139" s="86" t="s">
        <v>69</v>
      </c>
      <c r="B139" s="64" t="s">
        <v>16</v>
      </c>
      <c r="C139" s="22">
        <v>0</v>
      </c>
      <c r="D139" s="22">
        <v>0</v>
      </c>
      <c r="E139" s="22">
        <v>0</v>
      </c>
      <c r="F139" s="22">
        <v>0</v>
      </c>
      <c r="G139" s="22">
        <v>0</v>
      </c>
      <c r="H139" s="22">
        <v>0</v>
      </c>
      <c r="I139" s="22">
        <v>0</v>
      </c>
      <c r="J139" s="22">
        <v>0</v>
      </c>
      <c r="K139" s="22">
        <v>0</v>
      </c>
      <c r="L139" s="22">
        <v>0</v>
      </c>
      <c r="M139" s="22">
        <v>0</v>
      </c>
      <c r="N139" s="22">
        <v>0</v>
      </c>
      <c r="O139" s="77"/>
    </row>
    <row r="140" spans="1:15">
      <c r="A140" s="86" t="s">
        <v>69</v>
      </c>
      <c r="B140" s="64" t="s">
        <v>17</v>
      </c>
      <c r="C140" s="22">
        <v>1103.0204260653441</v>
      </c>
      <c r="D140" s="22">
        <v>1103.0204265321049</v>
      </c>
      <c r="E140" s="22">
        <v>1103.0204500585301</v>
      </c>
      <c r="F140" s="22">
        <v>1103.0204265321049</v>
      </c>
      <c r="G140" s="22">
        <v>1103.0204500585301</v>
      </c>
      <c r="H140" s="22">
        <v>1103.0204157392261</v>
      </c>
      <c r="I140" s="22">
        <v>1103.0204185746629</v>
      </c>
      <c r="J140" s="22">
        <v>1103.0204185746629</v>
      </c>
      <c r="K140" s="22">
        <v>1103.0204260493019</v>
      </c>
      <c r="L140" s="22">
        <v>1103.0204260493019</v>
      </c>
      <c r="M140" s="22">
        <v>1103.0204354200789</v>
      </c>
      <c r="N140" s="22">
        <v>1103.020437110187</v>
      </c>
      <c r="O140" s="77"/>
    </row>
    <row r="141" spans="1:15">
      <c r="A141" s="86" t="s">
        <v>69</v>
      </c>
      <c r="B141" s="65" t="s">
        <v>18</v>
      </c>
      <c r="C141" s="22">
        <v>0</v>
      </c>
      <c r="D141" s="22">
        <v>0</v>
      </c>
      <c r="E141" s="72">
        <v>0</v>
      </c>
      <c r="F141" s="22">
        <v>0</v>
      </c>
      <c r="G141" s="22">
        <v>0</v>
      </c>
      <c r="H141" s="22">
        <v>0</v>
      </c>
      <c r="I141" s="22">
        <v>0</v>
      </c>
      <c r="J141" s="22">
        <v>0</v>
      </c>
      <c r="K141" s="22">
        <v>0</v>
      </c>
      <c r="L141" s="22">
        <v>0</v>
      </c>
      <c r="M141" s="22">
        <v>0</v>
      </c>
      <c r="N141" s="22">
        <v>0</v>
      </c>
      <c r="O141" s="77"/>
    </row>
    <row r="142" spans="1:15">
      <c r="A142" s="85" t="s">
        <v>70</v>
      </c>
      <c r="B142" s="64" t="s">
        <v>15</v>
      </c>
      <c r="C142" s="22">
        <v>6.7029090395749744</v>
      </c>
      <c r="D142" s="22">
        <v>6.7029090395749744</v>
      </c>
      <c r="E142" s="22">
        <v>6.7029059481229378</v>
      </c>
      <c r="F142" s="22">
        <v>6.7029090395749744</v>
      </c>
      <c r="G142" s="22">
        <v>6.7029059481229378</v>
      </c>
      <c r="H142" s="22">
        <v>6.7029059498255652</v>
      </c>
      <c r="I142" s="22">
        <v>6.7029059498255652</v>
      </c>
      <c r="J142" s="22">
        <v>6.7029059498255652</v>
      </c>
      <c r="K142" s="22">
        <v>6.7029057543408967</v>
      </c>
      <c r="L142" s="22">
        <v>6.7029057543408967</v>
      </c>
      <c r="M142" s="22">
        <v>6.7029059498255652</v>
      </c>
      <c r="N142" s="22">
        <v>6.7029059498255652</v>
      </c>
      <c r="O142" s="77"/>
    </row>
    <row r="143" spans="1:15">
      <c r="A143" s="86" t="s">
        <v>70</v>
      </c>
      <c r="B143" s="64" t="s">
        <v>16</v>
      </c>
      <c r="C143" s="22">
        <v>0</v>
      </c>
      <c r="D143" s="22">
        <v>0</v>
      </c>
      <c r="E143" s="22">
        <v>0</v>
      </c>
      <c r="F143" s="22">
        <v>0</v>
      </c>
      <c r="G143" s="22">
        <v>0</v>
      </c>
      <c r="H143" s="22">
        <v>0</v>
      </c>
      <c r="I143" s="22">
        <v>0</v>
      </c>
      <c r="J143" s="22">
        <v>0</v>
      </c>
      <c r="K143" s="22">
        <v>0</v>
      </c>
      <c r="L143" s="22">
        <v>0</v>
      </c>
      <c r="M143" s="22">
        <v>0</v>
      </c>
      <c r="N143" s="22">
        <v>0</v>
      </c>
      <c r="O143" s="77"/>
    </row>
    <row r="144" spans="1:15">
      <c r="A144" s="86" t="s">
        <v>70</v>
      </c>
      <c r="B144" s="64" t="s">
        <v>17</v>
      </c>
      <c r="C144" s="22">
        <v>6.7029090395749744</v>
      </c>
      <c r="D144" s="22">
        <v>6.7029090395749744</v>
      </c>
      <c r="E144" s="22">
        <v>6.7029059481229378</v>
      </c>
      <c r="F144" s="22">
        <v>6.7029090395749744</v>
      </c>
      <c r="G144" s="22">
        <v>6.7029059481229378</v>
      </c>
      <c r="H144" s="22">
        <v>6.7029059498255652</v>
      </c>
      <c r="I144" s="22">
        <v>6.7029059498255652</v>
      </c>
      <c r="J144" s="22">
        <v>6.7029059498255652</v>
      </c>
      <c r="K144" s="22">
        <v>6.7029057543408967</v>
      </c>
      <c r="L144" s="22">
        <v>6.7029057543408967</v>
      </c>
      <c r="M144" s="22">
        <v>6.7029059498255652</v>
      </c>
      <c r="N144" s="22">
        <v>6.7029059498255652</v>
      </c>
      <c r="O144" s="77"/>
    </row>
    <row r="145" spans="1:15">
      <c r="A145" s="86" t="s">
        <v>70</v>
      </c>
      <c r="B145" s="65" t="s">
        <v>18</v>
      </c>
      <c r="C145" s="22">
        <v>0</v>
      </c>
      <c r="D145" s="22">
        <v>0</v>
      </c>
      <c r="E145" s="72">
        <v>0</v>
      </c>
      <c r="F145" s="22">
        <v>0</v>
      </c>
      <c r="G145" s="22">
        <v>0</v>
      </c>
      <c r="H145" s="22">
        <v>0</v>
      </c>
      <c r="I145" s="22">
        <v>0</v>
      </c>
      <c r="J145" s="22">
        <v>0</v>
      </c>
      <c r="K145" s="22">
        <v>0</v>
      </c>
      <c r="L145" s="22">
        <v>0</v>
      </c>
      <c r="M145" s="22">
        <v>0</v>
      </c>
      <c r="N145" s="22">
        <v>0</v>
      </c>
      <c r="O145" s="77"/>
    </row>
    <row r="146" spans="1:15">
      <c r="A146" s="85" t="s">
        <v>71</v>
      </c>
      <c r="B146" s="64" t="s">
        <v>15</v>
      </c>
      <c r="C146" s="22">
        <v>3.1762269433968422</v>
      </c>
      <c r="D146" s="22">
        <v>3.1762269433968422</v>
      </c>
      <c r="E146" s="22">
        <v>3.176226719474097</v>
      </c>
      <c r="F146" s="22">
        <v>3.1762269433968422</v>
      </c>
      <c r="G146" s="22">
        <v>3.176226719474097</v>
      </c>
      <c r="H146" s="22">
        <v>3.1762269433968422</v>
      </c>
      <c r="I146" s="22">
        <v>3.1762269433968422</v>
      </c>
      <c r="J146" s="22">
        <v>3.1762269433968422</v>
      </c>
      <c r="K146" s="22">
        <v>3.1762269433968422</v>
      </c>
      <c r="L146" s="22">
        <v>3.1762269433968422</v>
      </c>
      <c r="M146" s="22">
        <v>3.176226661337195</v>
      </c>
      <c r="N146" s="22">
        <v>3.176226661337195</v>
      </c>
      <c r="O146" s="77"/>
    </row>
    <row r="147" spans="1:15">
      <c r="A147" s="86" t="s">
        <v>71</v>
      </c>
      <c r="B147" s="64" t="s">
        <v>16</v>
      </c>
      <c r="C147" s="22">
        <v>0</v>
      </c>
      <c r="D147" s="22">
        <v>0</v>
      </c>
      <c r="E147" s="22">
        <v>0</v>
      </c>
      <c r="F147" s="22">
        <v>0</v>
      </c>
      <c r="G147" s="22">
        <v>0</v>
      </c>
      <c r="H147" s="22">
        <v>0</v>
      </c>
      <c r="I147" s="22">
        <v>0</v>
      </c>
      <c r="J147" s="22">
        <v>0</v>
      </c>
      <c r="K147" s="22">
        <v>0</v>
      </c>
      <c r="L147" s="22">
        <v>0</v>
      </c>
      <c r="M147" s="22">
        <v>0</v>
      </c>
      <c r="N147" s="22">
        <v>0</v>
      </c>
      <c r="O147" s="77"/>
    </row>
    <row r="148" spans="1:15">
      <c r="A148" s="86" t="s">
        <v>71</v>
      </c>
      <c r="B148" s="64" t="s">
        <v>17</v>
      </c>
      <c r="C148" s="22">
        <v>3.1762269433968422</v>
      </c>
      <c r="D148" s="22">
        <v>3.1762269433968422</v>
      </c>
      <c r="E148" s="22">
        <v>3.176226719474097</v>
      </c>
      <c r="F148" s="22">
        <v>3.1762269433968422</v>
      </c>
      <c r="G148" s="22">
        <v>3.176226719474097</v>
      </c>
      <c r="H148" s="22">
        <v>3.1762269433968422</v>
      </c>
      <c r="I148" s="22">
        <v>3.1762269433968422</v>
      </c>
      <c r="J148" s="22">
        <v>3.1762269433968422</v>
      </c>
      <c r="K148" s="22">
        <v>3.1762269433968422</v>
      </c>
      <c r="L148" s="22">
        <v>3.1762269433968422</v>
      </c>
      <c r="M148" s="22">
        <v>3.176226661337195</v>
      </c>
      <c r="N148" s="22">
        <v>3.176226661337195</v>
      </c>
      <c r="O148" s="77"/>
    </row>
    <row r="149" spans="1:15">
      <c r="A149" s="86" t="s">
        <v>71</v>
      </c>
      <c r="B149" s="65" t="s">
        <v>18</v>
      </c>
      <c r="C149" s="22">
        <v>0</v>
      </c>
      <c r="D149" s="22">
        <v>0</v>
      </c>
      <c r="E149" s="72">
        <v>0</v>
      </c>
      <c r="F149" s="22">
        <v>0</v>
      </c>
      <c r="G149" s="22">
        <v>0</v>
      </c>
      <c r="H149" s="22">
        <v>0</v>
      </c>
      <c r="I149" s="22">
        <v>0</v>
      </c>
      <c r="J149" s="22">
        <v>0</v>
      </c>
      <c r="K149" s="22">
        <v>0</v>
      </c>
      <c r="L149" s="22">
        <v>0</v>
      </c>
      <c r="M149" s="22">
        <v>0</v>
      </c>
      <c r="N149" s="22">
        <v>0</v>
      </c>
      <c r="O149" s="77"/>
    </row>
    <row r="150" spans="1:15">
      <c r="A150" s="85" t="s">
        <v>72</v>
      </c>
      <c r="B150" s="64" t="s">
        <v>15</v>
      </c>
      <c r="C150" s="22">
        <v>5.1509174602218479</v>
      </c>
      <c r="D150" s="22">
        <v>5.1509174602218479</v>
      </c>
      <c r="E150" s="22">
        <v>5.1509198766976372</v>
      </c>
      <c r="F150" s="22">
        <v>5.1509174602218479</v>
      </c>
      <c r="G150" s="22">
        <v>5.1509198766976372</v>
      </c>
      <c r="H150" s="22">
        <v>5.1509174602218479</v>
      </c>
      <c r="I150" s="22">
        <v>5.1509174602218479</v>
      </c>
      <c r="J150" s="22">
        <v>5.1509174602218479</v>
      </c>
      <c r="K150" s="22">
        <v>5.1509155140758738</v>
      </c>
      <c r="L150" s="22">
        <v>5.1509155140758738</v>
      </c>
      <c r="M150" s="22">
        <v>5.1509198766976372</v>
      </c>
      <c r="N150" s="22">
        <v>5.150931238985363</v>
      </c>
      <c r="O150" s="77"/>
    </row>
    <row r="151" spans="1:15">
      <c r="A151" s="86" t="s">
        <v>72</v>
      </c>
      <c r="B151" s="64" t="s">
        <v>16</v>
      </c>
      <c r="C151" s="22">
        <v>0</v>
      </c>
      <c r="D151" s="22">
        <v>0</v>
      </c>
      <c r="E151" s="22">
        <v>0</v>
      </c>
      <c r="F151" s="22">
        <v>0</v>
      </c>
      <c r="G151" s="22">
        <v>0</v>
      </c>
      <c r="H151" s="22">
        <v>0</v>
      </c>
      <c r="I151" s="22">
        <v>0</v>
      </c>
      <c r="J151" s="22">
        <v>0</v>
      </c>
      <c r="K151" s="22">
        <v>0</v>
      </c>
      <c r="L151" s="22">
        <v>0</v>
      </c>
      <c r="M151" s="22">
        <v>0</v>
      </c>
      <c r="N151" s="22">
        <v>0</v>
      </c>
      <c r="O151" s="77"/>
    </row>
    <row r="152" spans="1:15">
      <c r="A152" s="86" t="s">
        <v>72</v>
      </c>
      <c r="B152" s="64" t="s">
        <v>17</v>
      </c>
      <c r="C152" s="22">
        <v>5.1509174602218479</v>
      </c>
      <c r="D152" s="22">
        <v>5.1509174602218479</v>
      </c>
      <c r="E152" s="22">
        <v>5.1509198766976372</v>
      </c>
      <c r="F152" s="22">
        <v>5.1509174602218479</v>
      </c>
      <c r="G152" s="22">
        <v>5.1509198766976372</v>
      </c>
      <c r="H152" s="22">
        <v>5.1509174602218479</v>
      </c>
      <c r="I152" s="22">
        <v>5.1509174602218479</v>
      </c>
      <c r="J152" s="22">
        <v>5.1509174602218479</v>
      </c>
      <c r="K152" s="22">
        <v>5.1509155140758738</v>
      </c>
      <c r="L152" s="22">
        <v>5.1509155140758738</v>
      </c>
      <c r="M152" s="22">
        <v>5.1509198766976372</v>
      </c>
      <c r="N152" s="22">
        <v>5.150931238985363</v>
      </c>
      <c r="O152" s="77"/>
    </row>
    <row r="153" spans="1:15">
      <c r="A153" s="86" t="s">
        <v>72</v>
      </c>
      <c r="B153" s="65" t="s">
        <v>18</v>
      </c>
      <c r="C153" s="22">
        <v>0</v>
      </c>
      <c r="D153" s="22">
        <v>0</v>
      </c>
      <c r="E153" s="72">
        <v>0</v>
      </c>
      <c r="F153" s="22">
        <v>0</v>
      </c>
      <c r="G153" s="22">
        <v>0</v>
      </c>
      <c r="H153" s="22">
        <v>0</v>
      </c>
      <c r="I153" s="22">
        <v>0</v>
      </c>
      <c r="J153" s="22">
        <v>0</v>
      </c>
      <c r="K153" s="22">
        <v>0</v>
      </c>
      <c r="L153" s="22">
        <v>0</v>
      </c>
      <c r="M153" s="22">
        <v>0</v>
      </c>
      <c r="N153" s="22">
        <v>0</v>
      </c>
      <c r="O153" s="77"/>
    </row>
    <row r="154" spans="1:15">
      <c r="A154" s="85" t="s">
        <v>73</v>
      </c>
      <c r="B154" s="64" t="s">
        <v>15</v>
      </c>
      <c r="C154" s="22">
        <v>338.82447318976642</v>
      </c>
      <c r="D154" s="22">
        <v>338.82447299195201</v>
      </c>
      <c r="E154" s="22">
        <v>338.82446373064568</v>
      </c>
      <c r="F154" s="22">
        <v>338.82447299195201</v>
      </c>
      <c r="G154" s="22">
        <v>338.82446373064568</v>
      </c>
      <c r="H154" s="22">
        <v>338.82446344401171</v>
      </c>
      <c r="I154" s="22">
        <v>338.82446320978102</v>
      </c>
      <c r="J154" s="22">
        <v>338.82446320978102</v>
      </c>
      <c r="K154" s="22">
        <v>338.82446373428832</v>
      </c>
      <c r="L154" s="22">
        <v>338.82446373428832</v>
      </c>
      <c r="M154" s="22">
        <v>338.82446301864292</v>
      </c>
      <c r="N154" s="22">
        <v>338.82446301864292</v>
      </c>
      <c r="O154" s="77"/>
    </row>
    <row r="155" spans="1:15">
      <c r="A155" s="86" t="s">
        <v>73</v>
      </c>
      <c r="B155" s="64" t="s">
        <v>16</v>
      </c>
      <c r="C155" s="22">
        <v>0</v>
      </c>
      <c r="D155" s="22">
        <v>0</v>
      </c>
      <c r="E155" s="22">
        <v>0</v>
      </c>
      <c r="F155" s="22">
        <v>0</v>
      </c>
      <c r="G155" s="22">
        <v>0</v>
      </c>
      <c r="H155" s="22">
        <v>0</v>
      </c>
      <c r="I155" s="22">
        <v>0</v>
      </c>
      <c r="J155" s="22">
        <v>0</v>
      </c>
      <c r="K155" s="22">
        <v>0</v>
      </c>
      <c r="L155" s="22">
        <v>0</v>
      </c>
      <c r="M155" s="22">
        <v>0</v>
      </c>
      <c r="N155" s="22">
        <v>0</v>
      </c>
      <c r="O155" s="77"/>
    </row>
    <row r="156" spans="1:15">
      <c r="A156" s="86" t="s">
        <v>73</v>
      </c>
      <c r="B156" s="64" t="s">
        <v>17</v>
      </c>
      <c r="C156" s="22">
        <v>338.82447318976642</v>
      </c>
      <c r="D156" s="22">
        <v>338.82447299195201</v>
      </c>
      <c r="E156" s="22">
        <v>338.82446373064568</v>
      </c>
      <c r="F156" s="22">
        <v>338.82447299195201</v>
      </c>
      <c r="G156" s="22">
        <v>338.82446373064568</v>
      </c>
      <c r="H156" s="22">
        <v>338.82446344401171</v>
      </c>
      <c r="I156" s="22">
        <v>338.82446320978102</v>
      </c>
      <c r="J156" s="22">
        <v>338.82446320978102</v>
      </c>
      <c r="K156" s="22">
        <v>338.82446373428832</v>
      </c>
      <c r="L156" s="22">
        <v>338.82446373428832</v>
      </c>
      <c r="M156" s="22">
        <v>338.82446301864292</v>
      </c>
      <c r="N156" s="22">
        <v>338.82446301864292</v>
      </c>
      <c r="O156" s="77"/>
    </row>
    <row r="157" spans="1:15">
      <c r="A157" s="86" t="s">
        <v>73</v>
      </c>
      <c r="B157" s="65" t="s">
        <v>18</v>
      </c>
      <c r="C157" s="22">
        <v>0</v>
      </c>
      <c r="D157" s="22">
        <v>0</v>
      </c>
      <c r="E157" s="72">
        <v>0</v>
      </c>
      <c r="F157" s="22">
        <v>0</v>
      </c>
      <c r="G157" s="22">
        <v>0</v>
      </c>
      <c r="H157" s="22">
        <v>0</v>
      </c>
      <c r="I157" s="22">
        <v>0</v>
      </c>
      <c r="J157" s="22">
        <v>0</v>
      </c>
      <c r="K157" s="22">
        <v>0</v>
      </c>
      <c r="L157" s="22">
        <v>0</v>
      </c>
      <c r="M157" s="22">
        <v>0</v>
      </c>
      <c r="N157" s="22">
        <v>0</v>
      </c>
      <c r="O157" s="77"/>
    </row>
    <row r="158" spans="1:15">
      <c r="A158" s="85" t="s">
        <v>74</v>
      </c>
      <c r="B158" s="64" t="s">
        <v>15</v>
      </c>
      <c r="C158" s="22">
        <v>20.377678493592018</v>
      </c>
      <c r="D158" s="22">
        <v>20.377678493592018</v>
      </c>
      <c r="E158" s="22">
        <v>20.37767710724621</v>
      </c>
      <c r="F158" s="22">
        <v>20.377678493592018</v>
      </c>
      <c r="G158" s="22">
        <v>20.37767710724621</v>
      </c>
      <c r="H158" s="22">
        <v>20.37767692437879</v>
      </c>
      <c r="I158" s="22">
        <v>20.37767692437879</v>
      </c>
      <c r="J158" s="22">
        <v>20.37767692437879</v>
      </c>
      <c r="K158" s="22">
        <v>20.37767692437879</v>
      </c>
      <c r="L158" s="22">
        <v>20.37767692437879</v>
      </c>
      <c r="M158" s="22">
        <v>20.37767692437879</v>
      </c>
      <c r="N158" s="22">
        <v>20.37767692437879</v>
      </c>
      <c r="O158" s="77"/>
    </row>
    <row r="159" spans="1:15">
      <c r="A159" s="86" t="s">
        <v>74</v>
      </c>
      <c r="B159" s="64" t="s">
        <v>16</v>
      </c>
      <c r="C159" s="22">
        <v>0</v>
      </c>
      <c r="D159" s="22">
        <v>0</v>
      </c>
      <c r="E159" s="22">
        <v>0</v>
      </c>
      <c r="F159" s="22">
        <v>0</v>
      </c>
      <c r="G159" s="22">
        <v>0</v>
      </c>
      <c r="H159" s="22">
        <v>0</v>
      </c>
      <c r="I159" s="22">
        <v>0</v>
      </c>
      <c r="J159" s="22">
        <v>0</v>
      </c>
      <c r="K159" s="22">
        <v>0.33216301978893142</v>
      </c>
      <c r="L159" s="22">
        <v>0.33216301978893142</v>
      </c>
      <c r="M159" s="22">
        <v>0</v>
      </c>
      <c r="N159" s="22">
        <v>0</v>
      </c>
      <c r="O159" s="77"/>
    </row>
    <row r="160" spans="1:15">
      <c r="A160" s="86" t="s">
        <v>74</v>
      </c>
      <c r="B160" s="64" t="s">
        <v>17</v>
      </c>
      <c r="C160" s="22">
        <v>20.377678493592018</v>
      </c>
      <c r="D160" s="22">
        <v>20.377678493592018</v>
      </c>
      <c r="E160" s="22">
        <v>20.37767710724621</v>
      </c>
      <c r="F160" s="22">
        <v>20.377678493592018</v>
      </c>
      <c r="G160" s="22">
        <v>20.37767710724621</v>
      </c>
      <c r="H160" s="22">
        <v>20.37767692437879</v>
      </c>
      <c r="I160" s="22">
        <v>20.37767692437879</v>
      </c>
      <c r="J160" s="22">
        <v>20.37767692437879</v>
      </c>
      <c r="K160" s="22">
        <v>20.04551390458986</v>
      </c>
      <c r="L160" s="22">
        <v>20.04551390458986</v>
      </c>
      <c r="M160" s="22">
        <v>20.37767692437879</v>
      </c>
      <c r="N160" s="22">
        <v>20.37767692437879</v>
      </c>
      <c r="O160" s="77"/>
    </row>
    <row r="161" spans="1:15">
      <c r="A161" s="86" t="s">
        <v>74</v>
      </c>
      <c r="B161" s="65" t="s">
        <v>18</v>
      </c>
      <c r="C161" s="22">
        <v>0</v>
      </c>
      <c r="D161" s="22">
        <v>0</v>
      </c>
      <c r="E161" s="72">
        <v>0</v>
      </c>
      <c r="F161" s="22">
        <v>0</v>
      </c>
      <c r="G161" s="22">
        <v>0</v>
      </c>
      <c r="H161" s="22">
        <v>0</v>
      </c>
      <c r="I161" s="22">
        <v>0</v>
      </c>
      <c r="J161" s="22">
        <v>0</v>
      </c>
      <c r="K161" s="22">
        <v>1.6300337914944021</v>
      </c>
      <c r="L161" s="22">
        <v>1.6300337914944021</v>
      </c>
      <c r="M161" s="22">
        <v>0</v>
      </c>
      <c r="N161" s="22">
        <v>0</v>
      </c>
      <c r="O161" s="77"/>
    </row>
    <row r="162" spans="1:15">
      <c r="A162" s="85" t="s">
        <v>75</v>
      </c>
      <c r="B162" s="64" t="s">
        <v>15</v>
      </c>
      <c r="C162" s="22">
        <v>161.26596314308131</v>
      </c>
      <c r="D162" s="22">
        <v>161.26596412146009</v>
      </c>
      <c r="E162" s="22">
        <v>161.26596257918541</v>
      </c>
      <c r="F162" s="22">
        <v>161.26596038378119</v>
      </c>
      <c r="G162" s="22">
        <v>161.26596156192761</v>
      </c>
      <c r="H162" s="22">
        <v>161.26596229186441</v>
      </c>
      <c r="I162" s="22">
        <v>161.2659638829609</v>
      </c>
      <c r="J162" s="22">
        <v>161.2659638829609</v>
      </c>
      <c r="K162" s="22">
        <v>161.26596441792651</v>
      </c>
      <c r="L162" s="22">
        <v>161.26596441792651</v>
      </c>
      <c r="M162" s="22">
        <v>161.2659665945497</v>
      </c>
      <c r="N162" s="22">
        <v>161.2659658696667</v>
      </c>
      <c r="O162" s="77"/>
    </row>
    <row r="163" spans="1:15">
      <c r="A163" s="86" t="s">
        <v>75</v>
      </c>
      <c r="B163" s="64" t="s">
        <v>16</v>
      </c>
      <c r="C163" s="22">
        <v>22.204344994672709</v>
      </c>
      <c r="D163" s="22">
        <v>22.68336898965152</v>
      </c>
      <c r="E163" s="22">
        <v>129.05657536694861</v>
      </c>
      <c r="F163" s="22">
        <v>144.0791859532203</v>
      </c>
      <c r="G163" s="22">
        <v>127.9396057468076</v>
      </c>
      <c r="H163" s="22">
        <v>2.8136984543365222</v>
      </c>
      <c r="I163" s="22">
        <v>127.7459817015785</v>
      </c>
      <c r="J163" s="22">
        <v>127.7459817015785</v>
      </c>
      <c r="K163" s="22">
        <v>153.62360923360359</v>
      </c>
      <c r="L163" s="22">
        <v>153.62360923360359</v>
      </c>
      <c r="M163" s="22">
        <v>20.65707484808156</v>
      </c>
      <c r="N163" s="22">
        <v>21.035545752009181</v>
      </c>
      <c r="O163" s="77"/>
    </row>
    <row r="164" spans="1:15">
      <c r="A164" s="86" t="s">
        <v>75</v>
      </c>
      <c r="B164" s="64" t="s">
        <v>17</v>
      </c>
      <c r="C164" s="22">
        <v>139.0616181484086</v>
      </c>
      <c r="D164" s="22">
        <v>138.5825951318086</v>
      </c>
      <c r="E164" s="22">
        <v>32.209387212236862</v>
      </c>
      <c r="F164" s="22">
        <v>17.18677443056086</v>
      </c>
      <c r="G164" s="22">
        <v>33.326355815119918</v>
      </c>
      <c r="H164" s="22">
        <v>158.45226383752791</v>
      </c>
      <c r="I164" s="22">
        <v>33.51998218138241</v>
      </c>
      <c r="J164" s="22">
        <v>33.51998218138241</v>
      </c>
      <c r="K164" s="22">
        <v>7.6423551843229482</v>
      </c>
      <c r="L164" s="22">
        <v>7.6423551843229482</v>
      </c>
      <c r="M164" s="22">
        <v>140.60889174646809</v>
      </c>
      <c r="N164" s="22">
        <v>140.2304201176575</v>
      </c>
      <c r="O164" s="77"/>
    </row>
    <row r="165" spans="1:15">
      <c r="A165" s="86" t="s">
        <v>75</v>
      </c>
      <c r="B165" s="65" t="s">
        <v>18</v>
      </c>
      <c r="C165" s="22">
        <v>13.768773374064166</v>
      </c>
      <c r="D165" s="22">
        <v>14.065813027085596</v>
      </c>
      <c r="E165" s="72">
        <v>80.027163390773651</v>
      </c>
      <c r="F165" s="22">
        <v>89.34259009796007</v>
      </c>
      <c r="G165" s="22">
        <v>79.334538118062568</v>
      </c>
      <c r="H165" s="22">
        <v>1.7447565588851279</v>
      </c>
      <c r="I165" s="22">
        <v>79.214471935498054</v>
      </c>
      <c r="J165" s="22">
        <v>79.214471935498054</v>
      </c>
      <c r="K165" s="22">
        <v>95.261024102694407</v>
      </c>
      <c r="L165" s="22">
        <v>95.261024102694407</v>
      </c>
      <c r="M165" s="22">
        <v>12.80932070435977</v>
      </c>
      <c r="N165" s="22">
        <v>13.044008162894011</v>
      </c>
      <c r="O165" s="77"/>
    </row>
    <row r="166" spans="1:15">
      <c r="A166" s="85" t="s">
        <v>76</v>
      </c>
      <c r="B166" s="64" t="s">
        <v>15</v>
      </c>
      <c r="C166" s="22">
        <v>45.775246643102903</v>
      </c>
      <c r="D166" s="22">
        <v>45.775246933803039</v>
      </c>
      <c r="E166" s="22">
        <v>45.775246228410623</v>
      </c>
      <c r="F166" s="22">
        <v>45.775246334591913</v>
      </c>
      <c r="G166" s="22">
        <v>45.775246160469607</v>
      </c>
      <c r="H166" s="22">
        <v>45.775246728497557</v>
      </c>
      <c r="I166" s="22">
        <v>45.775246443575583</v>
      </c>
      <c r="J166" s="22">
        <v>45.775246443575583</v>
      </c>
      <c r="K166" s="22">
        <v>45.775245837502723</v>
      </c>
      <c r="L166" s="22">
        <v>45.775245837502723</v>
      </c>
      <c r="M166" s="22">
        <v>45.775248068613138</v>
      </c>
      <c r="N166" s="22">
        <v>45.775247227463403</v>
      </c>
      <c r="O166" s="77"/>
    </row>
    <row r="167" spans="1:15">
      <c r="A167" s="86" t="s">
        <v>76</v>
      </c>
      <c r="B167" s="64" t="s">
        <v>16</v>
      </c>
      <c r="C167" s="22">
        <v>1.037866521973694</v>
      </c>
      <c r="D167" s="22">
        <v>0.94396001244108485</v>
      </c>
      <c r="E167" s="22">
        <v>24.80330766166885</v>
      </c>
      <c r="F167" s="22">
        <v>30.699667454391761</v>
      </c>
      <c r="G167" s="22">
        <v>21.041903239976872</v>
      </c>
      <c r="H167" s="22">
        <v>2.8256643239844919</v>
      </c>
      <c r="I167" s="22">
        <v>40.884484812275431</v>
      </c>
      <c r="J167" s="22">
        <v>40.884484812275431</v>
      </c>
      <c r="K167" s="22">
        <v>45.248555963268579</v>
      </c>
      <c r="L167" s="22">
        <v>45.248555963268579</v>
      </c>
      <c r="M167" s="22">
        <v>1.7605233380337271</v>
      </c>
      <c r="N167" s="22">
        <v>1.6349128072151911</v>
      </c>
      <c r="O167" s="77"/>
    </row>
    <row r="168" spans="1:15">
      <c r="A168" s="86" t="s">
        <v>76</v>
      </c>
      <c r="B168" s="64" t="s">
        <v>17</v>
      </c>
      <c r="C168" s="22">
        <v>44.737380121129213</v>
      </c>
      <c r="D168" s="22">
        <v>44.831286921361958</v>
      </c>
      <c r="E168" s="22">
        <v>20.97193856674178</v>
      </c>
      <c r="F168" s="22">
        <v>15.075578880200149</v>
      </c>
      <c r="G168" s="22">
        <v>24.733342920492731</v>
      </c>
      <c r="H168" s="22">
        <v>42.949582404513073</v>
      </c>
      <c r="I168" s="22">
        <v>4.8907616313001467</v>
      </c>
      <c r="J168" s="22">
        <v>4.8907616313001467</v>
      </c>
      <c r="K168" s="22">
        <v>0.5266898742341366</v>
      </c>
      <c r="L168" s="22">
        <v>0.5266898742341366</v>
      </c>
      <c r="M168" s="22">
        <v>44.01472473057941</v>
      </c>
      <c r="N168" s="22">
        <v>44.140334420248202</v>
      </c>
      <c r="O168" s="77"/>
    </row>
    <row r="169" spans="1:15">
      <c r="A169" s="86" t="s">
        <v>76</v>
      </c>
      <c r="B169" s="65" t="s">
        <v>18</v>
      </c>
      <c r="C169" s="22">
        <v>2.2673095135142707</v>
      </c>
      <c r="D169" s="22">
        <v>2.0621625784043802</v>
      </c>
      <c r="E169" s="72">
        <v>54.184979230706041</v>
      </c>
      <c r="F169" s="22">
        <v>67.066089016745096</v>
      </c>
      <c r="G169" s="22">
        <v>45.967864741158181</v>
      </c>
      <c r="H169" s="22">
        <v>6.1729089976163127</v>
      </c>
      <c r="I169" s="22">
        <v>89.315706607219042</v>
      </c>
      <c r="J169" s="22">
        <v>89.315706607219042</v>
      </c>
      <c r="K169" s="22">
        <v>98.849400228010069</v>
      </c>
      <c r="L169" s="22">
        <v>98.849400228010069</v>
      </c>
      <c r="M169" s="22">
        <v>3.8460159416173014</v>
      </c>
      <c r="N169" s="22">
        <v>3.5716089070826587</v>
      </c>
      <c r="O169" s="77"/>
    </row>
    <row r="170" spans="1:15">
      <c r="A170" s="85" t="s">
        <v>77</v>
      </c>
      <c r="B170" s="64" t="s">
        <v>15</v>
      </c>
      <c r="C170" s="22">
        <v>28.08047596077245</v>
      </c>
      <c r="D170" s="22">
        <v>28.08047572151364</v>
      </c>
      <c r="E170" s="22">
        <v>28.08047433181164</v>
      </c>
      <c r="F170" s="22">
        <v>28.08047653312509</v>
      </c>
      <c r="G170" s="22">
        <v>28.08047514495653</v>
      </c>
      <c r="H170" s="22">
        <v>28.08048097822558</v>
      </c>
      <c r="I170" s="22">
        <v>28.08047991374789</v>
      </c>
      <c r="J170" s="22">
        <v>28.08047991374789</v>
      </c>
      <c r="K170" s="22">
        <v>28.080474782736179</v>
      </c>
      <c r="L170" s="22">
        <v>28.080474782736179</v>
      </c>
      <c r="M170" s="22">
        <v>28.080474411918651</v>
      </c>
      <c r="N170" s="22">
        <v>28.080474411918651</v>
      </c>
      <c r="O170" s="77"/>
    </row>
    <row r="171" spans="1:15">
      <c r="A171" s="86" t="s">
        <v>77</v>
      </c>
      <c r="B171" s="64" t="s">
        <v>16</v>
      </c>
      <c r="C171" s="22">
        <v>0.61512452118890482</v>
      </c>
      <c r="D171" s="22">
        <v>0</v>
      </c>
      <c r="E171" s="22">
        <v>10.71459694046807</v>
      </c>
      <c r="F171" s="22">
        <v>0</v>
      </c>
      <c r="G171" s="22">
        <v>0</v>
      </c>
      <c r="H171" s="22">
        <v>4.0043239485897386</v>
      </c>
      <c r="I171" s="22">
        <v>22.202851950423099</v>
      </c>
      <c r="J171" s="22">
        <v>22.202851950423099</v>
      </c>
      <c r="K171" s="22">
        <v>9.2911827087675327</v>
      </c>
      <c r="L171" s="22">
        <v>9.2911827087675327</v>
      </c>
      <c r="M171" s="22">
        <v>0.35608489763892992</v>
      </c>
      <c r="N171" s="22">
        <v>0.35608489763892992</v>
      </c>
      <c r="O171" s="77"/>
    </row>
    <row r="172" spans="1:15">
      <c r="A172" s="86" t="s">
        <v>77</v>
      </c>
      <c r="B172" s="64" t="s">
        <v>17</v>
      </c>
      <c r="C172" s="22">
        <v>27.46535143958355</v>
      </c>
      <c r="D172" s="22">
        <v>28.08047572151364</v>
      </c>
      <c r="E172" s="22">
        <v>17.365877391343581</v>
      </c>
      <c r="F172" s="22">
        <v>28.08047653312509</v>
      </c>
      <c r="G172" s="22">
        <v>28.08047514495653</v>
      </c>
      <c r="H172" s="22">
        <v>24.076157029635841</v>
      </c>
      <c r="I172" s="22">
        <v>5.8776279633247892</v>
      </c>
      <c r="J172" s="22">
        <v>5.8776279633247892</v>
      </c>
      <c r="K172" s="22">
        <v>18.78929207396865</v>
      </c>
      <c r="L172" s="22">
        <v>18.78929207396865</v>
      </c>
      <c r="M172" s="22">
        <v>27.724389514279721</v>
      </c>
      <c r="N172" s="22">
        <v>27.724389514279721</v>
      </c>
      <c r="O172" s="77"/>
    </row>
    <row r="173" spans="1:15">
      <c r="A173" s="86" t="s">
        <v>77</v>
      </c>
      <c r="B173" s="65" t="s">
        <v>18</v>
      </c>
      <c r="C173" s="22">
        <v>2.1905772610414957</v>
      </c>
      <c r="D173" s="22">
        <v>0</v>
      </c>
      <c r="E173" s="72">
        <v>38.156751961735139</v>
      </c>
      <c r="F173" s="22">
        <v>0</v>
      </c>
      <c r="G173" s="22">
        <v>0</v>
      </c>
      <c r="H173" s="70">
        <v>14.260168661978431</v>
      </c>
      <c r="I173" s="22">
        <v>79.068634220716547</v>
      </c>
      <c r="J173" s="22">
        <v>79.068634220716547</v>
      </c>
      <c r="K173" s="22">
        <v>33.087698055873801</v>
      </c>
      <c r="L173" s="22">
        <v>33.087698055873801</v>
      </c>
      <c r="M173" s="22">
        <v>1.2680871854778599</v>
      </c>
      <c r="N173" s="22">
        <v>1.2680871854778599</v>
      </c>
      <c r="O173" s="77" t="s">
        <v>78</v>
      </c>
    </row>
  </sheetData>
  <autoFilter ref="A1:O173" xr:uid="{8624F4BA-F4EA-48BB-941B-392DCE07E5BF}"/>
  <mergeCells count="43">
    <mergeCell ref="A162:A165"/>
    <mergeCell ref="A170:A173"/>
    <mergeCell ref="A146:A149"/>
    <mergeCell ref="A150:A153"/>
    <mergeCell ref="A154:A157"/>
    <mergeCell ref="A158:A161"/>
    <mergeCell ref="A166:A169"/>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102:A105"/>
    <mergeCell ref="A98:A101"/>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cfRule type="beginsWith" dxfId="222" priority="189" operator="beginsWith" text="11">
      <formula>LEFT(A2,LEN("11"))="11"</formula>
    </cfRule>
    <cfRule type="beginsWith" dxfId="221" priority="199" operator="beginsWith" text="01">
      <formula>LEFT(A2,LEN("01"))="01"</formula>
    </cfRule>
    <cfRule type="beginsWith" dxfId="220" priority="198" operator="beginsWith" text="02">
      <formula>LEFT(A2,LEN("02"))="02"</formula>
    </cfRule>
    <cfRule type="beginsWith" dxfId="219" priority="197" operator="beginsWith" text="03">
      <formula>LEFT(A2,LEN("03"))="03"</formula>
    </cfRule>
    <cfRule type="beginsWith" dxfId="218" priority="196" operator="beginsWith" text="04">
      <formula>LEFT(A2,LEN("04"))="04"</formula>
    </cfRule>
    <cfRule type="beginsWith" dxfId="217" priority="195" operator="beginsWith" text="05">
      <formula>LEFT(A2,LEN("05"))="05"</formula>
    </cfRule>
    <cfRule type="beginsWith" dxfId="216" priority="194" operator="beginsWith" text="06">
      <formula>LEFT(A2,LEN("06"))="06"</formula>
    </cfRule>
    <cfRule type="beginsWith" dxfId="215" priority="193" operator="beginsWith" text="07">
      <formula>LEFT(A2,LEN("07"))="07"</formula>
    </cfRule>
    <cfRule type="beginsWith" dxfId="214" priority="192" operator="beginsWith" text="08">
      <formula>LEFT(A2,LEN("08"))="08"</formula>
    </cfRule>
    <cfRule type="beginsWith" dxfId="213" priority="191" operator="beginsWith" text="09">
      <formula>LEFT(A2,LEN("09"))="09"</formula>
    </cfRule>
    <cfRule type="beginsWith" dxfId="212" priority="190" operator="beginsWith" text="10">
      <formula>LEFT(A2,LEN("10"))="10"</formula>
    </cfRule>
    <cfRule type="beginsWith" dxfId="211" priority="187" operator="beginsWith" text="13">
      <formula>LEFT(A2,LEN("13"))="13"</formula>
    </cfRule>
    <cfRule type="beginsWith" dxfId="210" priority="188" operator="beginsWith" text="12">
      <formula>LEFT(A2,LEN("12"))="12"</formula>
    </cfRule>
  </conditionalFormatting>
  <conditionalFormatting sqref="A6 A10 A14">
    <cfRule type="beginsWith" dxfId="209" priority="178" operator="beginsWith" text="09">
      <formula>LEFT(A6,LEN("09"))="09"</formula>
    </cfRule>
    <cfRule type="beginsWith" dxfId="208" priority="186" operator="beginsWith" text="01">
      <formula>LEFT(A6,LEN("01"))="01"</formula>
    </cfRule>
    <cfRule type="beginsWith" dxfId="207" priority="185" operator="beginsWith" text="02">
      <formula>LEFT(A6,LEN("02"))="02"</formula>
    </cfRule>
    <cfRule type="beginsWith" dxfId="206" priority="184" operator="beginsWith" text="03">
      <formula>LEFT(A6,LEN("03"))="03"</formula>
    </cfRule>
    <cfRule type="beginsWith" dxfId="205" priority="183" operator="beginsWith" text="04">
      <formula>LEFT(A6,LEN("04"))="04"</formula>
    </cfRule>
    <cfRule type="beginsWith" dxfId="204" priority="182" operator="beginsWith" text="05">
      <formula>LEFT(A6,LEN("05"))="05"</formula>
    </cfRule>
    <cfRule type="beginsWith" dxfId="203" priority="181" operator="beginsWith" text="06">
      <formula>LEFT(A6,LEN("06"))="06"</formula>
    </cfRule>
    <cfRule type="beginsWith" dxfId="202" priority="180" operator="beginsWith" text="07">
      <formula>LEFT(A6,LEN("07"))="07"</formula>
    </cfRule>
    <cfRule type="beginsWith" dxfId="201" priority="179" operator="beginsWith" text="08">
      <formula>LEFT(A6,LEN("08"))="08"</formula>
    </cfRule>
    <cfRule type="beginsWith" dxfId="200" priority="177" operator="beginsWith" text="10">
      <formula>LEFT(A6,LEN("10"))="10"</formula>
    </cfRule>
    <cfRule type="beginsWith" dxfId="199" priority="175" operator="beginsWith" text="12">
      <formula>LEFT(A6,LEN("12"))="12"</formula>
    </cfRule>
    <cfRule type="beginsWith" dxfId="198" priority="176" operator="beginsWith" text="11">
      <formula>LEFT(A6,LEN("11"))="11"</formula>
    </cfRule>
    <cfRule type="beginsWith" dxfId="197" priority="174" operator="beginsWith" text="13">
      <formula>LEFT(A6,LEN("13"))="13"</formula>
    </cfRule>
  </conditionalFormatting>
  <conditionalFormatting sqref="A18">
    <cfRule type="beginsWith" dxfId="196" priority="161" operator="beginsWith" text="13">
      <formula>LEFT(A18,LEN("13"))="13"</formula>
    </cfRule>
    <cfRule type="beginsWith" dxfId="195" priority="173" operator="beginsWith" text="01">
      <formula>LEFT(A18,LEN("01"))="01"</formula>
    </cfRule>
    <cfRule type="beginsWith" dxfId="194" priority="172" operator="beginsWith" text="02">
      <formula>LEFT(A18,LEN("02"))="02"</formula>
    </cfRule>
    <cfRule type="beginsWith" dxfId="193" priority="171" operator="beginsWith" text="03">
      <formula>LEFT(A18,LEN("03"))="03"</formula>
    </cfRule>
    <cfRule type="beginsWith" dxfId="192" priority="170" operator="beginsWith" text="04">
      <formula>LEFT(A18,LEN("04"))="04"</formula>
    </cfRule>
    <cfRule type="beginsWith" dxfId="191" priority="169" operator="beginsWith" text="05">
      <formula>LEFT(A18,LEN("05"))="05"</formula>
    </cfRule>
    <cfRule type="beginsWith" dxfId="190" priority="168" operator="beginsWith" text="06">
      <formula>LEFT(A18,LEN("06"))="06"</formula>
    </cfRule>
    <cfRule type="beginsWith" dxfId="189" priority="167" operator="beginsWith" text="07">
      <formula>LEFT(A18,LEN("07"))="07"</formula>
    </cfRule>
    <cfRule type="beginsWith" dxfId="188" priority="166" operator="beginsWith" text="08">
      <formula>LEFT(A18,LEN("08"))="08"</formula>
    </cfRule>
    <cfRule type="beginsWith" dxfId="187" priority="165" operator="beginsWith" text="09">
      <formula>LEFT(A18,LEN("09"))="09"</formula>
    </cfRule>
    <cfRule type="beginsWith" dxfId="186" priority="164" operator="beginsWith" text="10">
      <formula>LEFT(A18,LEN("10"))="10"</formula>
    </cfRule>
    <cfRule type="beginsWith" dxfId="185" priority="163" operator="beginsWith" text="11">
      <formula>LEFT(A18,LEN("11"))="11"</formula>
    </cfRule>
    <cfRule type="beginsWith" dxfId="184" priority="162" operator="beginsWith" text="12">
      <formula>LEFT(A18,LEN("12"))="12"</formula>
    </cfRule>
  </conditionalFormatting>
  <conditionalFormatting sqref="A22 A26 A30 A34 A38">
    <cfRule type="beginsWith" dxfId="183" priority="151" operator="beginsWith" text="10">
      <formula>LEFT(A22,LEN("10"))="10"</formula>
    </cfRule>
    <cfRule type="beginsWith" dxfId="182" priority="160" operator="beginsWith" text="01">
      <formula>LEFT(A22,LEN("01"))="01"</formula>
    </cfRule>
    <cfRule type="beginsWith" dxfId="181" priority="159" operator="beginsWith" text="02">
      <formula>LEFT(A22,LEN("02"))="02"</formula>
    </cfRule>
    <cfRule type="beginsWith" dxfId="180" priority="158" operator="beginsWith" text="03">
      <formula>LEFT(A22,LEN("03"))="03"</formula>
    </cfRule>
    <cfRule type="beginsWith" dxfId="179" priority="157" operator="beginsWith" text="04">
      <formula>LEFT(A22,LEN("04"))="04"</formula>
    </cfRule>
    <cfRule type="beginsWith" dxfId="178" priority="156" operator="beginsWith" text="05">
      <formula>LEFT(A22,LEN("05"))="05"</formula>
    </cfRule>
    <cfRule type="beginsWith" dxfId="177" priority="155" operator="beginsWith" text="06">
      <formula>LEFT(A22,LEN("06"))="06"</formula>
    </cfRule>
    <cfRule type="beginsWith" dxfId="176" priority="154" operator="beginsWith" text="07">
      <formula>LEFT(A22,LEN("07"))="07"</formula>
    </cfRule>
    <cfRule type="beginsWith" dxfId="175" priority="153" operator="beginsWith" text="08">
      <formula>LEFT(A22,LEN("08"))="08"</formula>
    </cfRule>
    <cfRule type="beginsWith" dxfId="174" priority="152" operator="beginsWith" text="09">
      <formula>LEFT(A22,LEN("09"))="09"</formula>
    </cfRule>
    <cfRule type="beginsWith" dxfId="173" priority="150" operator="beginsWith" text="11">
      <formula>LEFT(A22,LEN("11"))="11"</formula>
    </cfRule>
    <cfRule type="beginsWith" dxfId="172" priority="149" operator="beginsWith" text="12">
      <formula>LEFT(A22,LEN("12"))="12"</formula>
    </cfRule>
    <cfRule type="beginsWith" dxfId="171" priority="148" operator="beginsWith" text="13">
      <formula>LEFT(A22,LEN("13"))="13"</formula>
    </cfRule>
  </conditionalFormatting>
  <conditionalFormatting sqref="A42">
    <cfRule type="beginsWith" dxfId="170" priority="147" operator="beginsWith" text="01">
      <formula>LEFT(A42,LEN("01"))="01"</formula>
    </cfRule>
    <cfRule type="beginsWith" dxfId="169" priority="146" operator="beginsWith" text="02">
      <formula>LEFT(A42,LEN("02"))="02"</formula>
    </cfRule>
    <cfRule type="beginsWith" dxfId="168" priority="145" operator="beginsWith" text="03">
      <formula>LEFT(A42,LEN("03"))="03"</formula>
    </cfRule>
    <cfRule type="beginsWith" dxfId="167" priority="144" operator="beginsWith" text="04">
      <formula>LEFT(A42,LEN("04"))="04"</formula>
    </cfRule>
    <cfRule type="beginsWith" dxfId="166" priority="143" operator="beginsWith" text="05">
      <formula>LEFT(A42,LEN("05"))="05"</formula>
    </cfRule>
    <cfRule type="beginsWith" dxfId="165" priority="142" operator="beginsWith" text="06">
      <formula>LEFT(A42,LEN("06"))="06"</formula>
    </cfRule>
    <cfRule type="beginsWith" dxfId="164" priority="141" operator="beginsWith" text="07">
      <formula>LEFT(A42,LEN("07"))="07"</formula>
    </cfRule>
    <cfRule type="beginsWith" dxfId="163" priority="140" operator="beginsWith" text="08">
      <formula>LEFT(A42,LEN("08"))="08"</formula>
    </cfRule>
    <cfRule type="beginsWith" dxfId="162" priority="139" operator="beginsWith" text="09">
      <formula>LEFT(A42,LEN("09"))="09"</formula>
    </cfRule>
    <cfRule type="beginsWith" dxfId="161" priority="138" operator="beginsWith" text="10">
      <formula>LEFT(A42,LEN("10"))="10"</formula>
    </cfRule>
    <cfRule type="beginsWith" dxfId="160" priority="137" operator="beginsWith" text="11">
      <formula>LEFT(A42,LEN("11"))="11"</formula>
    </cfRule>
    <cfRule type="beginsWith" dxfId="159" priority="136" operator="beginsWith" text="12">
      <formula>LEFT(A42,LEN("12"))="12"</formula>
    </cfRule>
    <cfRule type="beginsWith" dxfId="158" priority="135" operator="beginsWith" text="13">
      <formula>LEFT(A42,LEN("13"))="13"</formula>
    </cfRule>
  </conditionalFormatting>
  <conditionalFormatting sqref="A46">
    <cfRule type="beginsWith" dxfId="157" priority="129" operator="beginsWith" text="06">
      <formula>LEFT(A46,LEN("06"))="06"</formula>
    </cfRule>
    <cfRule type="beginsWith" dxfId="156" priority="134" operator="beginsWith" text="01">
      <formula>LEFT(A46,LEN("01"))="01"</formula>
    </cfRule>
    <cfRule type="beginsWith" dxfId="155" priority="133" operator="beginsWith" text="02">
      <formula>LEFT(A46,LEN("02"))="02"</formula>
    </cfRule>
    <cfRule type="beginsWith" dxfId="154" priority="132" operator="beginsWith" text="03">
      <formula>LEFT(A46,LEN("03"))="03"</formula>
    </cfRule>
    <cfRule type="beginsWith" dxfId="153" priority="131" operator="beginsWith" text="04">
      <formula>LEFT(A46,LEN("04"))="04"</formula>
    </cfRule>
    <cfRule type="beginsWith" dxfId="152" priority="130" operator="beginsWith" text="05">
      <formula>LEFT(A46,LEN("05"))="05"</formula>
    </cfRule>
    <cfRule type="beginsWith" dxfId="151" priority="128" operator="beginsWith" text="07">
      <formula>LEFT(A46,LEN("07"))="07"</formula>
    </cfRule>
    <cfRule type="beginsWith" dxfId="150" priority="127" operator="beginsWith" text="08">
      <formula>LEFT(A46,LEN("08"))="08"</formula>
    </cfRule>
    <cfRule type="beginsWith" dxfId="149" priority="126" operator="beginsWith" text="09">
      <formula>LEFT(A46,LEN("09"))="09"</formula>
    </cfRule>
    <cfRule type="beginsWith" dxfId="148" priority="125" operator="beginsWith" text="10">
      <formula>LEFT(A46,LEN("10"))="10"</formula>
    </cfRule>
    <cfRule type="beginsWith" dxfId="147" priority="124" operator="beginsWith" text="11">
      <formula>LEFT(A46,LEN("11"))="11"</formula>
    </cfRule>
    <cfRule type="beginsWith" dxfId="146" priority="123" operator="beginsWith" text="12">
      <formula>LEFT(A46,LEN("12"))="12"</formula>
    </cfRule>
    <cfRule type="beginsWith" dxfId="145" priority="122" operator="beginsWith" text="13">
      <formula>LEFT(A46,LEN("13"))="13"</formula>
    </cfRule>
  </conditionalFormatting>
  <conditionalFormatting sqref="A78">
    <cfRule type="beginsWith" dxfId="144" priority="109" operator="beginsWith" text="13">
      <formula>LEFT(A78,LEN("13"))="13"</formula>
    </cfRule>
    <cfRule type="beginsWith" dxfId="143" priority="121" operator="beginsWith" text="01">
      <formula>LEFT(A78,LEN("01"))="01"</formula>
    </cfRule>
    <cfRule type="beginsWith" dxfId="142" priority="120" operator="beginsWith" text="02">
      <formula>LEFT(A78,LEN("02"))="02"</formula>
    </cfRule>
    <cfRule type="beginsWith" dxfId="141" priority="119" operator="beginsWith" text="03">
      <formula>LEFT(A78,LEN("03"))="03"</formula>
    </cfRule>
    <cfRule type="beginsWith" dxfId="140" priority="118" operator="beginsWith" text="04">
      <formula>LEFT(A78,LEN("04"))="04"</formula>
    </cfRule>
    <cfRule type="beginsWith" dxfId="139" priority="117" operator="beginsWith" text="05">
      <formula>LEFT(A78,LEN("05"))="05"</formula>
    </cfRule>
    <cfRule type="beginsWith" dxfId="138" priority="116" operator="beginsWith" text="06">
      <formula>LEFT(A78,LEN("06"))="06"</formula>
    </cfRule>
    <cfRule type="beginsWith" dxfId="137" priority="115" operator="beginsWith" text="07">
      <formula>LEFT(A78,LEN("07"))="07"</formula>
    </cfRule>
    <cfRule type="beginsWith" dxfId="136" priority="114" operator="beginsWith" text="08">
      <formula>LEFT(A78,LEN("08"))="08"</formula>
    </cfRule>
    <cfRule type="beginsWith" dxfId="135" priority="113" operator="beginsWith" text="09">
      <formula>LEFT(A78,LEN("09"))="09"</formula>
    </cfRule>
    <cfRule type="beginsWith" dxfId="134" priority="112" operator="beginsWith" text="10">
      <formula>LEFT(A78,LEN("10"))="10"</formula>
    </cfRule>
    <cfRule type="beginsWith" dxfId="133" priority="111" operator="beginsWith" text="11">
      <formula>LEFT(A78,LEN("11"))="11"</formula>
    </cfRule>
    <cfRule type="beginsWith" dxfId="132" priority="110" operator="beginsWith" text="12">
      <formula>LEFT(A78,LEN("12"))="12"</formula>
    </cfRule>
  </conditionalFormatting>
  <conditionalFormatting sqref="A82 A86 A90 A94 A98 A102 A106 A110">
    <cfRule type="beginsWith" dxfId="131" priority="108" operator="beginsWith" text="01">
      <formula>LEFT(A82,LEN("01"))="01"</formula>
    </cfRule>
    <cfRule type="beginsWith" dxfId="130" priority="96" operator="beginsWith" text="13">
      <formula>LEFT(A82,LEN("13"))="13"</formula>
    </cfRule>
    <cfRule type="beginsWith" dxfId="129" priority="97" operator="beginsWith" text="12">
      <formula>LEFT(A82,LEN("12"))="12"</formula>
    </cfRule>
    <cfRule type="beginsWith" dxfId="128" priority="98" operator="beginsWith" text="11">
      <formula>LEFT(A82,LEN("11"))="11"</formula>
    </cfRule>
    <cfRule type="beginsWith" dxfId="127" priority="99" operator="beginsWith" text="10">
      <formula>LEFT(A82,LEN("10"))="10"</formula>
    </cfRule>
    <cfRule type="beginsWith" dxfId="126" priority="100" operator="beginsWith" text="09">
      <formula>LEFT(A82,LEN("09"))="09"</formula>
    </cfRule>
    <cfRule type="beginsWith" dxfId="125" priority="101" operator="beginsWith" text="08">
      <formula>LEFT(A82,LEN("08"))="08"</formula>
    </cfRule>
    <cfRule type="beginsWith" dxfId="124" priority="102" operator="beginsWith" text="07">
      <formula>LEFT(A82,LEN("07"))="07"</formula>
    </cfRule>
    <cfRule type="beginsWith" dxfId="123" priority="103" operator="beginsWith" text="06">
      <formula>LEFT(A82,LEN("06"))="06"</formula>
    </cfRule>
    <cfRule type="beginsWith" dxfId="122" priority="104" operator="beginsWith" text="05">
      <formula>LEFT(A82,LEN("05"))="05"</formula>
    </cfRule>
    <cfRule type="beginsWith" dxfId="121" priority="105" operator="beginsWith" text="04">
      <formula>LEFT(A82,LEN("04"))="04"</formula>
    </cfRule>
    <cfRule type="beginsWith" dxfId="120" priority="106" operator="beginsWith" text="03">
      <formula>LEFT(A82,LEN("03"))="03"</formula>
    </cfRule>
    <cfRule type="beginsWith" dxfId="119" priority="107" operator="beginsWith" text="02">
      <formula>LEFT(A82,LEN("02"))="02"</formula>
    </cfRule>
  </conditionalFormatting>
  <conditionalFormatting sqref="A114">
    <cfRule type="beginsWith" dxfId="118" priority="85" operator="beginsWith" text="11">
      <formula>LEFT(A114,LEN("11"))="11"</formula>
    </cfRule>
    <cfRule type="beginsWith" dxfId="117" priority="95" operator="beginsWith" text="01">
      <formula>LEFT(A114,LEN("01"))="01"</formula>
    </cfRule>
    <cfRule type="beginsWith" dxfId="116" priority="94" operator="beginsWith" text="02">
      <formula>LEFT(A114,LEN("02"))="02"</formula>
    </cfRule>
    <cfRule type="beginsWith" dxfId="115" priority="93" operator="beginsWith" text="03">
      <formula>LEFT(A114,LEN("03"))="03"</formula>
    </cfRule>
    <cfRule type="beginsWith" dxfId="114" priority="92" operator="beginsWith" text="04">
      <formula>LEFT(A114,LEN("04"))="04"</formula>
    </cfRule>
    <cfRule type="beginsWith" dxfId="113" priority="91" operator="beginsWith" text="05">
      <formula>LEFT(A114,LEN("05"))="05"</formula>
    </cfRule>
    <cfRule type="beginsWith" dxfId="112" priority="90" operator="beginsWith" text="06">
      <formula>LEFT(A114,LEN("06"))="06"</formula>
    </cfRule>
    <cfRule type="beginsWith" dxfId="111" priority="89" operator="beginsWith" text="07">
      <formula>LEFT(A114,LEN("07"))="07"</formula>
    </cfRule>
    <cfRule type="beginsWith" dxfId="110" priority="88" operator="beginsWith" text="08">
      <formula>LEFT(A114,LEN("08"))="08"</formula>
    </cfRule>
    <cfRule type="beginsWith" dxfId="109" priority="87" operator="beginsWith" text="09">
      <formula>LEFT(A114,LEN("09"))="09"</formula>
    </cfRule>
    <cfRule type="beginsWith" dxfId="108" priority="86" operator="beginsWith" text="10">
      <formula>LEFT(A114,LEN("10"))="10"</formula>
    </cfRule>
    <cfRule type="beginsWith" dxfId="107" priority="83" operator="beginsWith" text="13">
      <formula>LEFT(A114,LEN("13"))="13"</formula>
    </cfRule>
    <cfRule type="beginsWith" dxfId="106" priority="84" operator="beginsWith" text="12">
      <formula>LEFT(A114,LEN("12"))="12"</formula>
    </cfRule>
  </conditionalFormatting>
  <conditionalFormatting sqref="A118 A122 A126 A130">
    <cfRule type="beginsWith" dxfId="105" priority="74" operator="beginsWith" text="09">
      <formula>LEFT(A118,LEN("09"))="09"</formula>
    </cfRule>
    <cfRule type="beginsWith" dxfId="104" priority="82" operator="beginsWith" text="01">
      <formula>LEFT(A118,LEN("01"))="01"</formula>
    </cfRule>
    <cfRule type="beginsWith" dxfId="103" priority="81" operator="beginsWith" text="02">
      <formula>LEFT(A118,LEN("02"))="02"</formula>
    </cfRule>
    <cfRule type="beginsWith" dxfId="102" priority="80" operator="beginsWith" text="03">
      <formula>LEFT(A118,LEN("03"))="03"</formula>
    </cfRule>
    <cfRule type="beginsWith" dxfId="101" priority="79" operator="beginsWith" text="04">
      <formula>LEFT(A118,LEN("04"))="04"</formula>
    </cfRule>
    <cfRule type="beginsWith" dxfId="100" priority="78" operator="beginsWith" text="05">
      <formula>LEFT(A118,LEN("05"))="05"</formula>
    </cfRule>
    <cfRule type="beginsWith" dxfId="99" priority="77" operator="beginsWith" text="06">
      <formula>LEFT(A118,LEN("06"))="06"</formula>
    </cfRule>
    <cfRule type="beginsWith" dxfId="98" priority="76" operator="beginsWith" text="07">
      <formula>LEFT(A118,LEN("07"))="07"</formula>
    </cfRule>
    <cfRule type="beginsWith" dxfId="97" priority="75" operator="beginsWith" text="08">
      <formula>LEFT(A118,LEN("08"))="08"</formula>
    </cfRule>
    <cfRule type="beginsWith" dxfId="96" priority="73" operator="beginsWith" text="10">
      <formula>LEFT(A118,LEN("10"))="10"</formula>
    </cfRule>
    <cfRule type="beginsWith" dxfId="95" priority="72" operator="beginsWith" text="11">
      <formula>LEFT(A118,LEN("11"))="11"</formula>
    </cfRule>
    <cfRule type="beginsWith" dxfId="94" priority="71" operator="beginsWith" text="12">
      <formula>LEFT(A118,LEN("12"))="12"</formula>
    </cfRule>
    <cfRule type="beginsWith" dxfId="93" priority="70" operator="beginsWith" text="13">
      <formula>LEFT(A118,LEN("13"))="13"</formula>
    </cfRule>
  </conditionalFormatting>
  <conditionalFormatting sqref="A134">
    <cfRule type="beginsWith" dxfId="92" priority="57" operator="beginsWith" text="13">
      <formula>LEFT(A134,LEN("13"))="13"</formula>
    </cfRule>
    <cfRule type="beginsWith" dxfId="91" priority="69" operator="beginsWith" text="01">
      <formula>LEFT(A134,LEN("01"))="01"</formula>
    </cfRule>
    <cfRule type="beginsWith" dxfId="90" priority="68" operator="beginsWith" text="02">
      <formula>LEFT(A134,LEN("02"))="02"</formula>
    </cfRule>
    <cfRule type="beginsWith" dxfId="89" priority="67" operator="beginsWith" text="03">
      <formula>LEFT(A134,LEN("03"))="03"</formula>
    </cfRule>
    <cfRule type="beginsWith" dxfId="88" priority="66" operator="beginsWith" text="04">
      <formula>LEFT(A134,LEN("04"))="04"</formula>
    </cfRule>
    <cfRule type="beginsWith" dxfId="87" priority="65" operator="beginsWith" text="05">
      <formula>LEFT(A134,LEN("05"))="05"</formula>
    </cfRule>
    <cfRule type="beginsWith" dxfId="86" priority="64" operator="beginsWith" text="06">
      <formula>LEFT(A134,LEN("06"))="06"</formula>
    </cfRule>
    <cfRule type="beginsWith" dxfId="85" priority="63" operator="beginsWith" text="07">
      <formula>LEFT(A134,LEN("07"))="07"</formula>
    </cfRule>
    <cfRule type="beginsWith" dxfId="84" priority="62" operator="beginsWith" text="08">
      <formula>LEFT(A134,LEN("08"))="08"</formula>
    </cfRule>
    <cfRule type="beginsWith" dxfId="83" priority="61" operator="beginsWith" text="09">
      <formula>LEFT(A134,LEN("09"))="09"</formula>
    </cfRule>
    <cfRule type="beginsWith" dxfId="82" priority="60" operator="beginsWith" text="10">
      <formula>LEFT(A134,LEN("10"))="10"</formula>
    </cfRule>
    <cfRule type="beginsWith" dxfId="81" priority="59" operator="beginsWith" text="11">
      <formula>LEFT(A134,LEN("11"))="11"</formula>
    </cfRule>
    <cfRule type="beginsWith" dxfId="80" priority="58" operator="beginsWith" text="12">
      <formula>LEFT(A134,LEN("12"))="12"</formula>
    </cfRule>
  </conditionalFormatting>
  <conditionalFormatting sqref="A138 A142 A146 A150 A154 A158">
    <cfRule type="beginsWith" dxfId="79" priority="52" operator="beginsWith" text="05">
      <formula>LEFT(A138,LEN("05"))="05"</formula>
    </cfRule>
    <cfRule type="beginsWith" dxfId="78" priority="56" operator="beginsWith" text="01">
      <formula>LEFT(A138,LEN("01"))="01"</formula>
    </cfRule>
    <cfRule type="beginsWith" dxfId="77" priority="55" operator="beginsWith" text="02">
      <formula>LEFT(A138,LEN("02"))="02"</formula>
    </cfRule>
    <cfRule type="beginsWith" dxfId="76" priority="54" operator="beginsWith" text="03">
      <formula>LEFT(A138,LEN("03"))="03"</formula>
    </cfRule>
    <cfRule type="beginsWith" dxfId="75" priority="53" operator="beginsWith" text="04">
      <formula>LEFT(A138,LEN("04"))="04"</formula>
    </cfRule>
    <cfRule type="beginsWith" dxfId="74" priority="44" operator="beginsWith" text="13">
      <formula>LEFT(A138,LEN("13"))="13"</formula>
    </cfRule>
    <cfRule type="beginsWith" dxfId="73" priority="51" operator="beginsWith" text="06">
      <formula>LEFT(A138,LEN("06"))="06"</formula>
    </cfRule>
    <cfRule type="beginsWith" dxfId="72" priority="50" operator="beginsWith" text="07">
      <formula>LEFT(A138,LEN("07"))="07"</formula>
    </cfRule>
    <cfRule type="beginsWith" dxfId="71" priority="49" operator="beginsWith" text="08">
      <formula>LEFT(A138,LEN("08"))="08"</formula>
    </cfRule>
    <cfRule type="beginsWith" dxfId="70" priority="48" operator="beginsWith" text="09">
      <formula>LEFT(A138,LEN("09"))="09"</formula>
    </cfRule>
    <cfRule type="beginsWith" dxfId="69" priority="47" operator="beginsWith" text="10">
      <formula>LEFT(A138,LEN("10"))="10"</formula>
    </cfRule>
    <cfRule type="beginsWith" dxfId="68" priority="46" operator="beginsWith" text="11">
      <formula>LEFT(A138,LEN("11"))="11"</formula>
    </cfRule>
    <cfRule type="beginsWith" dxfId="67" priority="45" operator="beginsWith" text="12">
      <formula>LEFT(A138,LEN("12"))="12"</formula>
    </cfRule>
  </conditionalFormatting>
  <conditionalFormatting sqref="A162">
    <cfRule type="beginsWith" dxfId="66" priority="2" operator="beginsWith" text="13">
      <formula>LEFT(A162,LEN("13"))="13"</formula>
    </cfRule>
    <cfRule type="beginsWith" dxfId="65" priority="14" operator="beginsWith" text="01">
      <formula>LEFT(A162,LEN("01"))="01"</formula>
    </cfRule>
    <cfRule type="beginsWith" dxfId="64" priority="3" operator="beginsWith" text="12">
      <formula>LEFT(A162,LEN("12"))="12"</formula>
    </cfRule>
    <cfRule type="beginsWith" dxfId="63" priority="13" operator="beginsWith" text="02">
      <formula>LEFT(A162,LEN("02"))="02"</formula>
    </cfRule>
    <cfRule type="beginsWith" dxfId="62" priority="12" operator="beginsWith" text="03">
      <formula>LEFT(A162,LEN("03"))="03"</formula>
    </cfRule>
    <cfRule type="beginsWith" dxfId="61" priority="11" operator="beginsWith" text="04">
      <formula>LEFT(A162,LEN("04"))="04"</formula>
    </cfRule>
    <cfRule type="beginsWith" dxfId="60" priority="10" operator="beginsWith" text="05">
      <formula>LEFT(A162,LEN("05"))="05"</formula>
    </cfRule>
    <cfRule type="beginsWith" dxfId="59" priority="9" operator="beginsWith" text="06">
      <formula>LEFT(A162,LEN("06"))="06"</formula>
    </cfRule>
    <cfRule type="beginsWith" dxfId="58" priority="8" operator="beginsWith" text="07">
      <formula>LEFT(A162,LEN("07"))="07"</formula>
    </cfRule>
    <cfRule type="beginsWith" dxfId="57" priority="7" operator="beginsWith" text="08">
      <formula>LEFT(A162,LEN("08"))="08"</formula>
    </cfRule>
    <cfRule type="beginsWith" dxfId="56" priority="6" operator="beginsWith" text="09">
      <formula>LEFT(A162,LEN("09"))="09"</formula>
    </cfRule>
    <cfRule type="beginsWith" dxfId="55" priority="5" operator="beginsWith" text="10">
      <formula>LEFT(A162,LEN("10"))="10"</formula>
    </cfRule>
    <cfRule type="beginsWith" dxfId="54" priority="4" operator="beginsWith" text="11">
      <formula>LEFT(A162,LEN("11"))="11"</formula>
    </cfRule>
  </conditionalFormatting>
  <conditionalFormatting sqref="A166">
    <cfRule type="beginsWith" dxfId="53" priority="43" operator="beginsWith" text="01">
      <formula>LEFT(A166,LEN("01"))="01"</formula>
    </cfRule>
    <cfRule type="beginsWith" dxfId="52" priority="42" operator="beginsWith" text="02">
      <formula>LEFT(A166,LEN("02"))="02"</formula>
    </cfRule>
    <cfRule type="beginsWith" dxfId="51" priority="41" operator="beginsWith" text="03">
      <formula>LEFT(A166,LEN("03"))="03"</formula>
    </cfRule>
    <cfRule type="beginsWith" dxfId="50" priority="40" operator="beginsWith" text="04">
      <formula>LEFT(A166,LEN("04"))="04"</formula>
    </cfRule>
    <cfRule type="beginsWith" dxfId="49" priority="39" operator="beginsWith" text="05">
      <formula>LEFT(A166,LEN("05"))="05"</formula>
    </cfRule>
    <cfRule type="beginsWith" dxfId="48" priority="38" operator="beginsWith" text="06">
      <formula>LEFT(A166,LEN("06"))="06"</formula>
    </cfRule>
    <cfRule type="beginsWith" dxfId="47" priority="37" operator="beginsWith" text="07">
      <formula>LEFT(A166,LEN("07"))="07"</formula>
    </cfRule>
    <cfRule type="beginsWith" dxfId="46" priority="36" operator="beginsWith" text="08">
      <formula>LEFT(A166,LEN("08"))="08"</formula>
    </cfRule>
    <cfRule type="beginsWith" dxfId="45" priority="35" operator="beginsWith" text="09">
      <formula>LEFT(A166,LEN("09"))="09"</formula>
    </cfRule>
    <cfRule type="beginsWith" dxfId="44" priority="34" operator="beginsWith" text="10">
      <formula>LEFT(A166,LEN("10"))="10"</formula>
    </cfRule>
    <cfRule type="beginsWith" dxfId="43" priority="33" operator="beginsWith" text="11">
      <formula>LEFT(A166,LEN("11"))="11"</formula>
    </cfRule>
    <cfRule type="beginsWith" dxfId="42" priority="32" operator="beginsWith" text="12">
      <formula>LEFT(A166,LEN("12"))="12"</formula>
    </cfRule>
    <cfRule type="beginsWith" dxfId="41" priority="31" operator="beginsWith" text="13">
      <formula>LEFT(A166,LEN("13"))="13"</formula>
    </cfRule>
  </conditionalFormatting>
  <conditionalFormatting sqref="A170">
    <cfRule type="beginsWith" dxfId="40" priority="18" operator="beginsWith" text="13">
      <formula>LEFT(A170,LEN("13"))="13"</formula>
    </cfRule>
    <cfRule type="beginsWith" dxfId="39" priority="28" operator="beginsWith" text="03">
      <formula>LEFT(A170,LEN("03"))="03"</formula>
    </cfRule>
    <cfRule type="beginsWith" dxfId="38" priority="30" operator="beginsWith" text="01">
      <formula>LEFT(A170,LEN("01"))="01"</formula>
    </cfRule>
    <cfRule type="beginsWith" dxfId="37" priority="29" operator="beginsWith" text="02">
      <formula>LEFT(A170,LEN("02"))="02"</formula>
    </cfRule>
    <cfRule type="beginsWith" dxfId="36" priority="26" operator="beginsWith" text="05">
      <formula>LEFT(A170,LEN("05"))="05"</formula>
    </cfRule>
    <cfRule type="beginsWith" dxfId="35" priority="25" operator="beginsWith" text="06">
      <formula>LEFT(A170,LEN("06"))="06"</formula>
    </cfRule>
    <cfRule type="beginsWith" dxfId="34" priority="24" operator="beginsWith" text="07">
      <formula>LEFT(A170,LEN("07"))="07"</formula>
    </cfRule>
    <cfRule type="beginsWith" dxfId="33" priority="23" operator="beginsWith" text="08">
      <formula>LEFT(A170,LEN("08"))="08"</formula>
    </cfRule>
    <cfRule type="beginsWith" dxfId="32" priority="22" operator="beginsWith" text="09">
      <formula>LEFT(A170,LEN("09"))="09"</formula>
    </cfRule>
    <cfRule type="beginsWith" dxfId="31" priority="21" operator="beginsWith" text="10">
      <formula>LEFT(A170,LEN("10"))="10"</formula>
    </cfRule>
    <cfRule type="beginsWith" dxfId="30" priority="20" operator="beginsWith" text="11">
      <formula>LEFT(A170,LEN("11"))="11"</formula>
    </cfRule>
    <cfRule type="beginsWith" dxfId="29" priority="19" operator="beginsWith" text="12">
      <formula>LEFT(A170,LEN("12"))="12"</formula>
    </cfRule>
    <cfRule type="beginsWith" dxfId="28" priority="27" operator="beginsWith" text="04">
      <formula>LEFT(A170,LEN("04"))="04"</formula>
    </cfRule>
  </conditionalFormatting>
  <conditionalFormatting sqref="A5:G5 P5:XFD5 A9:G9 P9:XFD9 A13:G13 P13:XFD13 A17:G17 P17:XFD17 A21:G21 P21:XFD21 A25:G25 P25:XFD25 A29:G29 P29:XFD29 A33:G33 P33:XFD33 A37:G37 P37:XFD37 A41:G41 P41:XFD41 A45:G45 P45:XFD45 A49:G49 P49:XFD49 A53:G53 P53:XFD53 A57:G57 P57:XFD57 A61:G61 P61:XFD61 A65:G65 P65:XFD65 A69:G69 P69:XFD69 A73:G73 P73:XFD73 A77:G77 P77:XFD77 A81:G81 P81:XFD81 A85:G85 P85:XFD85 A89:G89 P89:XFD89 A93:G93 P93:XFD93 A97:G97 P97:XFD101 A101:G101 A105:G105 P105:XFD105 A109:G109 P109:XFD109 A113:G113 P113:XFD113 A117:G117 P117:XFD117 A121:G121 P121:XFD121 A125:G125 P125:XFD125 A129:G129 P129:XFD129 A133:G133 P133:XFD133 A137:G137 P137:XFD137 A141:G141 P141:XFD141 A145:G145 P145:XFD145 A149:G149 P149:XFD149 A153:G153 P153:XFD153 A157:G157 P157:XFD157 A161:G161 P161:XFD165 A165:G165 A169:G169 P169:XFD169 A173:G173 P173:XFD173 L5 L9 L13 L17 L21 L25 L29 L33 L37 L41 L45 L49 L53 L57 L61 L65 L69 L73 L77 L81 L85 L89 L93 L97 L101 L105 L109 L113 L117 L121 L125 L129 L133 L137 L141 L145 L149 L153 L157 L161 L165 L169 L173">
    <cfRule type="cellIs" dxfId="27" priority="15" operator="greaterThan">
      <formula>24</formula>
    </cfRule>
  </conditionalFormatting>
  <conditionalFormatting sqref="A5:N5 A9:N9 A13:N13 A17:N17 A21:N21 A25:N25 A29:N29 A33:N33 A37:N37 A41:N41 A45:N45 A49:N49 A53:N53 A57:N57 A61:N61 A65:N65 A69:N69 A73:N73 A77:N77 A81:N81 A85:N85 A89:N89 A93:N93 A97:N97 A101:N101 A105:N105 A109:N109 A113:N113 A117:N117 A121:N121 A125:N125 A129:N129 A133:N133 A137:N137 A141:N141 A145:N145 A149:N149 A153:N153 A157:N157 A161:N161 A165:N165 A169:N169 A173:N173 P173:XFD173 P169:XFD169 P165:XFD165 P161:XFD161 P157:XFD157 P153:XFD153 P149:XFD149 P145:XFD145 P141:XFD141 P137:XFD137 P133:XFD133 P129:XFD129 P125:XFD125 P121:XFD121 P117:XFD117 P113:XFD113 P109:XFD109 P105:XFD105 P101:XFD101 P97:XFD97 P93:XFD93 P89:XFD89 P85:XFD85 P81:XFD81 P77:XFD77 P73:XFD73 P69:XFD69 P65:XFD65 P61:XFD61 P57:XFD57 P53:XFD53 P49:XFD49 P45:XFD45 P41:XFD41 P37:XFD37 P33:XFD33 P29:XFD29 P25:XFD25 P21:XFD21 P17:XFD17 P13:XFD13 P9:XFD9 P5:XFD5">
    <cfRule type="cellIs" dxfId="26" priority="1" operator="greaterThan">
      <formula>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3"/>
  <dimension ref="A1:AV219"/>
  <sheetViews>
    <sheetView zoomScale="70" zoomScaleNormal="70" workbookViewId="0">
      <pane xSplit="1" ySplit="1" topLeftCell="B2" activePane="bottomRight" state="frozen"/>
      <selection pane="bottomRight" activeCell="K30" sqref="K30"/>
      <selection pane="bottomLeft" activeCell="A2" sqref="A2"/>
      <selection pane="topRight" activeCell="B1" sqref="B1"/>
    </sheetView>
    <sheetView workbookViewId="1">
      <pane xSplit="1" ySplit="1" topLeftCell="G2" activePane="bottomRight" state="frozen"/>
      <selection pane="bottomRight" activeCell="H13" sqref="H13"/>
      <selection pane="bottomLeft" activeCell="A2" sqref="A2"/>
      <selection pane="topRight" activeCell="B1" sqref="B1"/>
    </sheetView>
  </sheetViews>
  <sheetFormatPr defaultColWidth="11.42578125" defaultRowHeight="15" customHeight="1"/>
  <cols>
    <col min="1" max="1" width="28.85546875" style="41" customWidth="1"/>
    <col min="2" max="2" width="25.5703125" style="29" bestFit="1" customWidth="1"/>
    <col min="3" max="3" width="20.42578125" style="29" bestFit="1" customWidth="1"/>
    <col min="4" max="4" width="19.85546875" style="29" bestFit="1" customWidth="1"/>
    <col min="5" max="5" width="16" style="29" bestFit="1" customWidth="1"/>
    <col min="6" max="6" width="16.85546875" style="29" bestFit="1" customWidth="1"/>
    <col min="7" max="7" width="17.42578125" style="29" customWidth="1"/>
    <col min="8" max="10" width="15.85546875" style="29" customWidth="1"/>
    <col min="11" max="11" width="21.7109375" style="29" customWidth="1"/>
    <col min="12" max="15" width="15.85546875" style="29" customWidth="1"/>
    <col min="16" max="16" width="15.85546875" style="29" hidden="1" customWidth="1"/>
    <col min="17" max="17" width="11.42578125" style="29" hidden="1" customWidth="1"/>
    <col min="18" max="41" width="15.85546875" style="29" hidden="1" customWidth="1"/>
    <col min="42" max="43" width="16.28515625" style="36" customWidth="1"/>
    <col min="44" max="45" width="16.28515625" style="52" customWidth="1"/>
    <col min="46" max="46" width="16.28515625" style="36" customWidth="1"/>
    <col min="47" max="16384" width="11.42578125" style="29"/>
  </cols>
  <sheetData>
    <row r="1" spans="1:48" ht="30">
      <c r="A1" s="26" t="s">
        <v>0</v>
      </c>
      <c r="B1" s="27" t="s">
        <v>79</v>
      </c>
      <c r="C1" s="27" t="s">
        <v>9</v>
      </c>
      <c r="D1" s="59" t="s">
        <v>10</v>
      </c>
      <c r="E1" s="27" t="s">
        <v>7</v>
      </c>
      <c r="F1" s="27" t="s">
        <v>8</v>
      </c>
      <c r="G1" s="59" t="s">
        <v>80</v>
      </c>
      <c r="H1" s="27" t="s">
        <v>2</v>
      </c>
      <c r="I1" s="27" t="s">
        <v>3</v>
      </c>
      <c r="J1" s="27" t="s">
        <v>1</v>
      </c>
      <c r="K1" s="27" t="s">
        <v>4</v>
      </c>
      <c r="L1" s="27" t="s">
        <v>5</v>
      </c>
      <c r="M1" s="63" t="s">
        <v>81</v>
      </c>
      <c r="N1" s="63" t="s">
        <v>82</v>
      </c>
      <c r="O1" s="62" t="s">
        <v>83</v>
      </c>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15" t="s">
        <v>84</v>
      </c>
      <c r="AQ1" s="14" t="s">
        <v>85</v>
      </c>
      <c r="AR1" s="42" t="s">
        <v>86</v>
      </c>
      <c r="AS1" s="42" t="s">
        <v>87</v>
      </c>
      <c r="AT1" s="28" t="s">
        <v>88</v>
      </c>
    </row>
    <row r="2" spans="1:48">
      <c r="A2" s="61" t="s">
        <v>14</v>
      </c>
      <c r="B2" s="67">
        <v>1</v>
      </c>
      <c r="C2" s="67">
        <v>1</v>
      </c>
      <c r="D2" s="67">
        <v>1</v>
      </c>
      <c r="E2" s="20">
        <v>0</v>
      </c>
      <c r="F2" s="20">
        <v>0</v>
      </c>
      <c r="G2" s="20">
        <v>0</v>
      </c>
      <c r="H2" s="67">
        <v>1</v>
      </c>
      <c r="I2" s="67">
        <v>1</v>
      </c>
      <c r="J2" s="79">
        <v>0</v>
      </c>
      <c r="K2" s="20">
        <v>0</v>
      </c>
      <c r="L2" s="67">
        <v>1</v>
      </c>
      <c r="M2" s="21">
        <v>0</v>
      </c>
      <c r="N2" s="73">
        <v>1</v>
      </c>
      <c r="O2" s="73">
        <v>0</v>
      </c>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4</v>
      </c>
      <c r="AQ2" s="15">
        <f t="shared" ref="AQ2:AQ25" si="0">SUMIFS(B2:AO2,$B$103:$AO$103,"X")</f>
        <v>7</v>
      </c>
      <c r="AR2" s="43">
        <v>5587.6330279978338</v>
      </c>
      <c r="AS2" s="43">
        <f t="shared" ref="AS2:AS25" si="1">IFERROR(AR2/$AR$102,0)*100</f>
        <v>4.531343110907442</v>
      </c>
      <c r="AT2" s="7" t="s">
        <v>89</v>
      </c>
      <c r="AU2"/>
      <c r="AV2" s="71"/>
    </row>
    <row r="3" spans="1:48">
      <c r="A3" s="61" t="s">
        <v>20</v>
      </c>
      <c r="B3" s="20">
        <v>0</v>
      </c>
      <c r="C3" s="67">
        <v>1</v>
      </c>
      <c r="D3" s="67">
        <v>1</v>
      </c>
      <c r="E3" s="20">
        <v>0</v>
      </c>
      <c r="F3" s="20">
        <v>0</v>
      </c>
      <c r="G3" s="20">
        <v>0</v>
      </c>
      <c r="H3" s="67">
        <v>1</v>
      </c>
      <c r="I3" s="67">
        <v>1</v>
      </c>
      <c r="J3" s="79">
        <v>0</v>
      </c>
      <c r="K3" s="20">
        <v>0</v>
      </c>
      <c r="L3" s="67">
        <v>1</v>
      </c>
      <c r="M3" s="21">
        <v>0</v>
      </c>
      <c r="N3" s="73">
        <v>1</v>
      </c>
      <c r="O3" s="73">
        <v>0</v>
      </c>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5">
        <f t="shared" ref="AP3:AP25" si="2">SUMIF($B$106:$U$106,"X",B3:U3)</f>
        <v>4</v>
      </c>
      <c r="AQ3" s="15">
        <f t="shared" si="0"/>
        <v>6</v>
      </c>
      <c r="AR3" s="43">
        <v>211.4928933729779</v>
      </c>
      <c r="AS3" s="43">
        <f t="shared" si="1"/>
        <v>0.17151213413435659</v>
      </c>
      <c r="AT3" s="30" t="s">
        <v>89</v>
      </c>
      <c r="AU3"/>
      <c r="AV3" s="71"/>
    </row>
    <row r="4" spans="1:48">
      <c r="A4" s="61" t="s">
        <v>22</v>
      </c>
      <c r="B4" s="20">
        <v>0</v>
      </c>
      <c r="C4" s="20">
        <v>1</v>
      </c>
      <c r="D4" s="20">
        <v>1</v>
      </c>
      <c r="E4" s="20">
        <v>0</v>
      </c>
      <c r="F4" s="20">
        <v>0</v>
      </c>
      <c r="G4" s="20">
        <v>0</v>
      </c>
      <c r="H4" s="20">
        <v>0</v>
      </c>
      <c r="I4" s="20">
        <v>0</v>
      </c>
      <c r="J4" s="79">
        <v>0</v>
      </c>
      <c r="K4" s="20">
        <v>0</v>
      </c>
      <c r="L4" s="67">
        <v>1</v>
      </c>
      <c r="M4" s="21">
        <v>0</v>
      </c>
      <c r="N4" s="73">
        <v>1</v>
      </c>
      <c r="O4" s="73">
        <v>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5">
        <f t="shared" si="2"/>
        <v>3</v>
      </c>
      <c r="AQ4" s="15">
        <f t="shared" si="0"/>
        <v>5</v>
      </c>
      <c r="AR4" s="43">
        <v>6.8102137656019854</v>
      </c>
      <c r="AS4" s="43">
        <f t="shared" si="1"/>
        <v>5.522806361108714E-3</v>
      </c>
      <c r="AT4" s="30" t="s">
        <v>89</v>
      </c>
      <c r="AU4"/>
      <c r="AV4" s="71"/>
    </row>
    <row r="5" spans="1:48">
      <c r="A5" s="61" t="s">
        <v>24</v>
      </c>
      <c r="B5" s="20">
        <v>0</v>
      </c>
      <c r="C5" s="20">
        <v>1</v>
      </c>
      <c r="D5" s="20">
        <v>1</v>
      </c>
      <c r="E5" s="20">
        <v>0</v>
      </c>
      <c r="F5" s="20">
        <v>0</v>
      </c>
      <c r="G5" s="67">
        <v>1</v>
      </c>
      <c r="H5" s="20">
        <v>0</v>
      </c>
      <c r="I5" s="20">
        <v>0</v>
      </c>
      <c r="J5" s="79">
        <v>0</v>
      </c>
      <c r="K5" s="20">
        <v>0</v>
      </c>
      <c r="L5" s="67">
        <v>1</v>
      </c>
      <c r="M5" s="21">
        <v>1</v>
      </c>
      <c r="N5" s="73">
        <v>1</v>
      </c>
      <c r="O5" s="73">
        <v>1</v>
      </c>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4</v>
      </c>
      <c r="AQ5" s="15">
        <f t="shared" si="0"/>
        <v>7</v>
      </c>
      <c r="AR5" s="43">
        <v>43.278918767178219</v>
      </c>
      <c r="AS5" s="43">
        <f t="shared" si="1"/>
        <v>3.5097442767004106E-2</v>
      </c>
      <c r="AT5" s="30" t="s">
        <v>89</v>
      </c>
      <c r="AU5"/>
      <c r="AV5" s="71"/>
    </row>
    <row r="6" spans="1:48">
      <c r="A6" s="61" t="s">
        <v>26</v>
      </c>
      <c r="B6" s="67">
        <v>1</v>
      </c>
      <c r="C6" s="67">
        <v>1</v>
      </c>
      <c r="D6" s="67">
        <v>1</v>
      </c>
      <c r="E6" s="67">
        <v>1</v>
      </c>
      <c r="F6" s="67">
        <v>1</v>
      </c>
      <c r="G6" s="67">
        <v>1</v>
      </c>
      <c r="H6" s="20">
        <v>0</v>
      </c>
      <c r="I6" s="20">
        <v>0</v>
      </c>
      <c r="J6" s="79">
        <v>0</v>
      </c>
      <c r="K6" s="20">
        <v>0</v>
      </c>
      <c r="L6" s="67">
        <v>1</v>
      </c>
      <c r="M6" s="21">
        <v>0</v>
      </c>
      <c r="N6" s="73">
        <v>1</v>
      </c>
      <c r="O6" s="73">
        <v>0</v>
      </c>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2</v>
      </c>
      <c r="AQ6" s="15">
        <f t="shared" si="0"/>
        <v>8</v>
      </c>
      <c r="AR6" s="43">
        <v>930.49277896595413</v>
      </c>
      <c r="AS6" s="43">
        <f t="shared" si="1"/>
        <v>0.75459179630973638</v>
      </c>
      <c r="AT6" s="30" t="s">
        <v>89</v>
      </c>
      <c r="AU6"/>
      <c r="AV6" s="71"/>
    </row>
    <row r="7" spans="1:48">
      <c r="A7" s="61" t="s">
        <v>28</v>
      </c>
      <c r="B7" s="20">
        <v>1</v>
      </c>
      <c r="C7" s="20">
        <v>1</v>
      </c>
      <c r="D7" s="20">
        <v>1</v>
      </c>
      <c r="E7" s="20">
        <v>1</v>
      </c>
      <c r="F7" s="20">
        <v>1</v>
      </c>
      <c r="G7" s="20">
        <v>1</v>
      </c>
      <c r="H7" s="20">
        <v>1</v>
      </c>
      <c r="I7" s="20">
        <v>1</v>
      </c>
      <c r="J7" s="79">
        <v>1</v>
      </c>
      <c r="K7" s="20">
        <v>0</v>
      </c>
      <c r="L7" s="20">
        <v>1</v>
      </c>
      <c r="M7" s="67">
        <v>1</v>
      </c>
      <c r="N7" s="73">
        <v>1</v>
      </c>
      <c r="O7" s="81">
        <v>1</v>
      </c>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7</v>
      </c>
      <c r="AQ7" s="15">
        <f t="shared" si="0"/>
        <v>13</v>
      </c>
      <c r="AR7" s="43">
        <v>15438.31896209468</v>
      </c>
      <c r="AS7" s="43">
        <f t="shared" si="1"/>
        <v>12.519848730643336</v>
      </c>
      <c r="AT7" s="30" t="s">
        <v>89</v>
      </c>
      <c r="AU7"/>
      <c r="AV7" s="71"/>
    </row>
    <row r="8" spans="1:48">
      <c r="A8" s="61" t="s">
        <v>29</v>
      </c>
      <c r="B8" s="20">
        <v>1</v>
      </c>
      <c r="C8" s="20">
        <v>1</v>
      </c>
      <c r="D8" s="20">
        <v>1</v>
      </c>
      <c r="E8" s="20">
        <v>1</v>
      </c>
      <c r="F8" s="20">
        <v>1</v>
      </c>
      <c r="G8" s="20">
        <v>1</v>
      </c>
      <c r="H8" s="20">
        <v>1</v>
      </c>
      <c r="I8" s="20">
        <v>1</v>
      </c>
      <c r="J8" s="79">
        <v>1</v>
      </c>
      <c r="K8" s="20">
        <v>1</v>
      </c>
      <c r="L8" s="20">
        <v>1</v>
      </c>
      <c r="M8" s="21">
        <v>1</v>
      </c>
      <c r="N8" s="73">
        <v>1</v>
      </c>
      <c r="O8" s="73">
        <v>1</v>
      </c>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5">
        <f t="shared" si="2"/>
        <v>8</v>
      </c>
      <c r="AQ8" s="15">
        <f t="shared" si="0"/>
        <v>14</v>
      </c>
      <c r="AR8" s="43">
        <v>674.11709142728228</v>
      </c>
      <c r="AS8" s="43">
        <f t="shared" si="1"/>
        <v>0.54668154169718708</v>
      </c>
      <c r="AT8" s="30"/>
      <c r="AU8"/>
      <c r="AV8" s="71"/>
    </row>
    <row r="9" spans="1:48">
      <c r="A9" s="61" t="s">
        <v>30</v>
      </c>
      <c r="B9" s="20">
        <v>1</v>
      </c>
      <c r="C9" s="20">
        <v>1</v>
      </c>
      <c r="D9" s="20">
        <v>1</v>
      </c>
      <c r="E9" s="20">
        <v>1</v>
      </c>
      <c r="F9" s="20">
        <v>1</v>
      </c>
      <c r="G9" s="20">
        <v>1</v>
      </c>
      <c r="H9" s="20">
        <v>1</v>
      </c>
      <c r="I9" s="20">
        <v>1</v>
      </c>
      <c r="J9" s="79">
        <v>1</v>
      </c>
      <c r="K9" s="20">
        <v>0</v>
      </c>
      <c r="L9" s="20">
        <v>1</v>
      </c>
      <c r="M9" s="67">
        <v>1</v>
      </c>
      <c r="N9" s="73">
        <v>1</v>
      </c>
      <c r="O9" s="73">
        <v>0</v>
      </c>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5">
        <f t="shared" si="2"/>
        <v>6</v>
      </c>
      <c r="AQ9" s="15">
        <f t="shared" si="0"/>
        <v>12</v>
      </c>
      <c r="AR9" s="43">
        <v>2227.7680633673422</v>
      </c>
      <c r="AS9" s="43">
        <f t="shared" si="1"/>
        <v>1.8066292857919466</v>
      </c>
      <c r="AT9" s="7" t="s">
        <v>89</v>
      </c>
      <c r="AU9"/>
      <c r="AV9" s="71"/>
    </row>
    <row r="10" spans="1:48">
      <c r="A10" s="61" t="s">
        <v>31</v>
      </c>
      <c r="B10" s="20">
        <v>1</v>
      </c>
      <c r="C10" s="20">
        <v>1</v>
      </c>
      <c r="D10" s="20">
        <v>1</v>
      </c>
      <c r="E10" s="20">
        <v>1</v>
      </c>
      <c r="F10" s="20">
        <v>1</v>
      </c>
      <c r="G10" s="20">
        <v>1</v>
      </c>
      <c r="H10" s="20">
        <v>1</v>
      </c>
      <c r="I10" s="20">
        <v>1</v>
      </c>
      <c r="J10" s="79">
        <v>1</v>
      </c>
      <c r="K10" s="20">
        <v>1</v>
      </c>
      <c r="L10" s="20">
        <v>1</v>
      </c>
      <c r="M10" s="21">
        <v>1</v>
      </c>
      <c r="N10" s="73">
        <v>1</v>
      </c>
      <c r="O10" s="73">
        <v>1</v>
      </c>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 t="shared" si="2"/>
        <v>8</v>
      </c>
      <c r="AQ10" s="15">
        <f t="shared" si="0"/>
        <v>14</v>
      </c>
      <c r="AR10" s="43">
        <v>1227.247368546474</v>
      </c>
      <c r="AS10" s="43">
        <f t="shared" si="1"/>
        <v>0.99524769808209868</v>
      </c>
      <c r="AT10" s="7"/>
      <c r="AU10"/>
      <c r="AV10" s="71"/>
    </row>
    <row r="11" spans="1:48">
      <c r="A11" s="61" t="s">
        <v>32</v>
      </c>
      <c r="B11" s="20">
        <v>1</v>
      </c>
      <c r="C11" s="20">
        <v>1</v>
      </c>
      <c r="D11" s="20">
        <v>1</v>
      </c>
      <c r="E11" s="20">
        <v>1</v>
      </c>
      <c r="F11" s="20">
        <v>1</v>
      </c>
      <c r="G11" s="20">
        <v>1</v>
      </c>
      <c r="H11" s="20">
        <v>1</v>
      </c>
      <c r="I11" s="20">
        <v>1</v>
      </c>
      <c r="J11" s="79">
        <v>1</v>
      </c>
      <c r="K11" s="20">
        <v>0</v>
      </c>
      <c r="L11" s="20">
        <v>1</v>
      </c>
      <c r="M11" s="67">
        <v>1</v>
      </c>
      <c r="N11" s="73">
        <v>1</v>
      </c>
      <c r="O11" s="73">
        <v>0</v>
      </c>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 t="shared" si="2"/>
        <v>6</v>
      </c>
      <c r="AQ11" s="15">
        <f t="shared" si="0"/>
        <v>12</v>
      </c>
      <c r="AR11" s="43">
        <v>4817.0818769016614</v>
      </c>
      <c r="AS11" s="43">
        <f t="shared" si="1"/>
        <v>3.9064574692366314</v>
      </c>
      <c r="AT11" s="30" t="s">
        <v>89</v>
      </c>
      <c r="AU11"/>
      <c r="AV11" s="71"/>
    </row>
    <row r="12" spans="1:48">
      <c r="A12" s="61" t="s">
        <v>33</v>
      </c>
      <c r="B12" s="20">
        <v>1</v>
      </c>
      <c r="C12" s="20">
        <v>1</v>
      </c>
      <c r="D12" s="20">
        <v>1</v>
      </c>
      <c r="E12" s="20">
        <v>1</v>
      </c>
      <c r="F12" s="20">
        <v>1</v>
      </c>
      <c r="G12" s="20">
        <v>1</v>
      </c>
      <c r="H12" s="20">
        <v>0</v>
      </c>
      <c r="I12" s="20">
        <v>1</v>
      </c>
      <c r="J12" s="79">
        <v>1</v>
      </c>
      <c r="K12" s="20">
        <v>1</v>
      </c>
      <c r="L12" s="67">
        <v>1</v>
      </c>
      <c r="M12" s="21">
        <v>0</v>
      </c>
      <c r="N12" s="73">
        <v>1</v>
      </c>
      <c r="O12" s="73">
        <v>0</v>
      </c>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 t="shared" si="2"/>
        <v>5</v>
      </c>
      <c r="AQ12" s="15">
        <f t="shared" si="0"/>
        <v>11</v>
      </c>
      <c r="AR12" s="43">
        <v>37.685299168304347</v>
      </c>
      <c r="AS12" s="43">
        <f t="shared" si="1"/>
        <v>3.0561244790617635E-2</v>
      </c>
      <c r="AT12" s="30" t="s">
        <v>89</v>
      </c>
      <c r="AU12"/>
      <c r="AV12" s="71"/>
    </row>
    <row r="13" spans="1:48">
      <c r="A13" s="61" t="s">
        <v>34</v>
      </c>
      <c r="B13" s="20">
        <v>1</v>
      </c>
      <c r="C13" s="20">
        <v>1</v>
      </c>
      <c r="D13" s="20">
        <v>1</v>
      </c>
      <c r="E13" s="20">
        <v>1</v>
      </c>
      <c r="F13" s="20">
        <v>1</v>
      </c>
      <c r="G13" s="20">
        <v>1</v>
      </c>
      <c r="H13" s="20">
        <v>0</v>
      </c>
      <c r="I13" s="20">
        <v>1</v>
      </c>
      <c r="J13" s="79">
        <v>1</v>
      </c>
      <c r="K13" s="20">
        <v>1</v>
      </c>
      <c r="L13" s="67">
        <v>1</v>
      </c>
      <c r="M13" s="21">
        <v>0</v>
      </c>
      <c r="N13" s="73">
        <v>1</v>
      </c>
      <c r="O13" s="73">
        <v>1</v>
      </c>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 t="shared" si="2"/>
        <v>6</v>
      </c>
      <c r="AQ13" s="15">
        <f t="shared" si="0"/>
        <v>12</v>
      </c>
      <c r="AR13" s="43">
        <v>542.00159765181661</v>
      </c>
      <c r="AS13" s="43">
        <f t="shared" si="1"/>
        <v>0.43954124999157662</v>
      </c>
      <c r="AT13" s="30" t="s">
        <v>89</v>
      </c>
      <c r="AU13"/>
      <c r="AV13" s="71"/>
    </row>
    <row r="14" spans="1:48">
      <c r="A14" s="61" t="s">
        <v>35</v>
      </c>
      <c r="B14" s="67">
        <v>1</v>
      </c>
      <c r="C14" s="20">
        <v>1</v>
      </c>
      <c r="D14" s="20">
        <v>1</v>
      </c>
      <c r="E14" s="67">
        <v>1</v>
      </c>
      <c r="F14" s="67">
        <v>1</v>
      </c>
      <c r="G14" s="67">
        <v>1</v>
      </c>
      <c r="H14" s="20">
        <v>0</v>
      </c>
      <c r="I14" s="20">
        <v>0</v>
      </c>
      <c r="J14" s="79">
        <v>0</v>
      </c>
      <c r="K14" s="20">
        <v>0</v>
      </c>
      <c r="L14" s="67">
        <v>1</v>
      </c>
      <c r="M14" s="21">
        <v>0</v>
      </c>
      <c r="N14" s="73">
        <v>1</v>
      </c>
      <c r="O14" s="73">
        <v>0</v>
      </c>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 t="shared" si="2"/>
        <v>2</v>
      </c>
      <c r="AQ14" s="15">
        <f t="shared" si="0"/>
        <v>8</v>
      </c>
      <c r="AR14" s="43">
        <v>543.00079822228258</v>
      </c>
      <c r="AS14" s="43">
        <f t="shared" si="1"/>
        <v>0.44035156101213024</v>
      </c>
      <c r="AT14" s="30" t="s">
        <v>89</v>
      </c>
      <c r="AU14"/>
      <c r="AV14" s="71"/>
    </row>
    <row r="15" spans="1:48">
      <c r="A15" s="61" t="s">
        <v>37</v>
      </c>
      <c r="B15" s="67">
        <v>1</v>
      </c>
      <c r="C15" s="67">
        <v>1</v>
      </c>
      <c r="D15" s="67">
        <v>1</v>
      </c>
      <c r="E15" s="20">
        <v>0</v>
      </c>
      <c r="F15" s="20">
        <v>0</v>
      </c>
      <c r="G15" s="67">
        <v>1</v>
      </c>
      <c r="H15" s="20">
        <v>0</v>
      </c>
      <c r="I15" s="67">
        <v>1</v>
      </c>
      <c r="J15" s="79">
        <v>0</v>
      </c>
      <c r="K15" s="20">
        <v>0</v>
      </c>
      <c r="L15" s="67">
        <v>1</v>
      </c>
      <c r="M15" s="21">
        <v>0</v>
      </c>
      <c r="N15" s="73">
        <v>0</v>
      </c>
      <c r="O15" s="73">
        <v>0</v>
      </c>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 t="shared" si="2"/>
        <v>2</v>
      </c>
      <c r="AQ15" s="15">
        <f t="shared" si="0"/>
        <v>6</v>
      </c>
      <c r="AR15" s="43">
        <v>2453.3546540515022</v>
      </c>
      <c r="AS15" s="43">
        <f t="shared" si="1"/>
        <v>1.9895708351900188</v>
      </c>
      <c r="AT15" s="30" t="s">
        <v>89</v>
      </c>
      <c r="AU15"/>
      <c r="AV15" s="71"/>
    </row>
    <row r="16" spans="1:48">
      <c r="A16" s="61" t="s">
        <v>39</v>
      </c>
      <c r="B16" s="20">
        <v>1</v>
      </c>
      <c r="C16" s="20">
        <v>1</v>
      </c>
      <c r="D16" s="20">
        <v>1</v>
      </c>
      <c r="E16" s="20">
        <v>1</v>
      </c>
      <c r="F16" s="20">
        <v>1</v>
      </c>
      <c r="G16" s="20">
        <v>1</v>
      </c>
      <c r="H16" s="20">
        <v>1</v>
      </c>
      <c r="I16" s="20">
        <v>1</v>
      </c>
      <c r="J16" s="79">
        <v>1</v>
      </c>
      <c r="K16" s="20">
        <v>0</v>
      </c>
      <c r="L16" s="20">
        <v>1</v>
      </c>
      <c r="M16" s="21">
        <v>0</v>
      </c>
      <c r="N16" s="73">
        <v>0</v>
      </c>
      <c r="O16" s="73">
        <v>0</v>
      </c>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 t="shared" si="2"/>
        <v>4</v>
      </c>
      <c r="AQ16" s="15">
        <f t="shared" si="0"/>
        <v>10</v>
      </c>
      <c r="AR16" s="43">
        <v>3025.3375341331348</v>
      </c>
      <c r="AS16" s="43">
        <f t="shared" si="1"/>
        <v>2.4534256857551817</v>
      </c>
      <c r="AT16" s="7"/>
      <c r="AU16"/>
      <c r="AV16" s="71"/>
    </row>
    <row r="17" spans="1:48">
      <c r="A17" s="61" t="s">
        <v>40</v>
      </c>
      <c r="B17" s="20">
        <v>1</v>
      </c>
      <c r="C17" s="20">
        <v>1</v>
      </c>
      <c r="D17" s="20">
        <v>1</v>
      </c>
      <c r="E17" s="20">
        <v>1</v>
      </c>
      <c r="F17" s="20">
        <v>1</v>
      </c>
      <c r="G17" s="20">
        <v>1</v>
      </c>
      <c r="H17" s="20">
        <v>0</v>
      </c>
      <c r="I17" s="20">
        <v>0</v>
      </c>
      <c r="J17" s="79">
        <v>1</v>
      </c>
      <c r="K17" s="20">
        <v>1</v>
      </c>
      <c r="L17" s="67">
        <v>1</v>
      </c>
      <c r="M17" s="21">
        <v>1</v>
      </c>
      <c r="N17" s="73">
        <v>1</v>
      </c>
      <c r="O17" s="73">
        <v>1</v>
      </c>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 t="shared" si="2"/>
        <v>6</v>
      </c>
      <c r="AQ17" s="15">
        <f t="shared" si="0"/>
        <v>12</v>
      </c>
      <c r="AR17" s="43">
        <v>18694.225121112249</v>
      </c>
      <c r="AS17" s="43">
        <f t="shared" si="1"/>
        <v>15.160256192890708</v>
      </c>
      <c r="AT17" s="30" t="s">
        <v>89</v>
      </c>
      <c r="AU17"/>
      <c r="AV17" s="71"/>
    </row>
    <row r="18" spans="1:48">
      <c r="A18" s="61" t="s">
        <v>41</v>
      </c>
      <c r="B18" s="20">
        <v>1</v>
      </c>
      <c r="C18" s="20">
        <v>1</v>
      </c>
      <c r="D18" s="20">
        <v>1</v>
      </c>
      <c r="E18" s="20">
        <v>1</v>
      </c>
      <c r="F18" s="20">
        <v>1</v>
      </c>
      <c r="G18" s="20">
        <v>1</v>
      </c>
      <c r="H18" s="20">
        <v>0</v>
      </c>
      <c r="I18" s="20">
        <v>0</v>
      </c>
      <c r="J18" s="79">
        <v>1</v>
      </c>
      <c r="K18" s="20">
        <v>0</v>
      </c>
      <c r="L18" s="67">
        <v>1</v>
      </c>
      <c r="M18" s="21">
        <v>0</v>
      </c>
      <c r="N18" s="73">
        <v>1</v>
      </c>
      <c r="O18" s="73">
        <v>0</v>
      </c>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 t="shared" si="2"/>
        <v>3</v>
      </c>
      <c r="AQ18" s="15">
        <f t="shared" si="0"/>
        <v>9</v>
      </c>
      <c r="AR18" s="43">
        <v>16550.916238314188</v>
      </c>
      <c r="AS18" s="43">
        <f t="shared" si="1"/>
        <v>13.42211986719615</v>
      </c>
      <c r="AT18" s="30" t="s">
        <v>89</v>
      </c>
      <c r="AU18"/>
      <c r="AV18" s="71"/>
    </row>
    <row r="19" spans="1:48">
      <c r="A19" s="61" t="s">
        <v>42</v>
      </c>
      <c r="B19" s="20">
        <v>1</v>
      </c>
      <c r="C19" s="20">
        <v>1</v>
      </c>
      <c r="D19" s="20">
        <v>1</v>
      </c>
      <c r="E19" s="20">
        <v>1</v>
      </c>
      <c r="F19" s="20">
        <v>1</v>
      </c>
      <c r="G19" s="20">
        <v>1</v>
      </c>
      <c r="H19" s="20">
        <v>1</v>
      </c>
      <c r="I19" s="67">
        <v>1</v>
      </c>
      <c r="J19" s="79">
        <v>1</v>
      </c>
      <c r="K19" s="20">
        <v>0</v>
      </c>
      <c r="L19" s="20">
        <v>0</v>
      </c>
      <c r="M19" s="67">
        <v>1</v>
      </c>
      <c r="N19" s="67">
        <v>1</v>
      </c>
      <c r="O19" s="67">
        <v>1</v>
      </c>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 t="shared" si="2"/>
        <v>6</v>
      </c>
      <c r="AQ19" s="15">
        <f t="shared" si="0"/>
        <v>12</v>
      </c>
      <c r="AR19" s="43">
        <v>12999.045882890739</v>
      </c>
      <c r="AS19" s="43">
        <f t="shared" si="1"/>
        <v>10.541697479892113</v>
      </c>
      <c r="AT19" s="30" t="s">
        <v>89</v>
      </c>
      <c r="AU19"/>
      <c r="AV19" s="71"/>
    </row>
    <row r="20" spans="1:48">
      <c r="A20" s="61" t="s">
        <v>44</v>
      </c>
      <c r="B20" s="20">
        <v>1</v>
      </c>
      <c r="C20" s="20">
        <v>1</v>
      </c>
      <c r="D20" s="20">
        <v>1</v>
      </c>
      <c r="E20" s="20">
        <v>1</v>
      </c>
      <c r="F20" s="20">
        <v>1</v>
      </c>
      <c r="G20" s="67">
        <v>1</v>
      </c>
      <c r="H20" s="20">
        <v>1</v>
      </c>
      <c r="I20" s="20">
        <v>1</v>
      </c>
      <c r="J20" s="79">
        <v>1</v>
      </c>
      <c r="K20" s="20">
        <v>0</v>
      </c>
      <c r="L20" s="20">
        <v>1</v>
      </c>
      <c r="M20" s="21">
        <v>0</v>
      </c>
      <c r="N20" s="73">
        <v>0</v>
      </c>
      <c r="O20" s="73">
        <v>0</v>
      </c>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 t="shared" si="2"/>
        <v>4</v>
      </c>
      <c r="AQ20" s="15">
        <f t="shared" si="0"/>
        <v>10</v>
      </c>
      <c r="AR20" s="43">
        <v>8.6136001167946468</v>
      </c>
      <c r="AS20" s="43">
        <f t="shared" si="1"/>
        <v>6.985279339887975E-3</v>
      </c>
      <c r="AT20" s="30" t="s">
        <v>89</v>
      </c>
      <c r="AU20"/>
      <c r="AV20" s="71"/>
    </row>
    <row r="21" spans="1:48">
      <c r="A21" s="61" t="s">
        <v>46</v>
      </c>
      <c r="B21" s="20">
        <v>0</v>
      </c>
      <c r="C21" s="67">
        <v>1</v>
      </c>
      <c r="D21" s="67">
        <v>1</v>
      </c>
      <c r="E21" s="20">
        <v>0</v>
      </c>
      <c r="F21" s="20">
        <v>0</v>
      </c>
      <c r="G21" s="20">
        <v>0</v>
      </c>
      <c r="H21" s="20">
        <v>0</v>
      </c>
      <c r="I21" s="75">
        <v>1</v>
      </c>
      <c r="J21" s="79">
        <v>0</v>
      </c>
      <c r="K21" s="20">
        <v>0</v>
      </c>
      <c r="L21" s="67">
        <v>1</v>
      </c>
      <c r="M21" s="21">
        <v>0</v>
      </c>
      <c r="N21" s="73">
        <v>1</v>
      </c>
      <c r="O21" s="73">
        <v>0</v>
      </c>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 t="shared" si="2"/>
        <v>3</v>
      </c>
      <c r="AQ21" s="15">
        <f t="shared" si="0"/>
        <v>5</v>
      </c>
      <c r="AR21" s="43">
        <v>2213.5882508342152</v>
      </c>
      <c r="AS21" s="43">
        <f t="shared" si="1"/>
        <v>1.7951300345859369</v>
      </c>
      <c r="AT21" s="30" t="s">
        <v>89</v>
      </c>
      <c r="AU21"/>
      <c r="AV21" s="71"/>
    </row>
    <row r="22" spans="1:48">
      <c r="A22" s="61" t="s">
        <v>48</v>
      </c>
      <c r="B22" s="20">
        <v>0</v>
      </c>
      <c r="C22" s="20">
        <v>0</v>
      </c>
      <c r="D22" s="20">
        <v>0</v>
      </c>
      <c r="E22" s="20">
        <v>0</v>
      </c>
      <c r="F22" s="20">
        <v>0</v>
      </c>
      <c r="G22" s="20">
        <v>0</v>
      </c>
      <c r="H22" s="20">
        <v>0</v>
      </c>
      <c r="I22" s="75">
        <v>1</v>
      </c>
      <c r="J22" s="79">
        <v>0</v>
      </c>
      <c r="K22" s="20">
        <v>0</v>
      </c>
      <c r="L22" s="67">
        <v>1</v>
      </c>
      <c r="M22" s="21">
        <v>0</v>
      </c>
      <c r="N22" s="73">
        <v>1</v>
      </c>
      <c r="O22" s="73">
        <v>0</v>
      </c>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f t="shared" si="2"/>
        <v>3</v>
      </c>
      <c r="AQ22" s="15">
        <f t="shared" si="0"/>
        <v>3</v>
      </c>
      <c r="AR22" s="43">
        <v>106.0001119518006</v>
      </c>
      <c r="AS22" s="43">
        <f t="shared" si="1"/>
        <v>8.5961779279610101E-2</v>
      </c>
      <c r="AT22" s="30" t="s">
        <v>89</v>
      </c>
      <c r="AU22"/>
      <c r="AV22" s="71"/>
    </row>
    <row r="23" spans="1:48">
      <c r="A23" s="61" t="s">
        <v>50</v>
      </c>
      <c r="B23" s="67">
        <v>1</v>
      </c>
      <c r="C23" s="67">
        <v>1</v>
      </c>
      <c r="D23" s="67">
        <v>1</v>
      </c>
      <c r="E23" s="67">
        <v>1</v>
      </c>
      <c r="F23" s="67">
        <v>1</v>
      </c>
      <c r="G23" s="20">
        <v>0</v>
      </c>
      <c r="H23" s="20">
        <v>0</v>
      </c>
      <c r="I23" s="75">
        <v>1</v>
      </c>
      <c r="J23" s="79">
        <v>0</v>
      </c>
      <c r="K23" s="20">
        <v>0</v>
      </c>
      <c r="L23" s="67">
        <v>1</v>
      </c>
      <c r="M23" s="21">
        <v>0</v>
      </c>
      <c r="N23" s="67">
        <v>1</v>
      </c>
      <c r="O23" s="73">
        <v>0</v>
      </c>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f t="shared" si="2"/>
        <v>3</v>
      </c>
      <c r="AQ23" s="15">
        <f t="shared" si="0"/>
        <v>8</v>
      </c>
      <c r="AR23" s="43">
        <v>7120.5685510526146</v>
      </c>
      <c r="AS23" s="43">
        <f t="shared" si="1"/>
        <v>5.7744914685490611</v>
      </c>
      <c r="AT23" s="30" t="s">
        <v>89</v>
      </c>
      <c r="AU23"/>
      <c r="AV23" s="71"/>
    </row>
    <row r="24" spans="1:48">
      <c r="A24" s="61" t="s">
        <v>52</v>
      </c>
      <c r="B24" s="20">
        <v>1</v>
      </c>
      <c r="C24" s="20">
        <v>1</v>
      </c>
      <c r="D24" s="20">
        <v>1</v>
      </c>
      <c r="E24" s="20">
        <v>1</v>
      </c>
      <c r="F24" s="20">
        <v>1</v>
      </c>
      <c r="G24" s="20">
        <v>1</v>
      </c>
      <c r="H24" s="20">
        <v>0</v>
      </c>
      <c r="I24" s="20">
        <v>1</v>
      </c>
      <c r="J24" s="79">
        <v>1</v>
      </c>
      <c r="K24" s="20">
        <v>0</v>
      </c>
      <c r="L24" s="67">
        <v>1</v>
      </c>
      <c r="M24" s="21">
        <v>0</v>
      </c>
      <c r="N24" s="73">
        <v>1</v>
      </c>
      <c r="O24" s="73">
        <v>0</v>
      </c>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f t="shared" si="2"/>
        <v>4</v>
      </c>
      <c r="AQ24" s="15">
        <f t="shared" si="0"/>
        <v>10</v>
      </c>
      <c r="AR24" s="43">
        <v>9.5568756910070274</v>
      </c>
      <c r="AS24" s="43">
        <f t="shared" si="1"/>
        <v>7.7502374632073415E-3</v>
      </c>
      <c r="AT24" s="30" t="s">
        <v>89</v>
      </c>
      <c r="AU24"/>
      <c r="AV24" s="71"/>
    </row>
    <row r="25" spans="1:48">
      <c r="A25" s="61" t="s">
        <v>53</v>
      </c>
      <c r="B25" s="20">
        <v>1</v>
      </c>
      <c r="C25" s="20">
        <v>1</v>
      </c>
      <c r="D25" s="20">
        <v>1</v>
      </c>
      <c r="E25" s="20">
        <v>1</v>
      </c>
      <c r="F25" s="20">
        <v>1</v>
      </c>
      <c r="G25" s="20">
        <v>1</v>
      </c>
      <c r="H25" s="20">
        <v>1</v>
      </c>
      <c r="I25" s="20">
        <v>1</v>
      </c>
      <c r="J25" s="79">
        <v>0</v>
      </c>
      <c r="K25" s="20">
        <v>0</v>
      </c>
      <c r="L25" s="20">
        <v>1</v>
      </c>
      <c r="M25" s="21">
        <v>0</v>
      </c>
      <c r="N25" s="73">
        <v>0</v>
      </c>
      <c r="O25" s="73">
        <v>0</v>
      </c>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f t="shared" si="2"/>
        <v>3</v>
      </c>
      <c r="AQ25" s="15">
        <f t="shared" si="0"/>
        <v>9</v>
      </c>
      <c r="AR25" s="43">
        <v>2.5364029177849479</v>
      </c>
      <c r="AS25" s="43">
        <f t="shared" si="1"/>
        <v>2.0569195991220371E-3</v>
      </c>
      <c r="AT25" s="30"/>
      <c r="AU25"/>
      <c r="AV25" s="71"/>
    </row>
    <row r="26" spans="1:48">
      <c r="A26" s="61" t="s">
        <v>54</v>
      </c>
      <c r="B26" s="20">
        <v>1</v>
      </c>
      <c r="C26" s="20">
        <v>1</v>
      </c>
      <c r="D26" s="20">
        <v>1</v>
      </c>
      <c r="E26" s="20">
        <v>1</v>
      </c>
      <c r="F26" s="20">
        <v>1</v>
      </c>
      <c r="G26" s="20">
        <v>1</v>
      </c>
      <c r="H26" s="20">
        <v>0</v>
      </c>
      <c r="I26" s="20">
        <v>1</v>
      </c>
      <c r="J26" s="79">
        <v>1</v>
      </c>
      <c r="K26" s="20">
        <v>0</v>
      </c>
      <c r="L26" s="67">
        <v>1</v>
      </c>
      <c r="M26" s="67">
        <v>1</v>
      </c>
      <c r="N26" s="73">
        <v>1</v>
      </c>
      <c r="O26" s="81">
        <v>1</v>
      </c>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ref="AP26" si="3">SUMIF($B$106:$U$106,"X",B26:U26)</f>
        <v>6</v>
      </c>
      <c r="AQ26" s="15">
        <f t="shared" ref="AQ26" si="4">SUMIFS(B26:AO26,$B$103:$AO$103,"X")</f>
        <v>12</v>
      </c>
      <c r="AR26" s="43">
        <v>10508.35184256076</v>
      </c>
      <c r="AS26" s="43">
        <f t="shared" ref="AS26" si="5">IFERROR(AR26/$AR$102,0)*100</f>
        <v>8.5218459211952542</v>
      </c>
      <c r="AT26" s="30" t="s">
        <v>89</v>
      </c>
      <c r="AU26"/>
      <c r="AV26" s="71"/>
    </row>
    <row r="27" spans="1:48">
      <c r="A27" s="61" t="s">
        <v>55</v>
      </c>
      <c r="B27" s="20">
        <v>0</v>
      </c>
      <c r="C27" s="20">
        <v>0</v>
      </c>
      <c r="D27" s="20">
        <v>0</v>
      </c>
      <c r="E27" s="20">
        <v>0</v>
      </c>
      <c r="F27" s="20">
        <v>0</v>
      </c>
      <c r="G27" s="20">
        <v>0</v>
      </c>
      <c r="H27" s="20">
        <v>0</v>
      </c>
      <c r="I27" s="20">
        <v>1</v>
      </c>
      <c r="J27" s="80">
        <v>1</v>
      </c>
      <c r="K27" s="20">
        <v>0</v>
      </c>
      <c r="L27" s="67">
        <v>1</v>
      </c>
      <c r="M27" s="21">
        <v>0</v>
      </c>
      <c r="N27" s="73">
        <v>1</v>
      </c>
      <c r="O27" s="73">
        <v>0</v>
      </c>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f>SUMIF($B$106:$U$106,"X",B27:U27)</f>
        <v>4</v>
      </c>
      <c r="AQ27" s="15">
        <f>SUMIFS(B27:AO27,$B$103:$AO$103,"X")</f>
        <v>4</v>
      </c>
      <c r="AR27" s="43">
        <v>24.051180000901859</v>
      </c>
      <c r="AS27" s="43">
        <f>IFERROR(AR27/$AR$102,0)*100</f>
        <v>1.9504528708345185E-2</v>
      </c>
      <c r="AT27" s="30" t="s">
        <v>89</v>
      </c>
      <c r="AU27"/>
      <c r="AV27" s="71"/>
    </row>
    <row r="28" spans="1:48">
      <c r="A28" s="61" t="s">
        <v>57</v>
      </c>
      <c r="B28" s="67">
        <v>1</v>
      </c>
      <c r="C28" s="20">
        <v>1</v>
      </c>
      <c r="D28" s="20">
        <v>1</v>
      </c>
      <c r="E28" s="20">
        <v>0</v>
      </c>
      <c r="F28" s="20">
        <v>0</v>
      </c>
      <c r="G28" s="20">
        <v>1</v>
      </c>
      <c r="H28" s="20">
        <v>0</v>
      </c>
      <c r="I28" s="75">
        <v>1</v>
      </c>
      <c r="J28" s="79">
        <v>0</v>
      </c>
      <c r="K28" s="20">
        <v>0</v>
      </c>
      <c r="L28" s="67">
        <v>1</v>
      </c>
      <c r="M28" s="21">
        <v>0</v>
      </c>
      <c r="N28" s="73">
        <v>1</v>
      </c>
      <c r="O28" s="73">
        <v>0</v>
      </c>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ref="AP28:AP41" si="6">SUMIF($B$106:$U$106,"X",B28:U28)</f>
        <v>3</v>
      </c>
      <c r="AQ28" s="15">
        <f t="shared" ref="AQ28:AQ41" si="7">SUMIFS(B28:AO28,$B$103:$AO$103,"X")</f>
        <v>7</v>
      </c>
      <c r="AR28" s="43">
        <v>83.293298717476176</v>
      </c>
      <c r="AS28" s="43">
        <f t="shared" ref="AS28:AS41" si="8">IFERROR(AR28/$AR$102,0)*100</f>
        <v>6.7547477337364201E-2</v>
      </c>
      <c r="AT28" s="30" t="s">
        <v>89</v>
      </c>
      <c r="AU28"/>
      <c r="AV28" s="71"/>
    </row>
    <row r="29" spans="1:48">
      <c r="A29" s="61" t="s">
        <v>59</v>
      </c>
      <c r="B29" s="20">
        <v>0</v>
      </c>
      <c r="C29" s="67">
        <v>1</v>
      </c>
      <c r="D29" s="67">
        <v>1</v>
      </c>
      <c r="E29" s="20">
        <v>0</v>
      </c>
      <c r="F29" s="20">
        <v>0</v>
      </c>
      <c r="G29" s="67">
        <v>1</v>
      </c>
      <c r="H29" s="20">
        <v>0</v>
      </c>
      <c r="I29" s="75">
        <v>1</v>
      </c>
      <c r="J29" s="80">
        <v>1</v>
      </c>
      <c r="K29" s="20">
        <v>0</v>
      </c>
      <c r="L29" s="67">
        <v>1</v>
      </c>
      <c r="M29" s="21">
        <v>0</v>
      </c>
      <c r="N29" s="73">
        <v>0</v>
      </c>
      <c r="O29" s="73">
        <v>0</v>
      </c>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6"/>
        <v>3</v>
      </c>
      <c r="AQ29" s="15">
        <f t="shared" si="7"/>
        <v>6</v>
      </c>
      <c r="AR29" s="43">
        <v>287.14580238512121</v>
      </c>
      <c r="AS29" s="43">
        <f t="shared" si="8"/>
        <v>0.23286356619057358</v>
      </c>
      <c r="AT29" s="30" t="s">
        <v>89</v>
      </c>
      <c r="AU29"/>
      <c r="AV29" s="71"/>
    </row>
    <row r="30" spans="1:48">
      <c r="A30" s="61" t="s">
        <v>61</v>
      </c>
      <c r="B30" s="20">
        <v>0</v>
      </c>
      <c r="C30" s="20">
        <v>0</v>
      </c>
      <c r="D30" s="20">
        <v>0</v>
      </c>
      <c r="E30" s="20">
        <v>0</v>
      </c>
      <c r="F30" s="20">
        <v>0</v>
      </c>
      <c r="G30" s="20">
        <v>0</v>
      </c>
      <c r="H30" s="20">
        <v>0</v>
      </c>
      <c r="I30" s="20">
        <v>0</v>
      </c>
      <c r="J30" s="79">
        <v>0</v>
      </c>
      <c r="K30" s="20">
        <v>0</v>
      </c>
      <c r="L30" s="20">
        <v>0</v>
      </c>
      <c r="M30" s="21">
        <v>0</v>
      </c>
      <c r="N30" s="73">
        <v>0</v>
      </c>
      <c r="O30" s="73">
        <v>0</v>
      </c>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f t="shared" si="6"/>
        <v>0</v>
      </c>
      <c r="AQ30" s="15">
        <f t="shared" si="7"/>
        <v>0</v>
      </c>
      <c r="AR30" s="43">
        <v>71.390564769560569</v>
      </c>
      <c r="AS30" s="43">
        <f t="shared" si="8"/>
        <v>5.7894844244675621E-2</v>
      </c>
      <c r="AT30" s="30"/>
      <c r="AU30"/>
      <c r="AV30" s="71"/>
    </row>
    <row r="31" spans="1:48">
      <c r="A31" s="61" t="s">
        <v>62</v>
      </c>
      <c r="B31" s="20">
        <v>0</v>
      </c>
      <c r="C31" s="20">
        <v>0</v>
      </c>
      <c r="D31" s="20">
        <v>0</v>
      </c>
      <c r="E31" s="20">
        <v>0</v>
      </c>
      <c r="F31" s="20">
        <v>0</v>
      </c>
      <c r="G31" s="20">
        <v>0</v>
      </c>
      <c r="H31" s="20">
        <v>0</v>
      </c>
      <c r="I31" s="75">
        <v>1</v>
      </c>
      <c r="J31" s="79">
        <v>0</v>
      </c>
      <c r="K31" s="20">
        <v>0</v>
      </c>
      <c r="L31" s="67">
        <v>1</v>
      </c>
      <c r="M31" s="21">
        <v>0</v>
      </c>
      <c r="N31" s="73">
        <v>0</v>
      </c>
      <c r="O31" s="73">
        <v>0</v>
      </c>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f t="shared" si="6"/>
        <v>2</v>
      </c>
      <c r="AQ31" s="15">
        <f t="shared" si="7"/>
        <v>2</v>
      </c>
      <c r="AR31" s="43">
        <v>212.36290998894091</v>
      </c>
      <c r="AS31" s="43">
        <f t="shared" si="8"/>
        <v>0.17221768222231534</v>
      </c>
      <c r="AT31" s="30" t="s">
        <v>89</v>
      </c>
      <c r="AU31"/>
      <c r="AV31" s="71"/>
    </row>
    <row r="32" spans="1:48">
      <c r="A32" s="61" t="s">
        <v>64</v>
      </c>
      <c r="B32" s="20">
        <v>0</v>
      </c>
      <c r="C32" s="67">
        <v>1</v>
      </c>
      <c r="D32" s="67">
        <v>1</v>
      </c>
      <c r="E32" s="67">
        <v>1</v>
      </c>
      <c r="F32" s="67">
        <v>1</v>
      </c>
      <c r="G32" s="20">
        <v>0</v>
      </c>
      <c r="H32" s="75">
        <v>1</v>
      </c>
      <c r="I32" s="20">
        <v>0</v>
      </c>
      <c r="J32" s="79">
        <v>0</v>
      </c>
      <c r="K32" s="20">
        <v>0</v>
      </c>
      <c r="L32" s="67">
        <v>1</v>
      </c>
      <c r="M32" s="21">
        <v>0</v>
      </c>
      <c r="N32" s="73">
        <v>0</v>
      </c>
      <c r="O32" s="73">
        <v>0</v>
      </c>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6"/>
        <v>2</v>
      </c>
      <c r="AQ32" s="15">
        <f t="shared" si="7"/>
        <v>6</v>
      </c>
      <c r="AR32" s="43">
        <v>4561.82054828737</v>
      </c>
      <c r="AS32" s="43">
        <f t="shared" si="8"/>
        <v>3.6994509143856389</v>
      </c>
      <c r="AT32" s="30" t="s">
        <v>89</v>
      </c>
      <c r="AU32"/>
      <c r="AV32" s="71"/>
    </row>
    <row r="33" spans="1:48">
      <c r="A33" s="61" t="s">
        <v>66</v>
      </c>
      <c r="B33" s="20">
        <v>0</v>
      </c>
      <c r="C33" s="20">
        <v>0</v>
      </c>
      <c r="D33" s="20">
        <v>0</v>
      </c>
      <c r="E33" s="20">
        <v>0</v>
      </c>
      <c r="F33" s="20">
        <v>0</v>
      </c>
      <c r="G33" s="20">
        <v>0</v>
      </c>
      <c r="H33" s="20">
        <v>0</v>
      </c>
      <c r="I33" s="20">
        <v>0</v>
      </c>
      <c r="J33" s="79">
        <v>0</v>
      </c>
      <c r="K33" s="20">
        <v>0</v>
      </c>
      <c r="L33" s="20">
        <v>0</v>
      </c>
      <c r="M33" s="21">
        <v>0</v>
      </c>
      <c r="N33" s="73">
        <v>0</v>
      </c>
      <c r="O33" s="73">
        <v>0</v>
      </c>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6"/>
        <v>0</v>
      </c>
      <c r="AQ33" s="15">
        <f t="shared" si="7"/>
        <v>0</v>
      </c>
      <c r="AR33" s="43">
        <v>3809.070886766629</v>
      </c>
      <c r="AS33" s="43">
        <f t="shared" si="8"/>
        <v>3.089001556691843</v>
      </c>
      <c r="AT33" s="30"/>
      <c r="AU33"/>
      <c r="AV33" s="71"/>
    </row>
    <row r="34" spans="1:48">
      <c r="A34" s="61" t="s">
        <v>67</v>
      </c>
      <c r="B34" s="20">
        <v>1</v>
      </c>
      <c r="C34" s="20">
        <v>1</v>
      </c>
      <c r="D34" s="20">
        <v>1</v>
      </c>
      <c r="E34" s="20">
        <v>1</v>
      </c>
      <c r="F34" s="20">
        <v>1</v>
      </c>
      <c r="G34" s="20">
        <v>1</v>
      </c>
      <c r="H34" s="20">
        <v>1</v>
      </c>
      <c r="I34" s="20">
        <v>1</v>
      </c>
      <c r="J34" s="79">
        <v>1</v>
      </c>
      <c r="K34" s="20">
        <v>1</v>
      </c>
      <c r="L34" s="20">
        <v>1</v>
      </c>
      <c r="M34" s="21">
        <v>0</v>
      </c>
      <c r="N34" s="73">
        <v>0</v>
      </c>
      <c r="O34" s="73">
        <v>0</v>
      </c>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6"/>
        <v>5</v>
      </c>
      <c r="AQ34" s="15">
        <f t="shared" si="7"/>
        <v>11</v>
      </c>
      <c r="AR34" s="43">
        <v>6239.3915738172973</v>
      </c>
      <c r="AS34" s="43">
        <f t="shared" si="8"/>
        <v>5.0598927815418291</v>
      </c>
      <c r="AT34" s="30"/>
      <c r="AU34"/>
      <c r="AV34" s="71"/>
    </row>
    <row r="35" spans="1:48">
      <c r="A35" s="61" t="s">
        <v>68</v>
      </c>
      <c r="B35" s="20">
        <v>0</v>
      </c>
      <c r="C35" s="20">
        <v>0</v>
      </c>
      <c r="D35" s="20">
        <v>0</v>
      </c>
      <c r="E35" s="20">
        <v>0</v>
      </c>
      <c r="F35" s="20">
        <v>0</v>
      </c>
      <c r="G35" s="20">
        <v>0</v>
      </c>
      <c r="H35" s="20">
        <v>0</v>
      </c>
      <c r="I35" s="20">
        <v>0</v>
      </c>
      <c r="J35" s="79">
        <v>0</v>
      </c>
      <c r="K35" s="20">
        <v>0</v>
      </c>
      <c r="L35" s="20">
        <v>0</v>
      </c>
      <c r="M35" s="21">
        <v>0</v>
      </c>
      <c r="N35" s="73">
        <v>0</v>
      </c>
      <c r="O35" s="73">
        <v>0</v>
      </c>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si="6"/>
        <v>0</v>
      </c>
      <c r="AQ35" s="15">
        <f t="shared" si="7"/>
        <v>0</v>
      </c>
      <c r="AR35" s="43">
        <v>330.82170464185992</v>
      </c>
      <c r="AS35" s="43">
        <f t="shared" si="8"/>
        <v>0.2682829464204623</v>
      </c>
      <c r="AT35" s="30"/>
      <c r="AU35"/>
      <c r="AV35" s="71"/>
    </row>
    <row r="36" spans="1:48">
      <c r="A36" s="61" t="s">
        <v>69</v>
      </c>
      <c r="B36" s="20">
        <v>0</v>
      </c>
      <c r="C36" s="20">
        <v>0</v>
      </c>
      <c r="D36" s="20">
        <v>0</v>
      </c>
      <c r="E36" s="20">
        <v>0</v>
      </c>
      <c r="F36" s="20">
        <v>0</v>
      </c>
      <c r="G36" s="20">
        <v>0</v>
      </c>
      <c r="H36" s="20">
        <v>0</v>
      </c>
      <c r="I36" s="20">
        <v>0</v>
      </c>
      <c r="J36" s="79">
        <v>0</v>
      </c>
      <c r="K36" s="20">
        <v>0</v>
      </c>
      <c r="L36" s="20">
        <v>0</v>
      </c>
      <c r="M36" s="21">
        <v>0</v>
      </c>
      <c r="N36" s="73">
        <v>0</v>
      </c>
      <c r="O36" s="73">
        <v>0</v>
      </c>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6"/>
        <v>0</v>
      </c>
      <c r="AQ36" s="15">
        <f t="shared" si="7"/>
        <v>0</v>
      </c>
      <c r="AR36" s="43">
        <v>1103.020448687512</v>
      </c>
      <c r="AS36" s="43">
        <f t="shared" si="8"/>
        <v>0.8945047189580988</v>
      </c>
      <c r="AT36" s="30"/>
      <c r="AU36"/>
      <c r="AV36" s="71"/>
    </row>
    <row r="37" spans="1:48">
      <c r="A37" s="61" t="s">
        <v>70</v>
      </c>
      <c r="B37" s="20">
        <v>0</v>
      </c>
      <c r="C37" s="20">
        <v>0</v>
      </c>
      <c r="D37" s="20">
        <v>0</v>
      </c>
      <c r="E37" s="20">
        <v>0</v>
      </c>
      <c r="F37" s="20">
        <v>0</v>
      </c>
      <c r="G37" s="20">
        <v>0</v>
      </c>
      <c r="H37" s="20">
        <v>0</v>
      </c>
      <c r="I37" s="20">
        <v>0</v>
      </c>
      <c r="J37" s="79">
        <v>0</v>
      </c>
      <c r="K37" s="20">
        <v>0</v>
      </c>
      <c r="L37" s="20">
        <v>0</v>
      </c>
      <c r="M37" s="21">
        <v>0</v>
      </c>
      <c r="N37" s="73">
        <v>0</v>
      </c>
      <c r="O37" s="73">
        <v>0</v>
      </c>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6"/>
        <v>0</v>
      </c>
      <c r="AQ37" s="15">
        <f t="shared" si="7"/>
        <v>0</v>
      </c>
      <c r="AR37" s="43">
        <v>6.7029057543408967</v>
      </c>
      <c r="AS37" s="43">
        <f t="shared" si="8"/>
        <v>5.4357839286875674E-3</v>
      </c>
      <c r="AT37" s="30"/>
      <c r="AU37"/>
      <c r="AV37" s="71"/>
    </row>
    <row r="38" spans="1:48">
      <c r="A38" s="61" t="s">
        <v>71</v>
      </c>
      <c r="B38" s="20">
        <v>0</v>
      </c>
      <c r="C38" s="20">
        <v>0</v>
      </c>
      <c r="D38" s="20">
        <v>0</v>
      </c>
      <c r="E38" s="20">
        <v>0</v>
      </c>
      <c r="F38" s="20">
        <v>0</v>
      </c>
      <c r="G38" s="20">
        <v>0</v>
      </c>
      <c r="H38" s="20">
        <v>0</v>
      </c>
      <c r="I38" s="20">
        <v>0</v>
      </c>
      <c r="J38" s="79">
        <v>0</v>
      </c>
      <c r="K38" s="20">
        <v>0</v>
      </c>
      <c r="L38" s="20">
        <v>0</v>
      </c>
      <c r="M38" s="21">
        <v>0</v>
      </c>
      <c r="N38" s="73">
        <v>0</v>
      </c>
      <c r="O38" s="73">
        <v>0</v>
      </c>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6"/>
        <v>0</v>
      </c>
      <c r="AQ38" s="15">
        <f t="shared" si="7"/>
        <v>0</v>
      </c>
      <c r="AR38" s="43">
        <v>3.1762269433968422</v>
      </c>
      <c r="AS38" s="43">
        <f t="shared" si="8"/>
        <v>2.5757908593000505E-3</v>
      </c>
      <c r="AT38" s="30"/>
      <c r="AU38"/>
      <c r="AV38" s="71"/>
    </row>
    <row r="39" spans="1:48">
      <c r="A39" s="61" t="s">
        <v>72</v>
      </c>
      <c r="B39" s="20">
        <v>0</v>
      </c>
      <c r="C39" s="20">
        <v>0</v>
      </c>
      <c r="D39" s="20">
        <v>0</v>
      </c>
      <c r="E39" s="20">
        <v>0</v>
      </c>
      <c r="F39" s="20">
        <v>0</v>
      </c>
      <c r="G39" s="20">
        <v>0</v>
      </c>
      <c r="H39" s="20">
        <v>0</v>
      </c>
      <c r="I39" s="20">
        <v>0</v>
      </c>
      <c r="J39" s="79">
        <v>0</v>
      </c>
      <c r="K39" s="20">
        <v>0</v>
      </c>
      <c r="L39" s="20">
        <v>0</v>
      </c>
      <c r="M39" s="21">
        <v>0</v>
      </c>
      <c r="N39" s="73">
        <v>0</v>
      </c>
      <c r="O39" s="73">
        <v>0</v>
      </c>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6"/>
        <v>0</v>
      </c>
      <c r="AQ39" s="15">
        <f t="shared" si="7"/>
        <v>0</v>
      </c>
      <c r="AR39" s="43">
        <v>5.1509174000803402</v>
      </c>
      <c r="AS39" s="43">
        <f t="shared" si="8"/>
        <v>4.1771844999045574E-3</v>
      </c>
      <c r="AT39" s="30"/>
      <c r="AU39"/>
      <c r="AV39" s="71"/>
    </row>
    <row r="40" spans="1:48">
      <c r="A40" s="61" t="s">
        <v>73</v>
      </c>
      <c r="B40" s="20">
        <v>0</v>
      </c>
      <c r="C40" s="20">
        <v>0</v>
      </c>
      <c r="D40" s="20">
        <v>0</v>
      </c>
      <c r="E40" s="20">
        <v>0</v>
      </c>
      <c r="F40" s="20">
        <v>0</v>
      </c>
      <c r="G40" s="20">
        <v>0</v>
      </c>
      <c r="H40" s="20">
        <v>0</v>
      </c>
      <c r="I40" s="20">
        <v>0</v>
      </c>
      <c r="J40" s="79">
        <v>0</v>
      </c>
      <c r="K40" s="20">
        <v>0</v>
      </c>
      <c r="L40" s="20">
        <v>0</v>
      </c>
      <c r="M40" s="21">
        <v>0</v>
      </c>
      <c r="N40" s="73">
        <v>0</v>
      </c>
      <c r="O40" s="73">
        <v>0</v>
      </c>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6"/>
        <v>0</v>
      </c>
      <c r="AQ40" s="15">
        <f t="shared" si="7"/>
        <v>0</v>
      </c>
      <c r="AR40" s="43">
        <v>338.82446374532452</v>
      </c>
      <c r="AS40" s="43">
        <f t="shared" si="8"/>
        <v>0.27477285854426009</v>
      </c>
      <c r="AT40" s="30"/>
      <c r="AU40"/>
      <c r="AV40" s="71"/>
    </row>
    <row r="41" spans="1:48">
      <c r="A41" s="61" t="s">
        <v>74</v>
      </c>
      <c r="B41" s="20">
        <v>0</v>
      </c>
      <c r="C41" s="20">
        <v>0</v>
      </c>
      <c r="D41" s="20">
        <v>0</v>
      </c>
      <c r="E41" s="20">
        <v>0</v>
      </c>
      <c r="F41" s="20">
        <v>0</v>
      </c>
      <c r="G41" s="20">
        <v>0</v>
      </c>
      <c r="H41" s="20">
        <v>0</v>
      </c>
      <c r="I41" s="20">
        <v>0</v>
      </c>
      <c r="J41" s="79">
        <v>0</v>
      </c>
      <c r="K41" s="20">
        <v>0</v>
      </c>
      <c r="L41" s="20">
        <v>0</v>
      </c>
      <c r="M41" s="21">
        <v>0</v>
      </c>
      <c r="N41" s="73">
        <v>0</v>
      </c>
      <c r="O41" s="73">
        <v>0</v>
      </c>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6"/>
        <v>0</v>
      </c>
      <c r="AQ41" s="15">
        <f t="shared" si="7"/>
        <v>0</v>
      </c>
      <c r="AR41" s="43">
        <v>20.377676977936702</v>
      </c>
      <c r="AS41" s="43">
        <f t="shared" si="8"/>
        <v>1.6525467175026235E-2</v>
      </c>
      <c r="AT41" s="30"/>
      <c r="AU41"/>
      <c r="AV41" s="71"/>
    </row>
    <row r="42" spans="1:48" ht="15" customHeight="1">
      <c r="A42" s="61" t="s">
        <v>75</v>
      </c>
      <c r="B42" s="76">
        <v>0</v>
      </c>
      <c r="C42" s="20">
        <v>1</v>
      </c>
      <c r="D42" s="20">
        <v>1</v>
      </c>
      <c r="E42" s="20">
        <v>1</v>
      </c>
      <c r="F42" s="20">
        <v>1</v>
      </c>
      <c r="G42" s="20">
        <v>0</v>
      </c>
      <c r="H42" s="20">
        <v>0</v>
      </c>
      <c r="I42" s="20">
        <v>1</v>
      </c>
      <c r="J42" s="79">
        <v>0</v>
      </c>
      <c r="K42" s="20">
        <v>1</v>
      </c>
      <c r="L42" s="20">
        <v>1</v>
      </c>
      <c r="M42" s="21">
        <v>1</v>
      </c>
      <c r="N42" s="73">
        <v>1</v>
      </c>
      <c r="O42" s="73">
        <v>1</v>
      </c>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SUMIF($B$106:$U$106,"X",B42:U42)</f>
        <v>6</v>
      </c>
      <c r="AQ42" s="15">
        <f>SUMIFS(B42:AO42,$B$103:$AO$103,"X")</f>
        <v>10</v>
      </c>
      <c r="AR42" s="43">
        <v>161.26596275862531</v>
      </c>
      <c r="AS42" s="43">
        <f>IFERROR(AR42/$AR$102,0)*100</f>
        <v>0.13078013636697192</v>
      </c>
      <c r="AT42" s="30"/>
      <c r="AU42"/>
      <c r="AV42" s="71"/>
    </row>
    <row r="43" spans="1:48">
      <c r="A43" s="61" t="s">
        <v>76</v>
      </c>
      <c r="B43" s="20">
        <v>0</v>
      </c>
      <c r="C43" s="20">
        <v>1</v>
      </c>
      <c r="D43" s="20">
        <v>1</v>
      </c>
      <c r="E43" s="20">
        <v>1</v>
      </c>
      <c r="F43" s="20">
        <v>1</v>
      </c>
      <c r="G43" s="20">
        <v>0</v>
      </c>
      <c r="H43" s="20">
        <v>0</v>
      </c>
      <c r="I43" s="20">
        <v>1</v>
      </c>
      <c r="J43" s="79">
        <v>0</v>
      </c>
      <c r="K43" s="20">
        <v>1</v>
      </c>
      <c r="L43" s="20">
        <v>1</v>
      </c>
      <c r="M43" s="21">
        <v>1</v>
      </c>
      <c r="N43" s="73">
        <v>1</v>
      </c>
      <c r="O43" s="73">
        <v>1</v>
      </c>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SUMIF($B$106:$U$106,"X",B43:U43)</f>
        <v>6</v>
      </c>
      <c r="AQ43" s="15">
        <f>SUMIFS(B43:AO43,$B$103:$AO$103,"X")</f>
        <v>10</v>
      </c>
      <c r="AR43" s="43">
        <v>45.775246139013568</v>
      </c>
      <c r="AS43" s="43">
        <f>IFERROR(AR43/$AR$102,0)*100</f>
        <v>3.7121862728418255E-2</v>
      </c>
      <c r="AT43" s="30"/>
      <c r="AU43"/>
      <c r="AV43" s="71"/>
    </row>
    <row r="44" spans="1:48">
      <c r="A44" s="61" t="s">
        <v>77</v>
      </c>
      <c r="B44" s="67">
        <v>1</v>
      </c>
      <c r="C44" s="20">
        <v>1</v>
      </c>
      <c r="D44" s="20">
        <v>1</v>
      </c>
      <c r="E44" s="20">
        <v>1</v>
      </c>
      <c r="F44" s="20">
        <v>1</v>
      </c>
      <c r="G44" s="20">
        <v>0</v>
      </c>
      <c r="H44" s="20">
        <v>0</v>
      </c>
      <c r="I44" s="20">
        <v>1</v>
      </c>
      <c r="J44" s="79">
        <v>0</v>
      </c>
      <c r="K44" s="20">
        <v>0</v>
      </c>
      <c r="L44" s="20">
        <v>0</v>
      </c>
      <c r="M44" s="21">
        <v>0</v>
      </c>
      <c r="N44" s="73">
        <v>1</v>
      </c>
      <c r="O44" s="73">
        <v>0</v>
      </c>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SUMIF($B$106:$U$106,"X",B44:U44)</f>
        <v>2</v>
      </c>
      <c r="AQ44" s="15">
        <f>SUMIFS(B44:AO44,$B$103:$AO$103,"X")</f>
        <v>7</v>
      </c>
      <c r="AR44" s="43">
        <v>28.080479281682059</v>
      </c>
      <c r="AS44" s="43">
        <f>IFERROR(AR44/$AR$102,0)*100</f>
        <v>2.2772126534877816E-2</v>
      </c>
      <c r="AT44" s="30" t="s">
        <v>89</v>
      </c>
      <c r="AU44"/>
      <c r="AV44" s="71"/>
    </row>
    <row r="45" spans="1:48" ht="15" hidden="1" customHeight="1">
      <c r="A45" s="16"/>
      <c r="B45" s="17"/>
      <c r="C45" s="17"/>
      <c r="D45" s="17"/>
      <c r="E45" s="17"/>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ref="AP45:AP46" si="9">SUMIF($B$106:$U$106,"X",B45:U45)</f>
        <v>0</v>
      </c>
      <c r="AQ45" s="15">
        <f t="shared" ref="AQ45:AQ46" si="10">SUMIFS(B45:AO45,$B$103:$AO$103,"X")</f>
        <v>0</v>
      </c>
      <c r="AR45" s="43"/>
      <c r="AS45" s="43">
        <f t="shared" ref="AS45:AS46" si="11">IFERROR(AR45/$AR$102,0)*100</f>
        <v>0</v>
      </c>
      <c r="AT45" s="30"/>
    </row>
    <row r="46" spans="1:48" ht="15" hidden="1" customHeight="1">
      <c r="A46" s="16"/>
      <c r="B46" s="17"/>
      <c r="C46" s="17"/>
      <c r="D46" s="17"/>
      <c r="E46" s="17"/>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9"/>
        <v>0</v>
      </c>
      <c r="AQ46" s="15">
        <f t="shared" si="10"/>
        <v>0</v>
      </c>
      <c r="AR46" s="43"/>
      <c r="AS46" s="43">
        <f t="shared" si="11"/>
        <v>0</v>
      </c>
      <c r="AT46" s="30"/>
    </row>
    <row r="47" spans="1:48" hidden="1">
      <c r="A47" s="16"/>
      <c r="B47" s="17"/>
      <c r="C47" s="17"/>
      <c r="D47" s="17"/>
      <c r="E47" s="17"/>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ref="AP47:AP67" si="12">SUMIF($B$106:$U$106,"X",B47:U47)</f>
        <v>0</v>
      </c>
      <c r="AQ47" s="15">
        <f t="shared" ref="AQ47:AQ66" si="13">SUMIFS(B47:AO47,$B$103:$AO$103,"X")</f>
        <v>0</v>
      </c>
      <c r="AR47" s="43"/>
      <c r="AS47" s="43">
        <f t="shared" ref="AS47:AS65" si="14">IFERROR(AR47/$AR$102,0)*100</f>
        <v>0</v>
      </c>
      <c r="AT47" s="30"/>
      <c r="AU47"/>
      <c r="AV47" s="71"/>
    </row>
    <row r="48" spans="1:48" hidden="1">
      <c r="A48" s="16"/>
      <c r="B48" s="17"/>
      <c r="C48" s="17"/>
      <c r="D48" s="17"/>
      <c r="E48" s="17"/>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12"/>
        <v>0</v>
      </c>
      <c r="AQ48" s="15">
        <f t="shared" si="13"/>
        <v>0</v>
      </c>
      <c r="AR48" s="43"/>
      <c r="AS48" s="43">
        <f t="shared" si="14"/>
        <v>0</v>
      </c>
      <c r="AT48" s="30"/>
    </row>
    <row r="49" spans="1:46" hidden="1">
      <c r="A49" s="16"/>
      <c r="B49" s="17"/>
      <c r="C49" s="17"/>
      <c r="D49" s="17"/>
      <c r="E49" s="17"/>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12"/>
        <v>0</v>
      </c>
      <c r="AQ49" s="15">
        <f t="shared" si="13"/>
        <v>0</v>
      </c>
      <c r="AR49" s="43"/>
      <c r="AS49" s="43">
        <f t="shared" si="14"/>
        <v>0</v>
      </c>
      <c r="AT49" s="30"/>
    </row>
    <row r="50" spans="1:46" hidden="1">
      <c r="A50" s="16"/>
      <c r="B50" s="17"/>
      <c r="C50" s="17"/>
      <c r="D50" s="17"/>
      <c r="E50" s="17"/>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12"/>
        <v>0</v>
      </c>
      <c r="AQ50" s="15">
        <f t="shared" si="13"/>
        <v>0</v>
      </c>
      <c r="AR50" s="43"/>
      <c r="AS50" s="43">
        <f t="shared" si="14"/>
        <v>0</v>
      </c>
      <c r="AT50" s="30"/>
    </row>
    <row r="51" spans="1:46" hidden="1">
      <c r="A51" s="16"/>
      <c r="B51" s="17"/>
      <c r="C51" s="17"/>
      <c r="D51" s="17"/>
      <c r="E51" s="17"/>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12"/>
        <v>0</v>
      </c>
      <c r="AQ51" s="15">
        <f t="shared" si="13"/>
        <v>0</v>
      </c>
      <c r="AR51" s="43"/>
      <c r="AS51" s="43">
        <f t="shared" si="14"/>
        <v>0</v>
      </c>
      <c r="AT51" s="30"/>
    </row>
    <row r="52" spans="1:46"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12"/>
        <v>0</v>
      </c>
      <c r="AQ52" s="15">
        <f t="shared" si="13"/>
        <v>0</v>
      </c>
      <c r="AR52" s="43"/>
      <c r="AS52" s="43">
        <f t="shared" si="14"/>
        <v>0</v>
      </c>
      <c r="AT52" s="30"/>
    </row>
    <row r="53" spans="1:46"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12"/>
        <v>0</v>
      </c>
      <c r="AQ53" s="15">
        <f t="shared" si="13"/>
        <v>0</v>
      </c>
      <c r="AR53" s="43"/>
      <c r="AS53" s="43">
        <f t="shared" si="14"/>
        <v>0</v>
      </c>
      <c r="AT53" s="30"/>
    </row>
    <row r="54" spans="1:46"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12"/>
        <v>0</v>
      </c>
      <c r="AQ54" s="15">
        <f t="shared" si="13"/>
        <v>0</v>
      </c>
      <c r="AR54" s="43"/>
      <c r="AS54" s="43">
        <f t="shared" si="14"/>
        <v>0</v>
      </c>
      <c r="AT54" s="30"/>
    </row>
    <row r="55" spans="1:46"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12"/>
        <v>0</v>
      </c>
      <c r="AQ55" s="15">
        <f t="shared" si="13"/>
        <v>0</v>
      </c>
      <c r="AR55" s="43"/>
      <c r="AS55" s="43">
        <f t="shared" si="14"/>
        <v>0</v>
      </c>
      <c r="AT55" s="30"/>
    </row>
    <row r="56" spans="1:46"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12"/>
        <v>0</v>
      </c>
      <c r="AQ56" s="15">
        <f t="shared" si="13"/>
        <v>0</v>
      </c>
      <c r="AR56" s="43"/>
      <c r="AS56" s="43">
        <f t="shared" si="14"/>
        <v>0</v>
      </c>
      <c r="AT56" s="30"/>
    </row>
    <row r="57" spans="1:46"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12"/>
        <v>0</v>
      </c>
      <c r="AQ57" s="15">
        <f t="shared" si="13"/>
        <v>0</v>
      </c>
      <c r="AR57" s="43"/>
      <c r="AS57" s="43">
        <f t="shared" si="14"/>
        <v>0</v>
      </c>
      <c r="AT57" s="30"/>
    </row>
    <row r="58" spans="1:46"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12"/>
        <v>0</v>
      </c>
      <c r="AQ58" s="15">
        <f t="shared" si="13"/>
        <v>0</v>
      </c>
      <c r="AR58" s="43"/>
      <c r="AS58" s="43">
        <f t="shared" si="14"/>
        <v>0</v>
      </c>
      <c r="AT58" s="30"/>
    </row>
    <row r="59" spans="1:46"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12"/>
        <v>0</v>
      </c>
      <c r="AQ59" s="15">
        <f t="shared" si="13"/>
        <v>0</v>
      </c>
      <c r="AR59" s="43"/>
      <c r="AS59" s="43">
        <f t="shared" si="14"/>
        <v>0</v>
      </c>
      <c r="AT59" s="30"/>
    </row>
    <row r="60" spans="1:46"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12"/>
        <v>0</v>
      </c>
      <c r="AQ60" s="15">
        <f t="shared" si="13"/>
        <v>0</v>
      </c>
      <c r="AR60" s="43"/>
      <c r="AS60" s="43">
        <f t="shared" si="14"/>
        <v>0</v>
      </c>
      <c r="AT60" s="30"/>
    </row>
    <row r="61" spans="1:46"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12"/>
        <v>0</v>
      </c>
      <c r="AQ61" s="15">
        <f t="shared" si="13"/>
        <v>0</v>
      </c>
      <c r="AR61" s="43"/>
      <c r="AS61" s="43">
        <f t="shared" si="14"/>
        <v>0</v>
      </c>
      <c r="AT61" s="30"/>
    </row>
    <row r="62" spans="1:46"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12"/>
        <v>0</v>
      </c>
      <c r="AQ62" s="15">
        <f t="shared" si="13"/>
        <v>0</v>
      </c>
      <c r="AR62" s="43"/>
      <c r="AS62" s="43">
        <f t="shared" si="14"/>
        <v>0</v>
      </c>
      <c r="AT62" s="30"/>
    </row>
    <row r="63" spans="1:46"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12"/>
        <v>0</v>
      </c>
      <c r="AQ63" s="15">
        <f t="shared" si="13"/>
        <v>0</v>
      </c>
      <c r="AR63" s="43"/>
      <c r="AS63" s="43">
        <f t="shared" si="14"/>
        <v>0</v>
      </c>
      <c r="AT63" s="30"/>
    </row>
    <row r="64" spans="1:46"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12"/>
        <v>0</v>
      </c>
      <c r="AQ64" s="15">
        <f t="shared" si="13"/>
        <v>0</v>
      </c>
      <c r="AR64" s="43"/>
      <c r="AS64" s="43">
        <f t="shared" si="14"/>
        <v>0</v>
      </c>
      <c r="AT64" s="30"/>
    </row>
    <row r="65" spans="1:46"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12"/>
        <v>0</v>
      </c>
      <c r="AQ65" s="15">
        <f t="shared" si="13"/>
        <v>0</v>
      </c>
      <c r="AR65" s="43"/>
      <c r="AS65" s="43">
        <f t="shared" si="14"/>
        <v>0</v>
      </c>
      <c r="AT65" s="30"/>
    </row>
    <row r="66" spans="1:46"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12"/>
        <v>0</v>
      </c>
      <c r="AQ66" s="15">
        <f t="shared" si="13"/>
        <v>0</v>
      </c>
      <c r="AR66" s="43"/>
      <c r="AS66" s="43">
        <f t="shared" ref="AS66:AS97" si="15">IFERROR(AR66/$AR$102,0)*100</f>
        <v>0</v>
      </c>
      <c r="AT66" s="30"/>
    </row>
    <row r="67" spans="1:46"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si="12"/>
        <v>0</v>
      </c>
      <c r="AQ67" s="15">
        <f t="shared" ref="AQ67:AQ102" si="16">SUMIFS(B67:AO67,$B$103:$AO$103,"X")</f>
        <v>0</v>
      </c>
      <c r="AR67" s="43"/>
      <c r="AS67" s="43">
        <f t="shared" si="15"/>
        <v>0</v>
      </c>
      <c r="AT67" s="30"/>
    </row>
    <row r="68" spans="1:46"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ref="AP68:AP102" si="17">SUMIF($B$106:$U$106,"X",B68:U68)</f>
        <v>0</v>
      </c>
      <c r="AQ68" s="15">
        <f t="shared" si="16"/>
        <v>0</v>
      </c>
      <c r="AR68" s="43"/>
      <c r="AS68" s="43">
        <f t="shared" si="15"/>
        <v>0</v>
      </c>
      <c r="AT68" s="30"/>
    </row>
    <row r="69" spans="1:46"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17"/>
        <v>0</v>
      </c>
      <c r="AQ69" s="15">
        <f t="shared" si="16"/>
        <v>0</v>
      </c>
      <c r="AR69" s="43"/>
      <c r="AS69" s="43">
        <f t="shared" si="15"/>
        <v>0</v>
      </c>
      <c r="AT69" s="30"/>
    </row>
    <row r="70" spans="1:46"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17"/>
        <v>0</v>
      </c>
      <c r="AQ70" s="15">
        <f t="shared" si="16"/>
        <v>0</v>
      </c>
      <c r="AR70" s="43"/>
      <c r="AS70" s="43">
        <f t="shared" si="15"/>
        <v>0</v>
      </c>
      <c r="AT70" s="30"/>
    </row>
    <row r="71" spans="1:46"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17"/>
        <v>0</v>
      </c>
      <c r="AQ71" s="15">
        <f t="shared" si="16"/>
        <v>0</v>
      </c>
      <c r="AR71" s="43"/>
      <c r="AS71" s="43">
        <f t="shared" si="15"/>
        <v>0</v>
      </c>
      <c r="AT71" s="30"/>
    </row>
    <row r="72" spans="1:46"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17"/>
        <v>0</v>
      </c>
      <c r="AQ72" s="15">
        <f t="shared" si="16"/>
        <v>0</v>
      </c>
      <c r="AR72" s="43"/>
      <c r="AS72" s="43">
        <f t="shared" si="15"/>
        <v>0</v>
      </c>
      <c r="AT72" s="30"/>
    </row>
    <row r="73" spans="1:46"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17"/>
        <v>0</v>
      </c>
      <c r="AQ73" s="15">
        <f t="shared" si="16"/>
        <v>0</v>
      </c>
      <c r="AR73" s="43"/>
      <c r="AS73" s="43">
        <f t="shared" si="15"/>
        <v>0</v>
      </c>
      <c r="AT73" s="30"/>
    </row>
    <row r="74" spans="1:46"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17"/>
        <v>0</v>
      </c>
      <c r="AQ74" s="15">
        <f t="shared" si="16"/>
        <v>0</v>
      </c>
      <c r="AR74" s="43"/>
      <c r="AS74" s="43">
        <f t="shared" si="15"/>
        <v>0</v>
      </c>
      <c r="AT74" s="30"/>
    </row>
    <row r="75" spans="1:46"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17"/>
        <v>0</v>
      </c>
      <c r="AQ75" s="15">
        <f t="shared" si="16"/>
        <v>0</v>
      </c>
      <c r="AR75" s="43"/>
      <c r="AS75" s="43">
        <f t="shared" si="15"/>
        <v>0</v>
      </c>
      <c r="AT75" s="30"/>
    </row>
    <row r="76" spans="1:46"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17"/>
        <v>0</v>
      </c>
      <c r="AQ76" s="15">
        <f t="shared" si="16"/>
        <v>0</v>
      </c>
      <c r="AR76" s="43"/>
      <c r="AS76" s="43">
        <f t="shared" si="15"/>
        <v>0</v>
      </c>
      <c r="AT76" s="30"/>
    </row>
    <row r="77" spans="1:46"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17"/>
        <v>0</v>
      </c>
      <c r="AQ77" s="15">
        <f t="shared" si="16"/>
        <v>0</v>
      </c>
      <c r="AR77" s="43"/>
      <c r="AS77" s="43">
        <f t="shared" si="15"/>
        <v>0</v>
      </c>
      <c r="AT77" s="30"/>
    </row>
    <row r="78" spans="1:46"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17"/>
        <v>0</v>
      </c>
      <c r="AQ78" s="15">
        <f t="shared" si="16"/>
        <v>0</v>
      </c>
      <c r="AR78" s="43"/>
      <c r="AS78" s="43">
        <f t="shared" si="15"/>
        <v>0</v>
      </c>
      <c r="AT78" s="30"/>
    </row>
    <row r="79" spans="1:46"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17"/>
        <v>0</v>
      </c>
      <c r="AQ79" s="15">
        <f t="shared" si="16"/>
        <v>0</v>
      </c>
      <c r="AR79" s="43"/>
      <c r="AS79" s="43">
        <f t="shared" si="15"/>
        <v>0</v>
      </c>
      <c r="AT79" s="30"/>
    </row>
    <row r="80" spans="1:46"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17"/>
        <v>0</v>
      </c>
      <c r="AQ80" s="15">
        <f t="shared" si="16"/>
        <v>0</v>
      </c>
      <c r="AR80" s="43"/>
      <c r="AS80" s="43">
        <f t="shared" si="15"/>
        <v>0</v>
      </c>
      <c r="AT80" s="30"/>
    </row>
    <row r="81" spans="1:46"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17"/>
        <v>0</v>
      </c>
      <c r="AQ81" s="15">
        <f t="shared" si="16"/>
        <v>0</v>
      </c>
      <c r="AR81" s="43"/>
      <c r="AS81" s="43">
        <f t="shared" si="15"/>
        <v>0</v>
      </c>
      <c r="AT81" s="30"/>
    </row>
    <row r="82" spans="1:46"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17"/>
        <v>0</v>
      </c>
      <c r="AQ82" s="15">
        <f t="shared" si="16"/>
        <v>0</v>
      </c>
      <c r="AR82" s="43"/>
      <c r="AS82" s="43">
        <f t="shared" si="15"/>
        <v>0</v>
      </c>
      <c r="AT82" s="30"/>
    </row>
    <row r="83" spans="1:46"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17"/>
        <v>0</v>
      </c>
      <c r="AQ83" s="15">
        <f t="shared" si="16"/>
        <v>0</v>
      </c>
      <c r="AR83" s="43"/>
      <c r="AS83" s="43">
        <f t="shared" si="15"/>
        <v>0</v>
      </c>
      <c r="AT83" s="30"/>
    </row>
    <row r="84" spans="1:46"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17"/>
        <v>0</v>
      </c>
      <c r="AQ84" s="15">
        <f t="shared" si="16"/>
        <v>0</v>
      </c>
      <c r="AR84" s="43"/>
      <c r="AS84" s="43">
        <f t="shared" si="15"/>
        <v>0</v>
      </c>
      <c r="AT84" s="30"/>
    </row>
    <row r="85" spans="1:46"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17"/>
        <v>0</v>
      </c>
      <c r="AQ85" s="15">
        <f t="shared" si="16"/>
        <v>0</v>
      </c>
      <c r="AR85" s="43"/>
      <c r="AS85" s="43">
        <f t="shared" si="15"/>
        <v>0</v>
      </c>
      <c r="AT85" s="30"/>
    </row>
    <row r="86" spans="1:46"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17"/>
        <v>0</v>
      </c>
      <c r="AQ86" s="15">
        <f t="shared" si="16"/>
        <v>0</v>
      </c>
      <c r="AR86" s="43"/>
      <c r="AS86" s="43">
        <f t="shared" si="15"/>
        <v>0</v>
      </c>
      <c r="AT86" s="30"/>
    </row>
    <row r="87" spans="1:46"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17"/>
        <v>0</v>
      </c>
      <c r="AQ87" s="15">
        <f t="shared" si="16"/>
        <v>0</v>
      </c>
      <c r="AR87" s="43"/>
      <c r="AS87" s="43">
        <f t="shared" si="15"/>
        <v>0</v>
      </c>
      <c r="AT87" s="30"/>
    </row>
    <row r="88" spans="1:46"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17"/>
        <v>0</v>
      </c>
      <c r="AQ88" s="15">
        <f t="shared" si="16"/>
        <v>0</v>
      </c>
      <c r="AR88" s="43"/>
      <c r="AS88" s="43">
        <f t="shared" si="15"/>
        <v>0</v>
      </c>
      <c r="AT88" s="30"/>
    </row>
    <row r="89" spans="1:46"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17"/>
        <v>0</v>
      </c>
      <c r="AQ89" s="15">
        <f t="shared" si="16"/>
        <v>0</v>
      </c>
      <c r="AR89" s="43"/>
      <c r="AS89" s="43">
        <f t="shared" si="15"/>
        <v>0</v>
      </c>
      <c r="AT89" s="30"/>
    </row>
    <row r="90" spans="1:46"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17"/>
        <v>0</v>
      </c>
      <c r="AQ90" s="15">
        <f t="shared" si="16"/>
        <v>0</v>
      </c>
      <c r="AR90" s="43"/>
      <c r="AS90" s="43">
        <f t="shared" si="15"/>
        <v>0</v>
      </c>
      <c r="AT90" s="30"/>
    </row>
    <row r="91" spans="1:46"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17"/>
        <v>0</v>
      </c>
      <c r="AQ91" s="15">
        <f t="shared" si="16"/>
        <v>0</v>
      </c>
      <c r="AR91" s="43"/>
      <c r="AS91" s="43">
        <f t="shared" si="15"/>
        <v>0</v>
      </c>
      <c r="AT91" s="30"/>
    </row>
    <row r="92" spans="1:46"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17"/>
        <v>0</v>
      </c>
      <c r="AQ92" s="15">
        <f t="shared" si="16"/>
        <v>0</v>
      </c>
      <c r="AR92" s="43"/>
      <c r="AS92" s="43">
        <f t="shared" si="15"/>
        <v>0</v>
      </c>
      <c r="AT92" s="30"/>
    </row>
    <row r="93" spans="1:46"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17"/>
        <v>0</v>
      </c>
      <c r="AQ93" s="15">
        <f t="shared" si="16"/>
        <v>0</v>
      </c>
      <c r="AR93" s="43"/>
      <c r="AS93" s="43">
        <f t="shared" si="15"/>
        <v>0</v>
      </c>
      <c r="AT93" s="30"/>
    </row>
    <row r="94" spans="1:46"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17"/>
        <v>0</v>
      </c>
      <c r="AQ94" s="15">
        <f t="shared" si="16"/>
        <v>0</v>
      </c>
      <c r="AR94" s="43"/>
      <c r="AS94" s="43">
        <f t="shared" si="15"/>
        <v>0</v>
      </c>
      <c r="AT94" s="30"/>
    </row>
    <row r="95" spans="1:46"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17"/>
        <v>0</v>
      </c>
      <c r="AQ95" s="15">
        <f t="shared" si="16"/>
        <v>0</v>
      </c>
      <c r="AR95" s="43"/>
      <c r="AS95" s="43">
        <f t="shared" si="15"/>
        <v>0</v>
      </c>
      <c r="AT95" s="30"/>
    </row>
    <row r="96" spans="1:46"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17"/>
        <v>0</v>
      </c>
      <c r="AQ96" s="15">
        <f t="shared" si="16"/>
        <v>0</v>
      </c>
      <c r="AR96" s="43"/>
      <c r="AS96" s="43">
        <f t="shared" si="15"/>
        <v>0</v>
      </c>
      <c r="AT96" s="30"/>
    </row>
    <row r="97" spans="1:46"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17"/>
        <v>0</v>
      </c>
      <c r="AQ97" s="15">
        <f t="shared" si="16"/>
        <v>0</v>
      </c>
      <c r="AR97" s="43"/>
      <c r="AS97" s="43">
        <f t="shared" si="15"/>
        <v>0</v>
      </c>
      <c r="AT97" s="30"/>
    </row>
    <row r="98" spans="1:46"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17"/>
        <v>0</v>
      </c>
      <c r="AQ98" s="15">
        <f t="shared" si="16"/>
        <v>0</v>
      </c>
      <c r="AR98" s="43"/>
      <c r="AS98" s="43">
        <f t="shared" ref="AS98:AS101" si="18">IFERROR(AR98/$AR$102,0)*100</f>
        <v>0</v>
      </c>
      <c r="AT98" s="30"/>
    </row>
    <row r="99" spans="1:46"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17"/>
        <v>0</v>
      </c>
      <c r="AQ99" s="15">
        <f t="shared" si="16"/>
        <v>0</v>
      </c>
      <c r="AR99" s="43"/>
      <c r="AS99" s="43">
        <f t="shared" si="18"/>
        <v>0</v>
      </c>
      <c r="AT99" s="30"/>
    </row>
    <row r="100" spans="1:46"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17"/>
        <v>0</v>
      </c>
      <c r="AQ100" s="15">
        <f t="shared" si="16"/>
        <v>0</v>
      </c>
      <c r="AR100" s="43"/>
      <c r="AS100" s="43">
        <f t="shared" si="18"/>
        <v>0</v>
      </c>
      <c r="AT100" s="30"/>
    </row>
    <row r="101" spans="1:46"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17"/>
        <v>0</v>
      </c>
      <c r="AQ101" s="15">
        <f t="shared" si="16"/>
        <v>0</v>
      </c>
      <c r="AR101" s="43"/>
      <c r="AS101" s="43">
        <f t="shared" si="18"/>
        <v>0</v>
      </c>
      <c r="AT101" s="30"/>
    </row>
    <row r="102" spans="1:46">
      <c r="A102" s="84" t="s">
        <v>90</v>
      </c>
      <c r="B102" s="18">
        <f t="shared" ref="B102:AO102" si="19">SUM(B2:B101)</f>
        <v>23</v>
      </c>
      <c r="C102" s="18">
        <f t="shared" si="19"/>
        <v>31</v>
      </c>
      <c r="D102" s="18">
        <f t="shared" si="19"/>
        <v>31</v>
      </c>
      <c r="E102" s="78">
        <f t="shared" si="19"/>
        <v>23</v>
      </c>
      <c r="F102" s="18">
        <f t="shared" si="19"/>
        <v>23</v>
      </c>
      <c r="G102" s="18">
        <f t="shared" si="19"/>
        <v>22</v>
      </c>
      <c r="H102" s="18">
        <f t="shared" si="19"/>
        <v>13</v>
      </c>
      <c r="I102" s="18">
        <f t="shared" si="19"/>
        <v>27</v>
      </c>
      <c r="J102" s="18">
        <f t="shared" si="19"/>
        <v>17</v>
      </c>
      <c r="K102" s="18">
        <f t="shared" si="19"/>
        <v>8</v>
      </c>
      <c r="L102" s="18">
        <f t="shared" si="19"/>
        <v>32</v>
      </c>
      <c r="M102" s="18">
        <f t="shared" si="19"/>
        <v>11</v>
      </c>
      <c r="N102" s="18">
        <f t="shared" si="19"/>
        <v>26</v>
      </c>
      <c r="O102" s="18">
        <f t="shared" si="19"/>
        <v>11</v>
      </c>
      <c r="P102" s="18">
        <f t="shared" si="19"/>
        <v>0</v>
      </c>
      <c r="Q102" s="18">
        <f t="shared" si="19"/>
        <v>0</v>
      </c>
      <c r="R102" s="18">
        <f t="shared" si="19"/>
        <v>0</v>
      </c>
      <c r="S102" s="18">
        <f t="shared" si="19"/>
        <v>0</v>
      </c>
      <c r="T102" s="18">
        <f t="shared" si="19"/>
        <v>0</v>
      </c>
      <c r="U102" s="18">
        <f t="shared" si="19"/>
        <v>0</v>
      </c>
      <c r="V102" s="18">
        <f t="shared" si="19"/>
        <v>0</v>
      </c>
      <c r="W102" s="18">
        <f t="shared" si="19"/>
        <v>0</v>
      </c>
      <c r="X102" s="18">
        <f t="shared" si="19"/>
        <v>0</v>
      </c>
      <c r="Y102" s="18">
        <f t="shared" si="19"/>
        <v>0</v>
      </c>
      <c r="Z102" s="18">
        <f t="shared" si="19"/>
        <v>0</v>
      </c>
      <c r="AA102" s="18">
        <f t="shared" si="19"/>
        <v>0</v>
      </c>
      <c r="AB102" s="18">
        <f t="shared" si="19"/>
        <v>0</v>
      </c>
      <c r="AC102" s="18">
        <f t="shared" si="19"/>
        <v>0</v>
      </c>
      <c r="AD102" s="18">
        <f t="shared" si="19"/>
        <v>0</v>
      </c>
      <c r="AE102" s="18">
        <f t="shared" si="19"/>
        <v>0</v>
      </c>
      <c r="AF102" s="18">
        <f t="shared" si="19"/>
        <v>0</v>
      </c>
      <c r="AG102" s="18">
        <f t="shared" si="19"/>
        <v>0</v>
      </c>
      <c r="AH102" s="18">
        <f t="shared" si="19"/>
        <v>0</v>
      </c>
      <c r="AI102" s="18">
        <f t="shared" si="19"/>
        <v>0</v>
      </c>
      <c r="AJ102" s="18">
        <f t="shared" si="19"/>
        <v>0</v>
      </c>
      <c r="AK102" s="18">
        <f t="shared" si="19"/>
        <v>0</v>
      </c>
      <c r="AL102" s="18">
        <f t="shared" si="19"/>
        <v>0</v>
      </c>
      <c r="AM102" s="18">
        <f t="shared" si="19"/>
        <v>0</v>
      </c>
      <c r="AN102" s="18">
        <f t="shared" si="19"/>
        <v>0</v>
      </c>
      <c r="AO102" s="18">
        <f t="shared" si="19"/>
        <v>0</v>
      </c>
      <c r="AP102" s="15">
        <f t="shared" si="17"/>
        <v>145</v>
      </c>
      <c r="AQ102" s="15">
        <f t="shared" si="16"/>
        <v>298</v>
      </c>
      <c r="AR102" s="44">
        <f>SUM(AR2:AR101)</f>
        <v>123310.74675293923</v>
      </c>
      <c r="AS102" s="44">
        <f>SUM(AS2:AS101)</f>
        <v>100</v>
      </c>
      <c r="AT102" s="30"/>
    </row>
    <row r="103" spans="1:46">
      <c r="A103" s="53" t="s">
        <v>91</v>
      </c>
      <c r="B103" s="53" t="s">
        <v>89</v>
      </c>
      <c r="C103" s="53" t="s">
        <v>89</v>
      </c>
      <c r="D103" s="53" t="s">
        <v>89</v>
      </c>
      <c r="E103" s="53" t="s">
        <v>89</v>
      </c>
      <c r="F103" s="53" t="s">
        <v>89</v>
      </c>
      <c r="G103" s="53" t="s">
        <v>89</v>
      </c>
      <c r="H103" s="53" t="s">
        <v>89</v>
      </c>
      <c r="I103" s="53" t="s">
        <v>89</v>
      </c>
      <c r="J103" s="53" t="s">
        <v>89</v>
      </c>
      <c r="K103" s="53" t="s">
        <v>89</v>
      </c>
      <c r="L103" s="53" t="s">
        <v>89</v>
      </c>
      <c r="M103" s="53" t="s">
        <v>89</v>
      </c>
      <c r="N103" s="53" t="s">
        <v>89</v>
      </c>
      <c r="O103" s="53" t="s">
        <v>89</v>
      </c>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10"/>
      <c r="AQ103" s="10"/>
      <c r="AR103" s="45"/>
      <c r="AS103" s="45"/>
      <c r="AT103" s="31"/>
    </row>
    <row r="104" spans="1:46">
      <c r="A104" s="7" t="s">
        <v>92</v>
      </c>
      <c r="B104" s="7"/>
      <c r="C104" s="7"/>
      <c r="D104" s="7"/>
      <c r="E104" s="7"/>
      <c r="F104" s="7"/>
      <c r="G104" s="7" t="s">
        <v>89</v>
      </c>
      <c r="H104" s="7"/>
      <c r="I104" s="7"/>
      <c r="J104" s="7"/>
      <c r="K104" s="7" t="s">
        <v>89</v>
      </c>
      <c r="L104" s="7"/>
      <c r="M104" s="7"/>
      <c r="N104" s="7" t="s">
        <v>89</v>
      </c>
      <c r="O104" s="7" t="s">
        <v>89</v>
      </c>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5"/>
      <c r="AS104" s="45"/>
      <c r="AT104" s="31"/>
    </row>
    <row r="105" spans="1:46">
      <c r="A105" s="7" t="s">
        <v>93</v>
      </c>
      <c r="B105" s="7" t="s">
        <v>89</v>
      </c>
      <c r="C105" s="7" t="s">
        <v>89</v>
      </c>
      <c r="D105" s="7" t="s">
        <v>89</v>
      </c>
      <c r="E105" s="7" t="s">
        <v>89</v>
      </c>
      <c r="F105" s="7" t="s">
        <v>89</v>
      </c>
      <c r="G105" s="54" t="s">
        <v>89</v>
      </c>
      <c r="H105" s="54" t="s">
        <v>89</v>
      </c>
      <c r="I105" s="54" t="s">
        <v>89</v>
      </c>
      <c r="J105" s="54" t="s">
        <v>89</v>
      </c>
      <c r="K105" s="54" t="s">
        <v>89</v>
      </c>
      <c r="L105" s="54" t="s">
        <v>89</v>
      </c>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10"/>
      <c r="AQ105" s="10"/>
      <c r="AR105" s="46"/>
      <c r="AS105" s="46"/>
      <c r="AT105" s="31"/>
    </row>
    <row r="106" spans="1:46">
      <c r="A106" s="7" t="s">
        <v>94</v>
      </c>
      <c r="B106" s="7"/>
      <c r="C106" s="7"/>
      <c r="D106" s="7"/>
      <c r="E106" s="7"/>
      <c r="F106" s="7"/>
      <c r="G106" s="54"/>
      <c r="H106" s="54" t="s">
        <v>89</v>
      </c>
      <c r="I106" s="54" t="s">
        <v>89</v>
      </c>
      <c r="J106" s="54" t="s">
        <v>89</v>
      </c>
      <c r="K106" s="54" t="s">
        <v>89</v>
      </c>
      <c r="L106" s="54" t="s">
        <v>89</v>
      </c>
      <c r="M106" s="54" t="s">
        <v>89</v>
      </c>
      <c r="N106" s="54" t="s">
        <v>89</v>
      </c>
      <c r="O106" s="54" t="s">
        <v>89</v>
      </c>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10"/>
      <c r="AQ106" s="10"/>
      <c r="AR106" s="46"/>
      <c r="AS106" s="46"/>
      <c r="AT106" s="31"/>
    </row>
    <row r="107" spans="1:46">
      <c r="A107" s="7" t="s">
        <v>95</v>
      </c>
      <c r="B107" s="7" t="s">
        <v>89</v>
      </c>
      <c r="C107" s="7" t="s">
        <v>89</v>
      </c>
      <c r="D107" s="7" t="s">
        <v>89</v>
      </c>
      <c r="E107" s="7" t="s">
        <v>89</v>
      </c>
      <c r="F107" s="7" t="s">
        <v>89</v>
      </c>
      <c r="G107" s="54" t="s">
        <v>89</v>
      </c>
      <c r="H107" s="54" t="s">
        <v>89</v>
      </c>
      <c r="I107" s="54" t="s">
        <v>89</v>
      </c>
      <c r="J107" s="54" t="s">
        <v>89</v>
      </c>
      <c r="K107" s="54"/>
      <c r="L107" s="54" t="s">
        <v>89</v>
      </c>
      <c r="M107" s="54" t="s">
        <v>89</v>
      </c>
      <c r="N107" s="54" t="s">
        <v>89</v>
      </c>
      <c r="O107" s="54" t="s">
        <v>89</v>
      </c>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10"/>
      <c r="AQ107" s="10"/>
      <c r="AR107" s="46"/>
      <c r="AS107" s="46"/>
      <c r="AT107" s="31"/>
    </row>
    <row r="108" spans="1:46">
      <c r="A108" s="7" t="s">
        <v>96</v>
      </c>
      <c r="B108" s="60"/>
      <c r="C108" s="7" t="s">
        <v>89</v>
      </c>
      <c r="D108" s="7" t="s">
        <v>89</v>
      </c>
      <c r="E108" s="7" t="s">
        <v>89</v>
      </c>
      <c r="F108" s="7" t="s">
        <v>89</v>
      </c>
      <c r="G108" s="54" t="s">
        <v>89</v>
      </c>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10"/>
      <c r="AQ108" s="10"/>
      <c r="AR108" s="46"/>
      <c r="AS108" s="46"/>
      <c r="AT108" s="31"/>
    </row>
    <row r="109" spans="1:46">
      <c r="A109" s="55" t="s">
        <v>97</v>
      </c>
      <c r="B109" s="56"/>
      <c r="C109" s="56"/>
      <c r="D109" s="56"/>
      <c r="E109" s="56"/>
      <c r="F109" s="56"/>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10"/>
      <c r="AQ109" s="11"/>
      <c r="AR109" s="46"/>
      <c r="AS109" s="46"/>
      <c r="AT109" s="31"/>
    </row>
    <row r="110" spans="1:46">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6"/>
      <c r="AS110" s="46"/>
      <c r="AT110" s="31"/>
    </row>
    <row r="111" spans="1:46">
      <c r="A111" s="32" t="s">
        <v>98</v>
      </c>
      <c r="B111" s="33"/>
      <c r="C111" s="33"/>
      <c r="D111" s="33"/>
      <c r="E111" s="33"/>
      <c r="F111" s="33"/>
      <c r="G111" s="34"/>
      <c r="H111" s="34"/>
      <c r="I111" s="34"/>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12"/>
      <c r="AQ111" s="35"/>
      <c r="AR111" s="47"/>
      <c r="AS111" s="47"/>
    </row>
    <row r="112" spans="1:46">
      <c r="A112" s="25" t="s">
        <v>99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7"/>
      <c r="AR112" s="48"/>
      <c r="AS112" s="48"/>
    </row>
    <row r="113" spans="1:45">
      <c r="A113" s="5" t="s">
        <v>100</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12"/>
      <c r="AQ113" s="37"/>
      <c r="AR113" s="49"/>
      <c r="AS113" s="49"/>
    </row>
    <row r="114" spans="1:45">
      <c r="A114" s="6" t="s">
        <v>101</v>
      </c>
      <c r="B114" s="89" t="s">
        <v>102</v>
      </c>
      <c r="C114" s="90"/>
      <c r="D114" s="90"/>
      <c r="E114" s="90"/>
      <c r="F114" s="90"/>
      <c r="G114" s="90"/>
      <c r="H114" s="90"/>
      <c r="I114" s="90"/>
      <c r="J114" s="90"/>
      <c r="K114" s="90"/>
      <c r="L114" s="90"/>
      <c r="M114" s="90"/>
      <c r="N114" s="90"/>
      <c r="O114" s="90"/>
      <c r="P114" s="90"/>
      <c r="Q114" s="90"/>
      <c r="R114" s="39"/>
      <c r="S114" s="39"/>
      <c r="T114" s="39"/>
      <c r="U114" s="39"/>
      <c r="V114" s="39"/>
      <c r="W114" s="39"/>
      <c r="X114" s="39"/>
      <c r="Y114" s="39"/>
      <c r="Z114" s="39"/>
      <c r="AA114" s="39"/>
      <c r="AB114" s="39"/>
      <c r="AC114" s="39"/>
      <c r="AD114" s="39"/>
      <c r="AE114" s="39"/>
      <c r="AF114" s="39"/>
      <c r="AG114" s="39"/>
      <c r="AH114" s="39"/>
      <c r="AI114" s="39"/>
      <c r="AJ114" s="39"/>
      <c r="AK114" s="39"/>
      <c r="AL114" s="39"/>
      <c r="AM114" s="39"/>
      <c r="AN114" s="39"/>
      <c r="AO114" s="39"/>
      <c r="AP114" s="12"/>
      <c r="AQ114" s="11"/>
      <c r="AR114" s="50"/>
      <c r="AS114" s="50"/>
    </row>
    <row r="115" spans="1:45" ht="15.75" customHeight="1">
      <c r="A115" s="40"/>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1"/>
      <c r="AS115" s="51"/>
    </row>
    <row r="219" spans="12:12" ht="15" customHeight="1">
      <c r="L219" s="29" t="s">
        <v>103</v>
      </c>
    </row>
  </sheetData>
  <autoFilter ref="A1:O44" xr:uid="{8FEA7034-7C2D-4492-94A2-FA509F726479}"/>
  <mergeCells count="1">
    <mergeCell ref="B114:Q114"/>
  </mergeCells>
  <phoneticPr fontId="6" type="noConversion"/>
  <conditionalFormatting sqref="A1:A110 P2:AO44 F43:I44 K43:N44 F45:AO101 A111:F111 B112:F112 A113:F113 B114 A115:F1048576">
    <cfRule type="beginsWith" dxfId="25" priority="98" operator="beginsWith" text="13">
      <formula>LEFT(A1,LEN("13"))="13"</formula>
    </cfRule>
    <cfRule type="beginsWith" dxfId="24" priority="99" operator="beginsWith" text="12">
      <formula>LEFT(A1,LEN("12"))="12"</formula>
    </cfRule>
    <cfRule type="beginsWith" dxfId="23" priority="100" operator="beginsWith" text="11">
      <formula>LEFT(A1,LEN("11"))="11"</formula>
    </cfRule>
    <cfRule type="beginsWith" dxfId="22" priority="101" operator="beginsWith" text="10">
      <formula>LEFT(A1,LEN("10"))="10"</formula>
    </cfRule>
    <cfRule type="beginsWith" dxfId="21" priority="102" operator="beginsWith" text="09">
      <formula>LEFT(A1,LEN("09"))="09"</formula>
    </cfRule>
    <cfRule type="beginsWith" dxfId="20" priority="103" operator="beginsWith" text="08">
      <formula>LEFT(A1,LEN("08"))="08"</formula>
    </cfRule>
    <cfRule type="beginsWith" dxfId="19" priority="104" operator="beginsWith" text="07">
      <formula>LEFT(A1,LEN("07"))="07"</formula>
    </cfRule>
    <cfRule type="beginsWith" dxfId="18" priority="105" operator="beginsWith" text="06">
      <formula>LEFT(A1,LEN("06"))="06"</formula>
    </cfRule>
    <cfRule type="beginsWith" dxfId="17" priority="106" operator="beginsWith" text="05">
      <formula>LEFT(A1,LEN("05"))="05"</formula>
    </cfRule>
    <cfRule type="beginsWith" dxfId="16" priority="107" operator="beginsWith" text="04">
      <formula>LEFT(A1,LEN("04"))="04"</formula>
    </cfRule>
    <cfRule type="beginsWith" dxfId="15" priority="108" operator="beginsWith" text="03">
      <formula>LEFT(A1,LEN("03"))="03"</formula>
    </cfRule>
    <cfRule type="beginsWith" dxfId="14" priority="109" operator="beginsWith" text="02">
      <formula>LEFT(A1,LEN("02"))="02"</formula>
    </cfRule>
    <cfRule type="beginsWith" dxfId="13" priority="110" operator="beginsWith" text="01">
      <formula>LEFT(A1,LEN("01"))="01"</formula>
    </cfRule>
  </conditionalFormatting>
  <conditionalFormatting sqref="AT1:AT2 AT9:AT10 AT16">
    <cfRule type="beginsWith" dxfId="12" priority="20" operator="beginsWith" text="13">
      <formula>LEFT(AT1,LEN("13"))="13"</formula>
    </cfRule>
    <cfRule type="beginsWith" dxfId="11" priority="21" operator="beginsWith" text="12">
      <formula>LEFT(AT1,LEN("12"))="12"</formula>
    </cfRule>
    <cfRule type="beginsWith" dxfId="10" priority="22" operator="beginsWith" text="11">
      <formula>LEFT(AT1,LEN("11"))="11"</formula>
    </cfRule>
    <cfRule type="beginsWith" dxfId="9" priority="23" operator="beginsWith" text="10">
      <formula>LEFT(AT1,LEN("10"))="10"</formula>
    </cfRule>
    <cfRule type="beginsWith" dxfId="8" priority="24" operator="beginsWith" text="09">
      <formula>LEFT(AT1,LEN("09"))="09"</formula>
    </cfRule>
    <cfRule type="beginsWith" dxfId="7" priority="25" operator="beginsWith" text="08">
      <formula>LEFT(AT1,LEN("08"))="08"</formula>
    </cfRule>
    <cfRule type="beginsWith" dxfId="6" priority="26" operator="beginsWith" text="07">
      <formula>LEFT(AT1,LEN("07"))="07"</formula>
    </cfRule>
    <cfRule type="beginsWith" dxfId="5" priority="27" operator="beginsWith" text="06">
      <formula>LEFT(AT1,LEN("06"))="06"</formula>
    </cfRule>
    <cfRule type="beginsWith" dxfId="4" priority="28" operator="beginsWith" text="05">
      <formula>LEFT(AT1,LEN("05"))="05"</formula>
    </cfRule>
    <cfRule type="beginsWith" dxfId="3" priority="29" operator="beginsWith" text="04">
      <formula>LEFT(AT1,LEN("04"))="04"</formula>
    </cfRule>
    <cfRule type="beginsWith" dxfId="2" priority="30" operator="beginsWith" text="03">
      <formula>LEFT(AT1,LEN("03"))="03"</formula>
    </cfRule>
    <cfRule type="beginsWith" dxfId="1" priority="31" operator="beginsWith" text="02">
      <formula>LEFT(AT1,LEN("02"))="02"</formula>
    </cfRule>
    <cfRule type="beginsWith" dxfId="0" priority="32" operator="beginsWith" text="01">
      <formula>LEFT(AT1,LEN("01"))="01"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4"/>
  <dimension ref="A1:C93"/>
  <sheetViews>
    <sheetView workbookViewId="0">
      <selection activeCell="D23" sqref="D23"/>
    </sheetView>
    <sheetView workbookViewId="1">
      <selection activeCell="C12" sqref="C12"/>
    </sheetView>
  </sheetViews>
  <sheetFormatPr defaultColWidth="11.42578125" defaultRowHeight="15"/>
  <cols>
    <col min="1" max="3" width="28.42578125" style="24" customWidth="1"/>
  </cols>
  <sheetData>
    <row r="1" spans="1:3">
      <c r="A1" s="58" t="s">
        <v>104</v>
      </c>
      <c r="B1" s="58" t="s">
        <v>105</v>
      </c>
      <c r="C1" s="58" t="s">
        <v>106</v>
      </c>
    </row>
    <row r="2" spans="1:3">
      <c r="A2" s="23">
        <v>1</v>
      </c>
      <c r="B2" s="23" t="str" cm="1">
        <f t="array" ref="B2:B15">TRANSPOSE(_xlfn._xlws.FILTER('Aptitud final'!1:1,'Aptitud final'!103:103="X"))</f>
        <v>ganaderia_doble_proposito</v>
      </c>
      <c r="C2" s="23" t="s">
        <v>28</v>
      </c>
    </row>
    <row r="3" spans="1:3">
      <c r="A3" s="23">
        <f>IF(B3="","",A2+1)</f>
        <v>2</v>
      </c>
      <c r="B3" s="23" t="str">
        <v>avicultura_engorde</v>
      </c>
      <c r="C3" s="23" t="s">
        <v>24</v>
      </c>
    </row>
    <row r="4" spans="1:3">
      <c r="A4" s="23">
        <f t="shared" ref="A4:A60" si="0">IF(B4="","",A3+1)</f>
        <v>3</v>
      </c>
      <c r="B4" s="23" t="str">
        <v>avicultura_postura</v>
      </c>
      <c r="C4" s="23" t="s">
        <v>24</v>
      </c>
    </row>
    <row r="5" spans="1:3">
      <c r="A5" s="23">
        <f t="shared" si="0"/>
        <v>4</v>
      </c>
      <c r="B5" s="23" t="str">
        <v>porcicultura_cria</v>
      </c>
      <c r="C5" s="23" t="s">
        <v>28</v>
      </c>
    </row>
    <row r="6" spans="1:3">
      <c r="A6" s="23">
        <f t="shared" si="0"/>
        <v>5</v>
      </c>
      <c r="B6" s="23" t="str">
        <v>porcicultura_ceba</v>
      </c>
      <c r="C6" s="23" t="s">
        <v>28</v>
      </c>
    </row>
    <row r="7" spans="1:3">
      <c r="A7" s="23">
        <f t="shared" si="0"/>
        <v>6</v>
      </c>
      <c r="B7" s="23" t="str">
        <v>piscicultura_tilapia_cachama</v>
      </c>
      <c r="C7" s="23" t="s">
        <v>28</v>
      </c>
    </row>
    <row r="8" spans="1:3">
      <c r="A8" s="23">
        <f t="shared" si="0"/>
        <v>7</v>
      </c>
      <c r="B8" s="23" t="str">
        <v>cana_panelera</v>
      </c>
      <c r="C8" s="23" t="s">
        <v>14</v>
      </c>
    </row>
    <row r="9" spans="1:3">
      <c r="A9" s="23">
        <f t="shared" si="0"/>
        <v>8</v>
      </c>
      <c r="B9" s="23" t="str">
        <v>yuca</v>
      </c>
      <c r="C9" s="23" t="s">
        <v>14</v>
      </c>
    </row>
    <row r="10" spans="1:3">
      <c r="A10" s="23">
        <f t="shared" si="0"/>
        <v>9</v>
      </c>
      <c r="B10" s="23" t="str">
        <v>cacao</v>
      </c>
      <c r="C10" s="23" t="s">
        <v>28</v>
      </c>
    </row>
    <row r="11" spans="1:3">
      <c r="A11" s="23">
        <f t="shared" si="0"/>
        <v>10</v>
      </c>
      <c r="B11" s="23" t="str">
        <v>arroz_secano</v>
      </c>
      <c r="C11" s="23" t="s">
        <v>29</v>
      </c>
    </row>
    <row r="12" spans="1:3">
      <c r="A12" s="23">
        <f t="shared" si="0"/>
        <v>11</v>
      </c>
      <c r="B12" s="23" t="str">
        <v>platano</v>
      </c>
      <c r="C12" s="23" t="s">
        <v>14</v>
      </c>
    </row>
    <row r="13" spans="1:3">
      <c r="A13" s="23">
        <f t="shared" si="0"/>
        <v>12</v>
      </c>
      <c r="B13" s="23" t="str">
        <v>pimienta</v>
      </c>
      <c r="C13" s="23" t="s">
        <v>24</v>
      </c>
    </row>
    <row r="14" spans="1:3">
      <c r="A14" s="23">
        <f t="shared" si="0"/>
        <v>13</v>
      </c>
      <c r="B14" s="23" t="str">
        <v>sacha_inchi</v>
      </c>
      <c r="C14" s="23" t="s">
        <v>14</v>
      </c>
    </row>
    <row r="15" spans="1:3">
      <c r="A15" s="23">
        <f t="shared" si="0"/>
        <v>14</v>
      </c>
      <c r="B15" s="23" t="str">
        <v>asai</v>
      </c>
      <c r="C15" s="23" t="s">
        <v>24</v>
      </c>
    </row>
    <row r="16" spans="1:3">
      <c r="A16" s="24" t="str">
        <f>IF(B16="","",#REF!+1)</f>
        <v/>
      </c>
    </row>
    <row r="17" spans="1:1">
      <c r="A17" s="24" t="str">
        <f t="shared" si="0"/>
        <v/>
      </c>
    </row>
    <row r="18" spans="1:1">
      <c r="A18" s="24" t="str">
        <f t="shared" si="0"/>
        <v/>
      </c>
    </row>
    <row r="19" spans="1:1">
      <c r="A19" s="24" t="str">
        <f t="shared" si="0"/>
        <v/>
      </c>
    </row>
    <row r="20" spans="1:1">
      <c r="A20" s="24" t="str">
        <f t="shared" si="0"/>
        <v/>
      </c>
    </row>
    <row r="21" spans="1:1">
      <c r="A21" s="24" t="str">
        <f t="shared" si="0"/>
        <v/>
      </c>
    </row>
    <row r="22" spans="1:1">
      <c r="A22" s="24" t="str">
        <f t="shared" si="0"/>
        <v/>
      </c>
    </row>
    <row r="23" spans="1:1">
      <c r="A23" s="24" t="str">
        <f t="shared" si="0"/>
        <v/>
      </c>
    </row>
    <row r="24" spans="1:1">
      <c r="A24" s="24" t="str">
        <f t="shared" si="0"/>
        <v/>
      </c>
    </row>
    <row r="25" spans="1:1">
      <c r="A25" s="24" t="str">
        <f t="shared" si="0"/>
        <v/>
      </c>
    </row>
    <row r="26" spans="1:1">
      <c r="A26" s="24" t="str">
        <f t="shared" si="0"/>
        <v/>
      </c>
    </row>
    <row r="27" spans="1:1">
      <c r="A27" s="24" t="str">
        <f t="shared" si="0"/>
        <v/>
      </c>
    </row>
    <row r="28" spans="1:1">
      <c r="A28" s="24" t="str">
        <f t="shared" si="0"/>
        <v/>
      </c>
    </row>
    <row r="29" spans="1:1">
      <c r="A29" s="24" t="str">
        <f t="shared" si="0"/>
        <v/>
      </c>
    </row>
    <row r="30" spans="1:1">
      <c r="A30" s="24" t="str">
        <f t="shared" si="0"/>
        <v/>
      </c>
    </row>
    <row r="31" spans="1:1">
      <c r="A31" s="24" t="str">
        <f t="shared" si="0"/>
        <v/>
      </c>
    </row>
    <row r="32" spans="1:1">
      <c r="A32" s="24" t="str">
        <f t="shared" si="0"/>
        <v/>
      </c>
    </row>
    <row r="33" spans="1:1">
      <c r="A33" s="24" t="str">
        <f t="shared" si="0"/>
        <v/>
      </c>
    </row>
    <row r="34" spans="1:1">
      <c r="A34" s="24" t="str">
        <f t="shared" si="0"/>
        <v/>
      </c>
    </row>
    <row r="35" spans="1:1">
      <c r="A35" s="24" t="str">
        <f t="shared" si="0"/>
        <v/>
      </c>
    </row>
    <row r="36" spans="1:1">
      <c r="A36" s="24" t="str">
        <f t="shared" si="0"/>
        <v/>
      </c>
    </row>
    <row r="37" spans="1:1">
      <c r="A37" s="24" t="str">
        <f t="shared" si="0"/>
        <v/>
      </c>
    </row>
    <row r="38" spans="1:1">
      <c r="A38" s="24" t="str">
        <f t="shared" si="0"/>
        <v/>
      </c>
    </row>
    <row r="39" spans="1:1">
      <c r="A39" s="24" t="str">
        <f t="shared" si="0"/>
        <v/>
      </c>
    </row>
    <row r="40" spans="1:1">
      <c r="A40" s="24" t="str">
        <f t="shared" si="0"/>
        <v/>
      </c>
    </row>
    <row r="41" spans="1:1">
      <c r="A41" s="24" t="str">
        <f t="shared" si="0"/>
        <v/>
      </c>
    </row>
    <row r="42" spans="1:1">
      <c r="A42" s="24" t="str">
        <f t="shared" si="0"/>
        <v/>
      </c>
    </row>
    <row r="43" spans="1:1">
      <c r="A43" s="24" t="str">
        <f t="shared" si="0"/>
        <v/>
      </c>
    </row>
    <row r="44" spans="1:1">
      <c r="A44" s="24" t="str">
        <f t="shared" si="0"/>
        <v/>
      </c>
    </row>
    <row r="45" spans="1:1">
      <c r="A45" s="24" t="str">
        <f t="shared" si="0"/>
        <v/>
      </c>
    </row>
    <row r="46" spans="1:1">
      <c r="A46" s="24" t="str">
        <f t="shared" si="0"/>
        <v/>
      </c>
    </row>
    <row r="47" spans="1:1">
      <c r="A47" s="24" t="str">
        <f t="shared" si="0"/>
        <v/>
      </c>
    </row>
    <row r="48" spans="1:1">
      <c r="A48" s="24" t="str">
        <f t="shared" si="0"/>
        <v/>
      </c>
    </row>
    <row r="49" spans="1:1">
      <c r="A49" s="24" t="str">
        <f t="shared" si="0"/>
        <v/>
      </c>
    </row>
    <row r="50" spans="1:1">
      <c r="A50" s="24" t="str">
        <f t="shared" si="0"/>
        <v/>
      </c>
    </row>
    <row r="51" spans="1:1">
      <c r="A51" s="24" t="str">
        <f t="shared" si="0"/>
        <v/>
      </c>
    </row>
    <row r="52" spans="1:1">
      <c r="A52" s="24" t="str">
        <f t="shared" si="0"/>
        <v/>
      </c>
    </row>
    <row r="53" spans="1:1">
      <c r="A53" s="24" t="str">
        <f t="shared" si="0"/>
        <v/>
      </c>
    </row>
    <row r="54" spans="1:1">
      <c r="A54" s="24" t="str">
        <f t="shared" si="0"/>
        <v/>
      </c>
    </row>
    <row r="55" spans="1:1">
      <c r="A55" s="24" t="str">
        <f t="shared" si="0"/>
        <v/>
      </c>
    </row>
    <row r="56" spans="1:1">
      <c r="A56" s="24" t="str">
        <f t="shared" si="0"/>
        <v/>
      </c>
    </row>
    <row r="57" spans="1:1">
      <c r="A57" s="24" t="str">
        <f t="shared" si="0"/>
        <v/>
      </c>
    </row>
    <row r="58" spans="1:1">
      <c r="A58" s="24" t="str">
        <f t="shared" si="0"/>
        <v/>
      </c>
    </row>
    <row r="59" spans="1:1">
      <c r="A59" s="24" t="str">
        <f t="shared" si="0"/>
        <v/>
      </c>
    </row>
    <row r="60" spans="1:1">
      <c r="A60" s="24" t="str">
        <f t="shared" si="0"/>
        <v/>
      </c>
    </row>
    <row r="61" spans="1:1">
      <c r="A61" s="24" t="str">
        <f t="shared" ref="A61:A93" si="1">IF(B61="","",A60+1)</f>
        <v/>
      </c>
    </row>
    <row r="62" spans="1:1">
      <c r="A62" s="24" t="str">
        <f t="shared" si="1"/>
        <v/>
      </c>
    </row>
    <row r="63" spans="1:1">
      <c r="A63" s="24" t="str">
        <f t="shared" si="1"/>
        <v/>
      </c>
    </row>
    <row r="64" spans="1:1">
      <c r="A64" s="24" t="str">
        <f t="shared" si="1"/>
        <v/>
      </c>
    </row>
    <row r="65" spans="1:1">
      <c r="A65" s="24" t="str">
        <f t="shared" si="1"/>
        <v/>
      </c>
    </row>
    <row r="66" spans="1:1">
      <c r="A66" s="24" t="str">
        <f t="shared" si="1"/>
        <v/>
      </c>
    </row>
    <row r="67" spans="1:1">
      <c r="A67" s="24" t="str">
        <f t="shared" si="1"/>
        <v/>
      </c>
    </row>
    <row r="68" spans="1:1">
      <c r="A68" s="24" t="str">
        <f t="shared" si="1"/>
        <v/>
      </c>
    </row>
    <row r="69" spans="1:1">
      <c r="A69" s="24" t="str">
        <f t="shared" si="1"/>
        <v/>
      </c>
    </row>
    <row r="70" spans="1:1">
      <c r="A70" s="24" t="str">
        <f t="shared" si="1"/>
        <v/>
      </c>
    </row>
    <row r="71" spans="1:1">
      <c r="A71" s="24" t="str">
        <f t="shared" si="1"/>
        <v/>
      </c>
    </row>
    <row r="72" spans="1:1">
      <c r="A72" s="24" t="str">
        <f t="shared" si="1"/>
        <v/>
      </c>
    </row>
    <row r="73" spans="1:1">
      <c r="A73" s="24" t="str">
        <f t="shared" si="1"/>
        <v/>
      </c>
    </row>
    <row r="74" spans="1:1">
      <c r="A74" s="24" t="str">
        <f t="shared" si="1"/>
        <v/>
      </c>
    </row>
    <row r="75" spans="1:1">
      <c r="A75" s="24" t="str">
        <f t="shared" si="1"/>
        <v/>
      </c>
    </row>
    <row r="76" spans="1:1">
      <c r="A76" s="24" t="str">
        <f t="shared" si="1"/>
        <v/>
      </c>
    </row>
    <row r="77" spans="1:1">
      <c r="A77" s="24" t="str">
        <f t="shared" si="1"/>
        <v/>
      </c>
    </row>
    <row r="78" spans="1:1">
      <c r="A78" s="24" t="str">
        <f t="shared" si="1"/>
        <v/>
      </c>
    </row>
    <row r="79" spans="1:1">
      <c r="A79" s="24" t="str">
        <f t="shared" si="1"/>
        <v/>
      </c>
    </row>
    <row r="80" spans="1:1">
      <c r="A80" s="24" t="str">
        <f t="shared" si="1"/>
        <v/>
      </c>
    </row>
    <row r="81" spans="1:1">
      <c r="A81" s="24" t="str">
        <f t="shared" si="1"/>
        <v/>
      </c>
    </row>
    <row r="82" spans="1:1">
      <c r="A82" s="24" t="str">
        <f t="shared" si="1"/>
        <v/>
      </c>
    </row>
    <row r="83" spans="1:1">
      <c r="A83" s="24" t="str">
        <f t="shared" si="1"/>
        <v/>
      </c>
    </row>
    <row r="84" spans="1:1">
      <c r="A84" s="24" t="str">
        <f t="shared" si="1"/>
        <v/>
      </c>
    </row>
    <row r="85" spans="1:1">
      <c r="A85" s="24" t="str">
        <f t="shared" si="1"/>
        <v/>
      </c>
    </row>
    <row r="86" spans="1:1">
      <c r="A86" s="24" t="str">
        <f t="shared" si="1"/>
        <v/>
      </c>
    </row>
    <row r="87" spans="1:1">
      <c r="A87" s="24" t="str">
        <f t="shared" si="1"/>
        <v/>
      </c>
    </row>
    <row r="88" spans="1:1">
      <c r="A88" s="24" t="str">
        <f t="shared" si="1"/>
        <v/>
      </c>
    </row>
    <row r="89" spans="1:1">
      <c r="A89" s="24" t="str">
        <f t="shared" si="1"/>
        <v/>
      </c>
    </row>
    <row r="90" spans="1:1">
      <c r="A90" s="24" t="str">
        <f t="shared" si="1"/>
        <v/>
      </c>
    </row>
    <row r="91" spans="1:1">
      <c r="A91" s="24" t="str">
        <f t="shared" si="1"/>
        <v/>
      </c>
    </row>
    <row r="92" spans="1:1">
      <c r="A92" s="24" t="str">
        <f t="shared" si="1"/>
        <v/>
      </c>
    </row>
    <row r="93" spans="1:1">
      <c r="A93" s="24"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5"/>
  <dimension ref="A1:C500"/>
  <sheetViews>
    <sheetView topLeftCell="A166" workbookViewId="0">
      <selection activeCell="B18" sqref="A18:B25"/>
    </sheetView>
    <sheetView workbookViewId="1"/>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F5C2096E-B4C3-4AE0-A290-551319A52F9D}"/>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Zaida Alexandra Silva Pecha</cp:lastModifiedBy>
  <cp:revision/>
  <dcterms:created xsi:type="dcterms:W3CDTF">2023-06-01T14:44:35Z</dcterms:created>
  <dcterms:modified xsi:type="dcterms:W3CDTF">2025-12-03T20:33:05Z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