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6"/>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Putumayo/Villagarzón - Putumayo/10. DTS consolidado/ANEXOS/"/>
    </mc:Choice>
  </mc:AlternateContent>
  <xr:revisionPtr revIDLastSave="379" documentId="8_{22EB9768-79C5-49A4-89F8-F0AEDA6F15F8}" xr6:coauthVersionLast="47" xr6:coauthVersionMax="47" xr10:uidLastSave="{1DAAFA36-3976-4F55-B99F-27556658E084}"/>
  <bookViews>
    <workbookView xWindow="28680" yWindow="-120" windowWidth="29040" windowHeight="157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final'!$A$1:$AT$109</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2" i="12" l="1"/>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V102" i="12"/>
  <c r="U102" i="12"/>
  <c r="T102" i="12"/>
  <c r="S102" i="12"/>
  <c r="R102" i="12"/>
  <c r="Q102" i="12"/>
  <c r="P102" i="12"/>
  <c r="O102" i="12"/>
  <c r="N102" i="12"/>
  <c r="M102" i="12"/>
  <c r="K102" i="12"/>
  <c r="J102" i="12"/>
  <c r="I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<sst xmlns="http://schemas.openxmlformats.org/spreadsheetml/2006/main" count="335" uniqueCount="84">
  <si>
    <t>UFH</t>
  </si>
  <si>
    <t>Cacao</t>
  </si>
  <si>
    <t>Piña</t>
  </si>
  <si>
    <t>Avicultura engorde</t>
  </si>
  <si>
    <t>Avicultura de postura</t>
  </si>
  <si>
    <t>Ganaderia DP</t>
  </si>
  <si>
    <t>Porcicultura ciclo completo</t>
  </si>
  <si>
    <t>Piscicultura tilapia_cachama</t>
  </si>
  <si>
    <t>07Pa-49</t>
  </si>
  <si>
    <t>Área total</t>
  </si>
  <si>
    <t>Apto</t>
  </si>
  <si>
    <t>No apto</t>
  </si>
  <si>
    <t>% aptitud</t>
  </si>
  <si>
    <t>07Pai-49</t>
  </si>
  <si>
    <t>07Pas1-49</t>
  </si>
  <si>
    <t>07Tai-49</t>
  </si>
  <si>
    <t>07Uai-49</t>
  </si>
  <si>
    <t>08TaL-44</t>
  </si>
  <si>
    <t>08UaL-44</t>
  </si>
  <si>
    <t>08UaiL-44</t>
  </si>
  <si>
    <t>09PdL2s1-38</t>
  </si>
  <si>
    <t>09Pe-38</t>
  </si>
  <si>
    <t>09Pes1-38</t>
  </si>
  <si>
    <t>09TbL-38</t>
  </si>
  <si>
    <t>09TcL2s1-38</t>
  </si>
  <si>
    <t>09UbL-38</t>
  </si>
  <si>
    <t>09UcL2s1-38</t>
  </si>
  <si>
    <t>09UdL-38</t>
  </si>
  <si>
    <t>10PdL-30</t>
  </si>
  <si>
    <t>10PdLs1-30</t>
  </si>
  <si>
    <t>10PeL-30</t>
  </si>
  <si>
    <t>10TeL-30</t>
  </si>
  <si>
    <t>10UdL-30</t>
  </si>
  <si>
    <t>10UdL2s1-30</t>
  </si>
  <si>
    <t>10UeL-30</t>
  </si>
  <si>
    <t>11PaL-23</t>
  </si>
  <si>
    <t>11Pf-23</t>
  </si>
  <si>
    <t>11PfL-23</t>
  </si>
  <si>
    <t>11PgL-23</t>
  </si>
  <si>
    <t>11Tf-23</t>
  </si>
  <si>
    <t>11UaL-23</t>
  </si>
  <si>
    <t>12HgL-17</t>
  </si>
  <si>
    <t>12HgLs1-17</t>
  </si>
  <si>
    <t>12KfL-17</t>
  </si>
  <si>
    <t>12KgL-17</t>
  </si>
  <si>
    <t>12KgLs1-17</t>
  </si>
  <si>
    <t>12LgL-17</t>
  </si>
  <si>
    <t>12PgLs1-17</t>
  </si>
  <si>
    <t>13UdLs3-6</t>
  </si>
  <si>
    <t>avicultura_engorde</t>
  </si>
  <si>
    <t>avicultura_postura</t>
  </si>
  <si>
    <t>ganaderia_dp</t>
  </si>
  <si>
    <t>porcicultura_ciclo_completo</t>
  </si>
  <si>
    <t>piscicultura_tilapia_cachama</t>
  </si>
  <si>
    <t>cacao_sombrio</t>
  </si>
  <si>
    <t>pina</t>
  </si>
  <si>
    <t>asai</t>
  </si>
  <si>
    <t>asai_cacao</t>
  </si>
  <si>
    <t>chontaduro</t>
  </si>
  <si>
    <t>platano</t>
  </si>
  <si>
    <t>sacha_inchi</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</si>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</sst>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theme="1"/>
      <name val="Calibri"/>
    </font>
    <font>
      <sz val="11"/>
      <color rgb="FF000000"/>
      <name val="Calibri"/>
    </font>
    <font>
      <b/>
      <sz val="11"/>
      <color theme="1"/>
      <name val="Calibri"/>
    </font>
    <font>
      <b/>
      <sz val="11"/>
      <color rgb="FF000000"/>
      <name val="Calibri"/>
    </font>
    <font>
      <sz val="11"/>
      <name val="Calibri"/>
    </font>
  </fonts>
  <fills count="16">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39997558519241921"/>
        <bgColor indexed="64"/>
      </patternFill>
    </fill>
    <fill>
      <patternFill patternType="solid">
        <fgColor rgb="FFD9E1F2"/>
        <bgColor indexed="64"/>
      </patternFill>
    </fill>
    <fill>
      <patternFill patternType="solid">
        <fgColor rgb="FFFFF2CC"/>
        <bgColor indexed="64"/>
      </patternFill>
    </fill>
    <fill>
      <patternFill patternType="solid">
        <fgColor rgb="FF8EA9DB"/>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4">
    <xf numFmtId="0" fontId="0" fillId="0" borderId="0" xfId="0"/>
    <xf numFmtId="0" fontId="0" fillId="0" borderId="0" xfId="0" applyAlignment="1">
      <alignment horizontal="center"/>
    </xf>
    <xf numFmtId="0" fontId="3" fillId="0" borderId="0" xfId="0" applyFont="1" applyAlignment="1">
      <alignment horizontal="center" vertic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164" fontId="16" fillId="0" borderId="2" xfId="0" applyNumberFormat="1" applyFont="1" applyBorder="1" applyAlignment="1">
      <alignment horizontal="center" vertical="center"/>
    </xf>
    <xf numFmtId="0" fontId="12" fillId="7" borderId="2" xfId="0" applyFont="1" applyFill="1" applyBorder="1" applyAlignment="1">
      <alignment horizontal="center"/>
    </xf>
    <xf numFmtId="0" fontId="4" fillId="5" borderId="2" xfId="0" applyFont="1" applyFill="1" applyBorder="1" applyAlignment="1">
      <alignment horizontal="center"/>
    </xf>
    <xf numFmtId="0" fontId="3" fillId="4" borderId="2" xfId="0" applyFont="1" applyFill="1" applyBorder="1" applyAlignment="1">
      <alignment horizontal="center"/>
    </xf>
    <xf numFmtId="164" fontId="10" fillId="0" borderId="2" xfId="0" applyNumberFormat="1" applyFont="1" applyBorder="1" applyAlignment="1">
      <alignment horizontal="center" vertical="center"/>
    </xf>
    <xf numFmtId="9" fontId="3" fillId="10" borderId="1" xfId="1" applyFont="1" applyFill="1" applyBorder="1" applyAlignment="1">
      <alignment horizontal="center"/>
    </xf>
    <xf numFmtId="0" fontId="1" fillId="3" borderId="1" xfId="0" applyFont="1" applyFill="1" applyBorder="1" applyAlignment="1">
      <alignment horizontal="center" vertical="center" wrapText="1"/>
    </xf>
    <xf numFmtId="10" fontId="3" fillId="0" borderId="1" xfId="1" applyNumberFormat="1" applyFont="1" applyFill="1" applyBorder="1" applyAlignment="1">
      <alignment horizontal="center"/>
    </xf>
    <xf numFmtId="0" fontId="8" fillId="12" borderId="1" xfId="0" applyFont="1" applyFill="1" applyBorder="1" applyAlignment="1">
      <alignment horizontal="center" vertical="center"/>
    </xf>
    <xf numFmtId="10" fontId="3" fillId="4" borderId="1" xfId="1" applyNumberFormat="1" applyFont="1" applyFill="1" applyBorder="1" applyAlignment="1">
      <alignment horizontal="center"/>
    </xf>
    <xf numFmtId="0" fontId="16" fillId="7" borderId="2" xfId="0" applyFont="1" applyFill="1" applyBorder="1" applyAlignment="1">
      <alignment horizontal="center"/>
    </xf>
    <xf numFmtId="0" fontId="17" fillId="5" borderId="2" xfId="0" applyFont="1" applyFill="1" applyBorder="1" applyAlignment="1">
      <alignment horizontal="center"/>
    </xf>
    <xf numFmtId="0" fontId="18" fillId="4" borderId="2" xfId="0" applyFont="1" applyFill="1" applyBorder="1" applyAlignment="1">
      <alignment horizontal="center"/>
    </xf>
    <xf numFmtId="0" fontId="16" fillId="4" borderId="2" xfId="0" applyFont="1" applyFill="1" applyBorder="1" applyAlignment="1">
      <alignment horizontal="center"/>
    </xf>
    <xf numFmtId="0" fontId="17" fillId="4" borderId="2" xfId="0" applyFont="1" applyFill="1" applyBorder="1" applyAlignment="1">
      <alignment horizontal="center"/>
    </xf>
    <xf numFmtId="0" fontId="18" fillId="7" borderId="2" xfId="0" applyFont="1" applyFill="1" applyBorder="1" applyAlignment="1">
      <alignment horizontal="center"/>
    </xf>
    <xf numFmtId="0" fontId="19" fillId="4" borderId="2" xfId="0" applyFont="1" applyFill="1" applyBorder="1" applyAlignment="1">
      <alignment horizontal="center"/>
    </xf>
    <xf numFmtId="0" fontId="17" fillId="0" borderId="1" xfId="0" applyFont="1" applyBorder="1" applyAlignment="1">
      <alignment horizontal="center" vertical="center"/>
    </xf>
    <xf numFmtId="0" fontId="20" fillId="0" borderId="1" xfId="0" applyFont="1" applyBorder="1" applyAlignment="1">
      <alignment horizontal="center" vertical="center" wrapText="1"/>
    </xf>
    <xf numFmtId="164" fontId="16" fillId="0" borderId="6" xfId="0" applyNumberFormat="1" applyFont="1" applyBorder="1" applyAlignment="1">
      <alignment horizontal="center" vertical="center"/>
    </xf>
    <xf numFmtId="164" fontId="16" fillId="0" borderId="7" xfId="0" applyNumberFormat="1" applyFont="1" applyBorder="1" applyAlignment="1">
      <alignment horizontal="center" vertical="center"/>
    </xf>
    <xf numFmtId="164" fontId="16" fillId="0" borderId="8"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3" fillId="13" borderId="2" xfId="0" applyFont="1" applyFill="1" applyBorder="1" applyAlignment="1">
      <alignment horizontal="center"/>
    </xf>
    <xf numFmtId="0" fontId="4" fillId="14" borderId="1" xfId="0" applyFont="1" applyFill="1" applyBorder="1" applyAlignment="1">
      <alignment horizontal="center" vertical="center"/>
    </xf>
    <xf numFmtId="0" fontId="8" fillId="11" borderId="4" xfId="0" applyFont="1" applyFill="1" applyBorder="1" applyAlignment="1">
      <alignment horizontal="center" vertical="center" wrapText="1"/>
    </xf>
    <xf numFmtId="0" fontId="8" fillId="15" borderId="1" xfId="0" applyFont="1" applyFill="1" applyBorder="1" applyAlignment="1">
      <alignment horizontal="center" vertical="center" wrapText="1"/>
    </xf>
  </cellXfs>
  <cellStyles count="4">
    <cellStyle name="Normal" xfId="0" builtinId="0"/>
    <cellStyle name="Normal 2" xfId="3" xr:uid="{00000000-0005-0000-0000-000030000000}"/>
    <cellStyle name="Normal 2 2" xfId="2" xr:uid="{22C3CC89-1C23-4790-B118-D85F2A655827}"/>
    <cellStyle name="Percent" xfId="1" builtinId="5"/>
  </cellStyles>
  <dxfs count="82">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8EA9DB"/>
      <color rgb="FFD0CECE"/>
      <color rgb="FFFFF2CC"/>
      <color rgb="FFD9E1F2"/>
      <color rgb="FFFFFF00"/>
      <color rgb="FF473626"/>
      <color rgb="FF8D4925"/>
      <color rgb="FFFF4F7F"/>
      <color rgb="FFFF8C3C"/>
      <color rgb="FFFFF2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arroz_secano_mecanizado</v>
          </cell>
          <cell r="C18" t="str">
            <v>arroz secano mecanizado</v>
          </cell>
        </row>
        <row r="19">
          <cell r="A19" t="str">
            <v>agricola</v>
          </cell>
          <cell r="B19" t="str">
            <v>arroz_secano_manual</v>
          </cell>
          <cell r="C19" t="str">
            <v>arroz secano manual</v>
          </cell>
        </row>
        <row r="20">
          <cell r="A20" t="str">
            <v>agricola</v>
          </cell>
          <cell r="B20" t="str">
            <v>arveja</v>
          </cell>
          <cell r="C20" t="str">
            <v>arveja</v>
          </cell>
        </row>
        <row r="21">
          <cell r="A21" t="str">
            <v>agricola</v>
          </cell>
          <cell r="B21" t="str">
            <v>asai</v>
          </cell>
          <cell r="C21" t="str">
            <v>açaí</v>
          </cell>
        </row>
        <row r="22">
          <cell r="A22" t="str">
            <v>agricola</v>
          </cell>
          <cell r="B22" t="str">
            <v>asai_platano</v>
          </cell>
          <cell r="C22" t="str">
            <v>açaí en asocio con plátano</v>
          </cell>
        </row>
        <row r="23">
          <cell r="A23" t="str">
            <v>agricola</v>
          </cell>
          <cell r="B23" t="str">
            <v>asai_cacao</v>
          </cell>
          <cell r="C23" t="str">
            <v>açaí en asocio con cacao</v>
          </cell>
        </row>
        <row r="24">
          <cell r="A24" t="str">
            <v>pecuaria</v>
          </cell>
          <cell r="B24" t="str">
            <v>avicultura_engorde</v>
          </cell>
          <cell r="C24" t="str">
            <v>avicultura de engorde</v>
          </cell>
        </row>
        <row r="25">
          <cell r="A25" t="str">
            <v>pecuaria</v>
          </cell>
          <cell r="B25" t="str">
            <v>avicultura_postura</v>
          </cell>
          <cell r="C25" t="str">
            <v>avicultura de postura</v>
          </cell>
        </row>
        <row r="26">
          <cell r="A26" t="str">
            <v>agricola</v>
          </cell>
          <cell r="B26" t="str">
            <v>banano</v>
          </cell>
          <cell r="C26" t="str">
            <v>banano</v>
          </cell>
        </row>
        <row r="27">
          <cell r="A27" t="str">
            <v>agricola</v>
          </cell>
          <cell r="B27" t="str">
            <v>batata</v>
          </cell>
          <cell r="C27" t="str">
            <v>batata</v>
          </cell>
        </row>
        <row r="28">
          <cell r="A28" t="str">
            <v>agricola</v>
          </cell>
          <cell r="B28" t="str">
            <v>berenjena</v>
          </cell>
          <cell r="C28" t="str">
            <v>berenjena</v>
          </cell>
        </row>
        <row r="29">
          <cell r="A29" t="str">
            <v>agricola</v>
          </cell>
          <cell r="B29" t="str">
            <v>bijao</v>
          </cell>
          <cell r="C29" t="str">
            <v>bijao</v>
          </cell>
        </row>
        <row r="30">
          <cell r="A30" t="str">
            <v>agricola</v>
          </cell>
          <cell r="B30" t="str">
            <v>brocoli</v>
          </cell>
          <cell r="C30" t="str">
            <v>brócoli</v>
          </cell>
        </row>
        <row r="31">
          <cell r="A31" t="str">
            <v>pecuaria</v>
          </cell>
          <cell r="B31" t="str">
            <v>bufalos</v>
          </cell>
          <cell r="C31" t="str">
            <v>búfalos</v>
          </cell>
        </row>
        <row r="32">
          <cell r="A32" t="str">
            <v>agricola</v>
          </cell>
          <cell r="B32" t="str">
            <v>cacao</v>
          </cell>
          <cell r="C32" t="str">
            <v>cacao</v>
          </cell>
        </row>
        <row r="33">
          <cell r="A33" t="str">
            <v>agricola</v>
          </cell>
          <cell r="B33" t="str">
            <v>cacao_aguacate_criollo</v>
          </cell>
          <cell r="C33" t="str">
            <v>cacao en asocio con aguacate criollo</v>
          </cell>
        </row>
        <row r="34">
          <cell r="A34" t="str">
            <v>agricola</v>
          </cell>
          <cell r="B34" t="str">
            <v>cacao_aguacate_papelillo</v>
          </cell>
          <cell r="C34" t="str">
            <v>cacao en asocio con aguacate papelillo</v>
          </cell>
        </row>
        <row r="35">
          <cell r="A35" t="str">
            <v>agricola</v>
          </cell>
          <cell r="B35" t="str">
            <v>cacao_banano</v>
          </cell>
          <cell r="C35" t="str">
            <v>cacao en asocio con banano</v>
          </cell>
        </row>
        <row r="36">
          <cell r="A36" t="str">
            <v>agricola</v>
          </cell>
          <cell r="B36" t="str">
            <v>cacao_banano_aguacate</v>
          </cell>
          <cell r="C36" t="str">
            <v>cacao en asocio con banano y aguacate</v>
          </cell>
        </row>
        <row r="37">
          <cell r="A37" t="str">
            <v>agricola</v>
          </cell>
          <cell r="B37" t="str">
            <v>cacao_banano_aguacate_mandarina_naranja</v>
          </cell>
          <cell r="C37" t="str">
            <v>cacao en asocio con banano,aguacate, mandarina y naranja</v>
          </cell>
        </row>
        <row r="38">
          <cell r="A38" t="str">
            <v>agricola</v>
          </cell>
          <cell r="B38" t="str">
            <v>cacao_platano</v>
          </cell>
          <cell r="C38" t="str">
            <v>cacao en asocio con plátano</v>
          </cell>
        </row>
        <row r="39">
          <cell r="A39" t="str">
            <v>agricola</v>
          </cell>
          <cell r="B39" t="str">
            <v>cacao_platano_limon</v>
          </cell>
          <cell r="C39" t="str">
            <v>cacao plátano limón</v>
          </cell>
        </row>
        <row r="40">
          <cell r="A40" t="str">
            <v>agricola</v>
          </cell>
          <cell r="B40" t="str">
            <v>cacao_sombrio</v>
          </cell>
          <cell r="C40" t="str">
            <v>cacao sombrío</v>
          </cell>
        </row>
        <row r="41">
          <cell r="A41" t="str">
            <v>agricola</v>
          </cell>
          <cell r="B41" t="str">
            <v>cachaco</v>
          </cell>
          <cell r="C41" t="str">
            <v>cachaco</v>
          </cell>
        </row>
        <row r="42">
          <cell r="A42" t="str">
            <v>agricola</v>
          </cell>
          <cell r="B42" t="str">
            <v>cafe</v>
          </cell>
          <cell r="C42" t="str">
            <v>café</v>
          </cell>
        </row>
        <row r="43">
          <cell r="A43" t="str">
            <v>agricola</v>
          </cell>
          <cell r="B43" t="str">
            <v>cafe_aguacate</v>
          </cell>
          <cell r="C43" t="str">
            <v>café en asocio con aguacate</v>
          </cell>
        </row>
        <row r="44">
          <cell r="A44" t="str">
            <v>agricola</v>
          </cell>
          <cell r="B44" t="str">
            <v>cafe_frijol_arbustivo</v>
          </cell>
          <cell r="C44" t="str">
            <v>café en asocio con frijol arbustivo</v>
          </cell>
        </row>
        <row r="45">
          <cell r="A45" t="str">
            <v>agricola</v>
          </cell>
          <cell r="B45" t="str">
            <v>cafe_maiz</v>
          </cell>
          <cell r="C45" t="str">
            <v>café en asocio con maíz</v>
          </cell>
        </row>
        <row r="46">
          <cell r="A46" t="str">
            <v>agricola</v>
          </cell>
          <cell r="B46" t="str">
            <v>cafe_platano</v>
          </cell>
          <cell r="C46" t="str">
            <v>café en asocio con plátano</v>
          </cell>
        </row>
        <row r="47">
          <cell r="A47" t="str">
            <v>agricola</v>
          </cell>
          <cell r="B47" t="str">
            <v>cafe_platano_frutales_forestal</v>
          </cell>
          <cell r="C47" t="str">
            <v>café en asocio con plátano, frutales y sistema forestal</v>
          </cell>
        </row>
        <row r="48">
          <cell r="A48" t="str">
            <v>agricola</v>
          </cell>
          <cell r="B48" t="str">
            <v>cafe_sombrio</v>
          </cell>
          <cell r="C48" t="str">
            <v>Café sombrío</v>
          </cell>
        </row>
        <row r="49">
          <cell r="A49" t="str">
            <v>agricola</v>
          </cell>
          <cell r="B49" t="str">
            <v>calabacin</v>
          </cell>
          <cell r="C49" t="str">
            <v>calabacín</v>
          </cell>
        </row>
        <row r="50">
          <cell r="A50" t="str">
            <v>agricola</v>
          </cell>
          <cell r="B50" t="str">
            <v>calendula</v>
          </cell>
          <cell r="C50" t="str">
            <v>caléndula</v>
          </cell>
        </row>
        <row r="51">
          <cell r="A51" t="str">
            <v>pecuaria</v>
          </cell>
          <cell r="B51" t="str">
            <v>camaron</v>
          </cell>
          <cell r="C51" t="str">
            <v>camarón</v>
          </cell>
        </row>
        <row r="52">
          <cell r="A52" t="str">
            <v>agricola</v>
          </cell>
          <cell r="B52" t="str">
            <v>cana</v>
          </cell>
          <cell r="C52" t="str">
            <v>caña</v>
          </cell>
        </row>
        <row r="53">
          <cell r="A53" t="str">
            <v>agricola</v>
          </cell>
          <cell r="B53" t="str">
            <v>cana_flecha</v>
          </cell>
          <cell r="C53" t="str">
            <v>caña flecha</v>
          </cell>
        </row>
        <row r="54">
          <cell r="A54" t="str">
            <v>agricola</v>
          </cell>
          <cell r="B54" t="str">
            <v>cana_panelera</v>
          </cell>
          <cell r="C54" t="str">
            <v>caña panelera</v>
          </cell>
        </row>
        <row r="55">
          <cell r="A55" t="str">
            <v>pecuaria</v>
          </cell>
          <cell r="B55" t="str">
            <v>caprinos</v>
          </cell>
          <cell r="C55" t="str">
            <v>caprinos</v>
          </cell>
        </row>
        <row r="56">
          <cell r="A56" t="str">
            <v>agricola</v>
          </cell>
          <cell r="B56" t="str">
            <v>caucho</v>
          </cell>
          <cell r="C56" t="str">
            <v>caucho</v>
          </cell>
        </row>
        <row r="57">
          <cell r="A57" t="str">
            <v>agricola</v>
          </cell>
          <cell r="B57" t="str">
            <v>cebolla_bulbo</v>
          </cell>
          <cell r="C57" t="str">
            <v>cebolla bulbo</v>
          </cell>
        </row>
        <row r="58">
          <cell r="A58" t="str">
            <v>agricola</v>
          </cell>
          <cell r="B58" t="str">
            <v>cebolla_junca</v>
          </cell>
          <cell r="C58" t="str">
            <v>cebolla junca</v>
          </cell>
        </row>
        <row r="59">
          <cell r="A59" t="str">
            <v>agricola</v>
          </cell>
          <cell r="B59" t="str">
            <v>cebolla_rama</v>
          </cell>
          <cell r="C59" t="str">
            <v>cebolla de rama</v>
          </cell>
        </row>
        <row r="60">
          <cell r="A60" t="str">
            <v>agricola</v>
          </cell>
          <cell r="B60" t="str">
            <v>chontaduro</v>
          </cell>
          <cell r="C60" t="str">
            <v>chontaduro</v>
          </cell>
        </row>
        <row r="61">
          <cell r="A61" t="str">
            <v>agricola</v>
          </cell>
          <cell r="B61" t="str">
            <v>cilantro</v>
          </cell>
          <cell r="C61" t="str">
            <v>cilantro</v>
          </cell>
        </row>
        <row r="62">
          <cell r="A62" t="str">
            <v>agricola</v>
          </cell>
          <cell r="B62" t="str">
            <v>cilantro_cimarron</v>
          </cell>
          <cell r="C62" t="str">
            <v>cilantro cimarron</v>
          </cell>
        </row>
        <row r="63">
          <cell r="A63" t="str">
            <v>agricola</v>
          </cell>
          <cell r="B63" t="str">
            <v>cilantro_repollo</v>
          </cell>
          <cell r="C63" t="str">
            <v>cilantro_repollo</v>
          </cell>
        </row>
        <row r="64">
          <cell r="A64" t="str">
            <v>agricola</v>
          </cell>
          <cell r="B64" t="str">
            <v>ciruela</v>
          </cell>
          <cell r="C64" t="str">
            <v>ciruela</v>
          </cell>
        </row>
        <row r="65">
          <cell r="A65" t="str">
            <v>agricola</v>
          </cell>
          <cell r="B65" t="str">
            <v>ciruela_castilla</v>
          </cell>
          <cell r="C65" t="str">
            <v>ciruela castilla</v>
          </cell>
        </row>
        <row r="66">
          <cell r="A66" t="str">
            <v>agricola</v>
          </cell>
          <cell r="B66" t="str">
            <v>ciruela_costena</v>
          </cell>
          <cell r="C66" t="str">
            <v>ciruela costeña</v>
          </cell>
        </row>
        <row r="67">
          <cell r="A67" t="str">
            <v>agricola</v>
          </cell>
          <cell r="B67" t="str">
            <v>citricos</v>
          </cell>
          <cell r="C67" t="str">
            <v>cítricos</v>
          </cell>
        </row>
        <row r="68">
          <cell r="A68" t="str">
            <v>agricola</v>
          </cell>
          <cell r="B68" t="str">
            <v>coco</v>
          </cell>
          <cell r="C68" t="str">
            <v>coco</v>
          </cell>
        </row>
        <row r="69">
          <cell r="A69" t="str">
            <v>pecuaria</v>
          </cell>
          <cell r="B69" t="str">
            <v>codornices</v>
          </cell>
          <cell r="C69" t="str">
            <v>codornices</v>
          </cell>
        </row>
        <row r="70">
          <cell r="A70" t="str">
            <v>agricola</v>
          </cell>
          <cell r="B70" t="str">
            <v>coliflor</v>
          </cell>
          <cell r="C70" t="str">
            <v>coliflor</v>
          </cell>
        </row>
        <row r="71">
          <cell r="A71" t="str">
            <v>pecuaria</v>
          </cell>
          <cell r="B71" t="str">
            <v>cunicultura</v>
          </cell>
          <cell r="C71" t="str">
            <v>cunicultura</v>
          </cell>
        </row>
        <row r="72">
          <cell r="A72" t="str">
            <v>pecuaria</v>
          </cell>
          <cell r="B72" t="str">
            <v>cuyicultura</v>
          </cell>
          <cell r="C72" t="str">
            <v>cuyicultura</v>
          </cell>
        </row>
        <row r="73">
          <cell r="A73" t="str">
            <v>agricola</v>
          </cell>
          <cell r="B73" t="str">
            <v>esparrago</v>
          </cell>
          <cell r="C73" t="str">
            <v>espárrago</v>
          </cell>
        </row>
        <row r="74">
          <cell r="A74" t="str">
            <v>agricola</v>
          </cell>
          <cell r="B74" t="str">
            <v>espinaca</v>
          </cell>
          <cell r="C74" t="str">
            <v>espinaca</v>
          </cell>
        </row>
        <row r="75">
          <cell r="A75" t="str">
            <v>agricola</v>
          </cell>
          <cell r="B75" t="str">
            <v>fique</v>
          </cell>
          <cell r="C75" t="str">
            <v>fique</v>
          </cell>
        </row>
        <row r="76">
          <cell r="A76" t="str">
            <v>agricola</v>
          </cell>
          <cell r="B76" t="str">
            <v>fresa</v>
          </cell>
          <cell r="C76" t="str">
            <v>fresa</v>
          </cell>
        </row>
        <row r="77">
          <cell r="A77" t="str">
            <v>agricola</v>
          </cell>
          <cell r="B77" t="str">
            <v>frijol</v>
          </cell>
          <cell r="C77" t="str">
            <v>frijol</v>
          </cell>
        </row>
        <row r="78">
          <cell r="A78" t="str">
            <v>agricola</v>
          </cell>
          <cell r="B78" t="str">
            <v>frijol_arbustivo</v>
          </cell>
          <cell r="C78" t="str">
            <v>frjiol arbustivo</v>
          </cell>
        </row>
        <row r="79">
          <cell r="A79" t="str">
            <v>agricola</v>
          </cell>
          <cell r="B79" t="str">
            <v>frijol_cabeza_negra</v>
          </cell>
          <cell r="C79" t="str">
            <v>frijol cabeza negra</v>
          </cell>
        </row>
        <row r="80">
          <cell r="A80" t="str">
            <v>agricola</v>
          </cell>
          <cell r="B80" t="str">
            <v>frijol_caraota</v>
          </cell>
          <cell r="C80" t="str">
            <v>frijol caraota</v>
          </cell>
        </row>
        <row r="81">
          <cell r="A81" t="str">
            <v>agricola</v>
          </cell>
          <cell r="B81" t="str">
            <v>frijol_caupi</v>
          </cell>
          <cell r="C81" t="str">
            <v>frijol caupí</v>
          </cell>
        </row>
        <row r="82">
          <cell r="A82" t="str">
            <v>agricola</v>
          </cell>
          <cell r="B82" t="str">
            <v>frijol_rosado</v>
          </cell>
          <cell r="C82" t="str">
            <v>frijol rosado</v>
          </cell>
        </row>
        <row r="83">
          <cell r="A83" t="str">
            <v>agricola</v>
          </cell>
          <cell r="B83" t="str">
            <v>frijol_voluble</v>
          </cell>
          <cell r="C83" t="str">
            <v>frijol voluble</v>
          </cell>
        </row>
        <row r="84">
          <cell r="A84" t="str">
            <v>agricola</v>
          </cell>
          <cell r="B84" t="str">
            <v>frijol_zaragoza</v>
          </cell>
          <cell r="C84" t="str">
            <v>frijol zaragoza</v>
          </cell>
        </row>
        <row r="85">
          <cell r="A85" t="str">
            <v>pecuaria</v>
          </cell>
          <cell r="B85" t="str">
            <v>ganaderia_carne</v>
          </cell>
          <cell r="C85" t="str">
            <v>ganadería de carne</v>
          </cell>
        </row>
        <row r="86">
          <cell r="A86" t="str">
            <v>pecuaria</v>
          </cell>
          <cell r="B86" t="str">
            <v>ganaderia_cria</v>
          </cell>
          <cell r="C86" t="str">
            <v>ganadería de cría</v>
          </cell>
        </row>
        <row r="87">
          <cell r="A87" t="str">
            <v>pecuaria</v>
          </cell>
          <cell r="B87" t="str">
            <v>ganaderia_dp</v>
          </cell>
          <cell r="C87" t="str">
            <v>ganadería doble propósito</v>
          </cell>
        </row>
        <row r="88">
          <cell r="A88" t="str">
            <v>pecuaria</v>
          </cell>
          <cell r="B88" t="str">
            <v>ganaderia_leche</v>
          </cell>
          <cell r="C88" t="str">
            <v>ganadería de leche</v>
          </cell>
        </row>
        <row r="89">
          <cell r="A89" t="str">
            <v>agricola</v>
          </cell>
          <cell r="B89" t="str">
            <v>granadilla</v>
          </cell>
          <cell r="C89" t="str">
            <v>granadilla</v>
          </cell>
        </row>
        <row r="90">
          <cell r="A90" t="str">
            <v>agricola</v>
          </cell>
          <cell r="B90" t="str">
            <v>guandul</v>
          </cell>
          <cell r="C90" t="str">
            <v>guandul</v>
          </cell>
        </row>
        <row r="91">
          <cell r="A91" t="str">
            <v>agricola</v>
          </cell>
          <cell r="B91" t="str">
            <v>guayaba</v>
          </cell>
          <cell r="C91" t="str">
            <v>guayaba</v>
          </cell>
        </row>
        <row r="92">
          <cell r="A92" t="str">
            <v>agricola</v>
          </cell>
          <cell r="B92" t="str">
            <v>gulupa</v>
          </cell>
          <cell r="C92" t="str">
            <v>gulupa</v>
          </cell>
        </row>
        <row r="93">
          <cell r="A93" t="str">
            <v>agricola</v>
          </cell>
          <cell r="B93" t="str">
            <v>hierbabuena</v>
          </cell>
          <cell r="C93" t="str">
            <v>hierbabuena</v>
          </cell>
        </row>
        <row r="94">
          <cell r="A94" t="str">
            <v>agricola</v>
          </cell>
          <cell r="B94" t="str">
            <v>hortalizas</v>
          </cell>
          <cell r="C94" t="str">
            <v>hortalizas</v>
          </cell>
        </row>
        <row r="95">
          <cell r="A95" t="str">
            <v>agricola</v>
          </cell>
          <cell r="B95" t="str">
            <v>hortensias</v>
          </cell>
          <cell r="C95" t="str">
            <v>Hortensias</v>
          </cell>
        </row>
        <row r="96">
          <cell r="A96" t="str">
            <v>agricola</v>
          </cell>
          <cell r="B96" t="str">
            <v xml:space="preserve">lechuga </v>
          </cell>
          <cell r="C96" t="str">
            <v>lechuga</v>
          </cell>
        </row>
        <row r="97">
          <cell r="A97" t="str">
            <v>agricola</v>
          </cell>
          <cell r="B97" t="str">
            <v>lechuga_gourmet</v>
          </cell>
          <cell r="C97" t="str">
            <v>lechuga gourmet</v>
          </cell>
        </row>
        <row r="98">
          <cell r="A98" t="str">
            <v>agricola</v>
          </cell>
          <cell r="B98" t="str">
            <v>lechuga_hidroponica</v>
          </cell>
          <cell r="C98" t="str">
            <v>lechuga hidroponica</v>
          </cell>
        </row>
        <row r="99">
          <cell r="A99" t="str">
            <v>agricola</v>
          </cell>
          <cell r="B99" t="str">
            <v>limon</v>
          </cell>
          <cell r="C99" t="str">
            <v>limón</v>
          </cell>
        </row>
        <row r="100">
          <cell r="A100" t="str">
            <v>agricola</v>
          </cell>
          <cell r="B100" t="str">
            <v>limon_castilla</v>
          </cell>
          <cell r="C100" t="str">
            <v>limón de castilla</v>
          </cell>
        </row>
        <row r="101">
          <cell r="A101" t="str">
            <v>agricola</v>
          </cell>
          <cell r="B101" t="str">
            <v>limon_castilla_limon_mandarino</v>
          </cell>
          <cell r="C101" t="str">
            <v>limón de castilla y limón mandarino</v>
          </cell>
        </row>
        <row r="102">
          <cell r="A102" t="str">
            <v>agricola</v>
          </cell>
          <cell r="B102" t="str">
            <v>limon_criollo</v>
          </cell>
          <cell r="C102" t="str">
            <v>limón criollo</v>
          </cell>
        </row>
        <row r="103">
          <cell r="A103" t="str">
            <v>agricola</v>
          </cell>
          <cell r="B103" t="str">
            <v>limon_mandarina</v>
          </cell>
          <cell r="C103" t="str">
            <v xml:space="preserve">limón en asocio con mandarina </v>
          </cell>
        </row>
        <row r="104">
          <cell r="A104" t="str">
            <v>agricola</v>
          </cell>
          <cell r="B104" t="str">
            <v>limon_mandarino</v>
          </cell>
          <cell r="C104" t="str">
            <v>limón mandarino</v>
          </cell>
        </row>
        <row r="105">
          <cell r="A105" t="str">
            <v>agricola</v>
          </cell>
          <cell r="B105" t="str">
            <v>limon_tahiti</v>
          </cell>
          <cell r="C105" t="str">
            <v>limón Tahití</v>
          </cell>
        </row>
        <row r="106">
          <cell r="A106" t="str">
            <v>agricola</v>
          </cell>
          <cell r="B106" t="str">
            <v>lulo</v>
          </cell>
          <cell r="C106" t="str">
            <v>lulo</v>
          </cell>
        </row>
        <row r="107">
          <cell r="A107" t="str">
            <v>agricola</v>
          </cell>
          <cell r="B107" t="str">
            <v>maiz</v>
          </cell>
          <cell r="C107" t="str">
            <v>maíz</v>
          </cell>
        </row>
        <row r="108">
          <cell r="A108" t="str">
            <v>agricola</v>
          </cell>
          <cell r="B108" t="str">
            <v>maiz amarillo</v>
          </cell>
          <cell r="C108" t="str">
            <v>maíz amarillo</v>
          </cell>
        </row>
        <row r="109">
          <cell r="A109" t="str">
            <v>agricola</v>
          </cell>
          <cell r="B109" t="str">
            <v>maiz puya</v>
          </cell>
          <cell r="C109" t="str">
            <v>maíz puya</v>
          </cell>
        </row>
        <row r="110">
          <cell r="A110" t="str">
            <v>agricola</v>
          </cell>
          <cell r="B110" t="str">
            <v>maiz_amarillo</v>
          </cell>
          <cell r="C110" t="str">
            <v xml:space="preserve">Maíz amarillo </v>
          </cell>
        </row>
        <row r="111">
          <cell r="A111" t="str">
            <v>agricola</v>
          </cell>
          <cell r="B111" t="str">
            <v>maiz_amarillo_tradicional</v>
          </cell>
          <cell r="C111" t="str">
            <v>maíz amarillo  tradicional</v>
          </cell>
        </row>
        <row r="112">
          <cell r="A112" t="str">
            <v>agricola</v>
          </cell>
          <cell r="B112" t="str">
            <v>maiz_amarillo_tecnificado</v>
          </cell>
          <cell r="C112" t="str">
            <v>maíz amarillo  tecnificado</v>
          </cell>
        </row>
        <row r="113">
          <cell r="A113" t="str">
            <v>agricola</v>
          </cell>
          <cell r="B113" t="str">
            <v>maiz_blanco</v>
          </cell>
          <cell r="C113" t="str">
            <v>Maíz blanco tradicional</v>
          </cell>
        </row>
        <row r="114">
          <cell r="A114" t="str">
            <v>agricola</v>
          </cell>
          <cell r="B114" t="str">
            <v>maiz_blanco_tradicional</v>
          </cell>
          <cell r="C114" t="str">
            <v>maíz blanco tradicional</v>
          </cell>
        </row>
        <row r="115">
          <cell r="A115" t="str">
            <v>agricola</v>
          </cell>
          <cell r="B115" t="str">
            <v>maiz_blanco_tecnificado</v>
          </cell>
          <cell r="C115" t="str">
            <v>maíz blanco tecnificado</v>
          </cell>
        </row>
        <row r="116">
          <cell r="A116" t="str">
            <v>agricola</v>
          </cell>
          <cell r="B116" t="str">
            <v>maiz_puya</v>
          </cell>
          <cell r="C116" t="str">
            <v>maíz puya</v>
          </cell>
        </row>
        <row r="117">
          <cell r="A117" t="str">
            <v>agricola</v>
          </cell>
          <cell r="B117" t="str">
            <v>maiz_tecnificado</v>
          </cell>
          <cell r="C117" t="str">
            <v>maíz tecnificado</v>
          </cell>
        </row>
        <row r="118">
          <cell r="A118" t="str">
            <v>agricola</v>
          </cell>
          <cell r="B118" t="str">
            <v>maiz_tradicional</v>
          </cell>
          <cell r="C118" t="str">
            <v>maíz tradicional</v>
          </cell>
        </row>
        <row r="119">
          <cell r="A119" t="str">
            <v>agricola</v>
          </cell>
          <cell r="B119" t="str">
            <v>malanga</v>
          </cell>
          <cell r="C119" t="str">
            <v>malanga</v>
          </cell>
        </row>
        <row r="120">
          <cell r="A120" t="str">
            <v>agricola</v>
          </cell>
          <cell r="B120" t="str">
            <v>mamoncillo</v>
          </cell>
          <cell r="C120" t="str">
            <v>mamoncillo</v>
          </cell>
        </row>
        <row r="121">
          <cell r="A121" t="str">
            <v>agricola</v>
          </cell>
          <cell r="B121" t="str">
            <v>mamoncillo</v>
          </cell>
          <cell r="C121" t="str">
            <v>mamoncillo</v>
          </cell>
        </row>
        <row r="122">
          <cell r="A122" t="str">
            <v>agricola</v>
          </cell>
          <cell r="B122" t="str">
            <v>mandarina</v>
          </cell>
          <cell r="C122" t="str">
            <v>mandarina</v>
          </cell>
        </row>
        <row r="123">
          <cell r="A123" t="str">
            <v>agricola</v>
          </cell>
          <cell r="B123" t="str">
            <v>mango</v>
          </cell>
          <cell r="C123" t="str">
            <v>mango</v>
          </cell>
        </row>
        <row r="124">
          <cell r="A124" t="str">
            <v>agricola</v>
          </cell>
          <cell r="B124" t="str">
            <v>mango_hilaza</v>
          </cell>
          <cell r="C124" t="str">
            <v>mango hilaza</v>
          </cell>
        </row>
        <row r="125">
          <cell r="A125" t="str">
            <v>agricola</v>
          </cell>
          <cell r="B125" t="str">
            <v>mango_keitt</v>
          </cell>
          <cell r="C125" t="str">
            <v>mango keitt</v>
          </cell>
        </row>
        <row r="126">
          <cell r="A126" t="str">
            <v>agricola</v>
          </cell>
          <cell r="B126" t="str">
            <v>mango_tommy</v>
          </cell>
          <cell r="C126" t="str">
            <v>mango tommy</v>
          </cell>
        </row>
        <row r="127">
          <cell r="A127" t="str">
            <v>agricola</v>
          </cell>
          <cell r="B127" t="str">
            <v>manzanilla</v>
          </cell>
          <cell r="C127" t="str">
            <v>manzanilla</v>
          </cell>
        </row>
        <row r="128">
          <cell r="A128" t="str">
            <v>agricola</v>
          </cell>
          <cell r="B128" t="str">
            <v>maracuya</v>
          </cell>
          <cell r="C128" t="str">
            <v>maracuyá</v>
          </cell>
        </row>
        <row r="129">
          <cell r="A129" t="str">
            <v>agricola</v>
          </cell>
          <cell r="B129" t="str">
            <v>melon</v>
          </cell>
          <cell r="C129" t="str">
            <v xml:space="preserve">melón </v>
          </cell>
        </row>
        <row r="130">
          <cell r="A130" t="str">
            <v>agricola</v>
          </cell>
          <cell r="B130" t="str">
            <v>mora</v>
          </cell>
          <cell r="C130" t="str">
            <v>mora</v>
          </cell>
        </row>
        <row r="131">
          <cell r="A131" t="str">
            <v>agricola</v>
          </cell>
          <cell r="B131" t="str">
            <v>name</v>
          </cell>
          <cell r="C131" t="str">
            <v>ñame</v>
          </cell>
        </row>
        <row r="132">
          <cell r="A132" t="str">
            <v>agricola</v>
          </cell>
          <cell r="B132" t="str">
            <v>name_diamante</v>
          </cell>
          <cell r="C132" t="str">
            <v>ñame diamante</v>
          </cell>
        </row>
        <row r="133">
          <cell r="A133" t="str">
            <v>agricola</v>
          </cell>
          <cell r="B133" t="str">
            <v>name_espino</v>
          </cell>
          <cell r="C133" t="str">
            <v>ñame espino</v>
          </cell>
        </row>
        <row r="134">
          <cell r="A134" t="str">
            <v>agricola</v>
          </cell>
          <cell r="B134" t="str">
            <v>naranja</v>
          </cell>
          <cell r="C134" t="str">
            <v>naranja</v>
          </cell>
        </row>
        <row r="135">
          <cell r="A135" t="str">
            <v>agricola</v>
          </cell>
          <cell r="B135" t="str">
            <v>naranja_valencia</v>
          </cell>
          <cell r="C135" t="str">
            <v>naranja valencia</v>
          </cell>
        </row>
        <row r="136">
          <cell r="A136" t="str">
            <v>pecuaria</v>
          </cell>
          <cell r="B136" t="str">
            <v>ovinos</v>
          </cell>
          <cell r="C136" t="str">
            <v>ovinos</v>
          </cell>
        </row>
        <row r="137">
          <cell r="A137" t="str">
            <v>agricola</v>
          </cell>
          <cell r="B137" t="str">
            <v>palma_aceite</v>
          </cell>
          <cell r="C137" t="str">
            <v>palma de aceite</v>
          </cell>
        </row>
        <row r="138">
          <cell r="A138" t="str">
            <v>agricola</v>
          </cell>
          <cell r="B138" t="str">
            <v>papa</v>
          </cell>
          <cell r="C138" t="str">
            <v>papa</v>
          </cell>
        </row>
        <row r="139">
          <cell r="A139" t="str">
            <v>agricola</v>
          </cell>
          <cell r="B139" t="str">
            <v>papa_criolla</v>
          </cell>
          <cell r="C139" t="str">
            <v>papa criolla</v>
          </cell>
        </row>
        <row r="140">
          <cell r="A140" t="str">
            <v>agricola</v>
          </cell>
          <cell r="B140" t="str">
            <v>papaya</v>
          </cell>
          <cell r="C140" t="str">
            <v>papaya</v>
          </cell>
        </row>
        <row r="141">
          <cell r="A141" t="str">
            <v>agricola</v>
          </cell>
          <cell r="B141" t="str">
            <v>patilla</v>
          </cell>
          <cell r="C141" t="str">
            <v>patilla</v>
          </cell>
        </row>
        <row r="142">
          <cell r="A142" t="str">
            <v>agricola</v>
          </cell>
          <cell r="B142" t="str">
            <v>patilla_melon</v>
          </cell>
          <cell r="C142" t="str">
            <v>patilla en asocio con melón</v>
          </cell>
        </row>
        <row r="143">
          <cell r="A143" t="str">
            <v>agricola</v>
          </cell>
          <cell r="B143" t="str">
            <v>pepino_guiso</v>
          </cell>
          <cell r="C143" t="str">
            <v>pepino guiso</v>
          </cell>
        </row>
        <row r="144">
          <cell r="A144" t="str">
            <v>pecuaria</v>
          </cell>
          <cell r="B144" t="str">
            <v>piangua</v>
          </cell>
          <cell r="C144" t="str">
            <v>piangua</v>
          </cell>
        </row>
        <row r="145">
          <cell r="A145" t="str">
            <v>agricola</v>
          </cell>
          <cell r="B145" t="str">
            <v>pimenton</v>
          </cell>
          <cell r="C145" t="str">
            <v>pimentón</v>
          </cell>
        </row>
        <row r="146">
          <cell r="A146" t="str">
            <v>agricola</v>
          </cell>
          <cell r="B146" t="str">
            <v>pimienta</v>
          </cell>
          <cell r="C146" t="str">
            <v>pimienta</v>
          </cell>
        </row>
        <row r="147">
          <cell r="A147" t="str">
            <v>agricola</v>
          </cell>
          <cell r="B147" t="str">
            <v>pimientos</v>
          </cell>
          <cell r="C147" t="str">
            <v>pimientos</v>
          </cell>
        </row>
        <row r="148">
          <cell r="A148" t="str">
            <v>agricola</v>
          </cell>
          <cell r="B148" t="str">
            <v>pina</v>
          </cell>
          <cell r="C148" t="str">
            <v>piña</v>
          </cell>
        </row>
        <row r="149">
          <cell r="A149" t="str">
            <v>pecuaria</v>
          </cell>
          <cell r="B149" t="str">
            <v>piscicultura_bocachico</v>
          </cell>
          <cell r="C149" t="str">
            <v>piscicultura</v>
          </cell>
        </row>
        <row r="150">
          <cell r="A150" t="str">
            <v>pecuaria</v>
          </cell>
          <cell r="B150" t="str">
            <v>piscicultura_cachama</v>
          </cell>
          <cell r="C150" t="str">
            <v>piscicultura cachama</v>
          </cell>
        </row>
        <row r="151">
          <cell r="A151" t="str">
            <v>pecuaria</v>
          </cell>
          <cell r="B151" t="str">
            <v>piscicultura_cachama_bocachico</v>
          </cell>
          <cell r="C151" t="str">
            <v>piscicultura cachama bocachico</v>
          </cell>
        </row>
        <row r="152">
          <cell r="A152" t="str">
            <v>pecuaria</v>
          </cell>
          <cell r="B152" t="str">
            <v>piscicultura_tilapia</v>
          </cell>
          <cell r="C152" t="str">
            <v>piscicultura tilapia</v>
          </cell>
        </row>
        <row r="153">
          <cell r="A153" t="str">
            <v>pecuaria</v>
          </cell>
          <cell r="B153" t="str">
            <v>piscicultura_tilapia_bocachico</v>
          </cell>
          <cell r="C153" t="str">
            <v>piscicultura tilapia y bocachico</v>
          </cell>
        </row>
        <row r="154">
          <cell r="A154" t="str">
            <v>pecuaria</v>
          </cell>
          <cell r="B154" t="str">
            <v>piscicultura_tilapia_cachama</v>
          </cell>
          <cell r="C154" t="str">
            <v>piscicultura tilapia y cachama</v>
          </cell>
        </row>
        <row r="155">
          <cell r="A155" t="str">
            <v>pecuaria</v>
          </cell>
          <cell r="B155" t="str">
            <v>piscicultura_cachama_mojarra</v>
          </cell>
          <cell r="C155" t="str">
            <v>piscicultura cachama y mojarra</v>
          </cell>
        </row>
        <row r="156">
          <cell r="A156" t="str">
            <v>pecuaria</v>
          </cell>
          <cell r="B156" t="str">
            <v>piscicultura_trucha</v>
          </cell>
          <cell r="C156" t="str">
            <v>piscicultura trucha</v>
          </cell>
        </row>
        <row r="157">
          <cell r="A157" t="str">
            <v>agricola</v>
          </cell>
          <cell r="B157" t="str">
            <v>platano</v>
          </cell>
          <cell r="C157" t="str">
            <v>plátano</v>
          </cell>
        </row>
        <row r="158">
          <cell r="A158" t="str">
            <v>agricola</v>
          </cell>
          <cell r="B158" t="str">
            <v>platano_harton</v>
          </cell>
          <cell r="C158" t="str">
            <v>plátano hartón</v>
          </cell>
        </row>
        <row r="159">
          <cell r="A159" t="str">
            <v>pecuaria</v>
          </cell>
          <cell r="B159" t="str">
            <v>porcicultura_ceba</v>
          </cell>
          <cell r="C159" t="str">
            <v>porcicultura de ceba</v>
          </cell>
        </row>
        <row r="160">
          <cell r="A160" t="str">
            <v>pecuaria</v>
          </cell>
          <cell r="B160" t="str">
            <v>porcicultura_ciclo_completo</v>
          </cell>
          <cell r="C160" t="str">
            <v>porcicultura de ciclo completo</v>
          </cell>
        </row>
        <row r="161">
          <cell r="A161" t="str">
            <v>pecuaria</v>
          </cell>
          <cell r="B161" t="str">
            <v>porcicultura_cria</v>
          </cell>
          <cell r="C161" t="str">
            <v>porcicultura de cría</v>
          </cell>
        </row>
        <row r="162">
          <cell r="A162" t="str">
            <v>pecuaria</v>
          </cell>
          <cell r="B162" t="str">
            <v>porcicultura_cria_levante</v>
          </cell>
          <cell r="C162" t="str">
            <v>porcicultura de cría y levante</v>
          </cell>
        </row>
        <row r="163">
          <cell r="A163" t="str">
            <v>agricola</v>
          </cell>
          <cell r="B163" t="str">
            <v>rambutan</v>
          </cell>
          <cell r="C163" t="str">
            <v>rambutan</v>
          </cell>
        </row>
        <row r="164">
          <cell r="A164" t="str">
            <v>agricola</v>
          </cell>
          <cell r="B164" t="str">
            <v>remolacha</v>
          </cell>
          <cell r="C164" t="str">
            <v>remolacha</v>
          </cell>
        </row>
        <row r="165">
          <cell r="A165" t="str">
            <v>agricola</v>
          </cell>
          <cell r="B165" t="str">
            <v>repollo</v>
          </cell>
          <cell r="C165" t="str">
            <v>repollo</v>
          </cell>
        </row>
        <row r="166">
          <cell r="A166" t="str">
            <v>agricola</v>
          </cell>
          <cell r="B166" t="str">
            <v>romero</v>
          </cell>
          <cell r="C166" t="str">
            <v>romero</v>
          </cell>
        </row>
        <row r="167">
          <cell r="A167" t="str">
            <v>agricola</v>
          </cell>
          <cell r="B167" t="str">
            <v>sacha_inchi</v>
          </cell>
          <cell r="C167" t="str">
            <v>sacha inchi</v>
          </cell>
        </row>
        <row r="168">
          <cell r="A168" t="str">
            <v>agricola</v>
          </cell>
          <cell r="B168" t="str">
            <v>sorgo</v>
          </cell>
          <cell r="C168" t="str">
            <v>sorgo</v>
          </cell>
        </row>
        <row r="169">
          <cell r="A169" t="str">
            <v>agricola</v>
          </cell>
          <cell r="B169" t="str">
            <v>soya</v>
          </cell>
          <cell r="C169" t="str">
            <v>soya</v>
          </cell>
        </row>
        <row r="170">
          <cell r="A170" t="str">
            <v>agricola</v>
          </cell>
          <cell r="B170" t="str">
            <v>stevia</v>
          </cell>
          <cell r="C170" t="str">
            <v>stevia</v>
          </cell>
        </row>
        <row r="171">
          <cell r="A171" t="str">
            <v>agricola</v>
          </cell>
          <cell r="B171" t="str">
            <v>tabaco</v>
          </cell>
          <cell r="C171" t="str">
            <v>tabaco</v>
          </cell>
        </row>
        <row r="172">
          <cell r="A172" t="str">
            <v>agricola</v>
          </cell>
          <cell r="B172" t="str">
            <v>tomate_arbol</v>
          </cell>
          <cell r="C172" t="str">
            <v>tomate de árbol</v>
          </cell>
        </row>
        <row r="173">
          <cell r="A173" t="str">
            <v>agricola</v>
          </cell>
          <cell r="B173" t="str">
            <v>tomate_cherry</v>
          </cell>
          <cell r="C173" t="str">
            <v>tomate cherry</v>
          </cell>
        </row>
        <row r="174">
          <cell r="A174" t="str">
            <v>agricola</v>
          </cell>
          <cell r="B174" t="str">
            <v>tomate_invernadero</v>
          </cell>
          <cell r="C174" t="str">
            <v>tomate de invernadero</v>
          </cell>
        </row>
        <row r="175">
          <cell r="A175" t="str">
            <v>agricola</v>
          </cell>
          <cell r="B175" t="str">
            <v>tomate_mesa</v>
          </cell>
          <cell r="C175" t="str">
            <v>tomate de mesa</v>
          </cell>
        </row>
        <row r="176">
          <cell r="A176" t="str">
            <v>agricola</v>
          </cell>
          <cell r="B176" t="str">
            <v>tomillo</v>
          </cell>
          <cell r="C176" t="str">
            <v>tomillo</v>
          </cell>
        </row>
        <row r="177">
          <cell r="A177" t="str">
            <v>agricola</v>
          </cell>
          <cell r="B177" t="str">
            <v>uchuva</v>
          </cell>
          <cell r="C177" t="str">
            <v>uchuva</v>
          </cell>
        </row>
        <row r="178">
          <cell r="A178" t="str">
            <v>agricola</v>
          </cell>
          <cell r="B178" t="str">
            <v>uva</v>
          </cell>
          <cell r="C178" t="str">
            <v>uva</v>
          </cell>
        </row>
        <row r="179">
          <cell r="A179" t="str">
            <v>agricola</v>
          </cell>
          <cell r="B179" t="str">
            <v>yuca</v>
          </cell>
          <cell r="C179" t="str">
            <v>yuca</v>
          </cell>
        </row>
        <row r="180">
          <cell r="A180" t="str">
            <v>agricola</v>
          </cell>
          <cell r="B180" t="str">
            <v>yuca_industrial</v>
          </cell>
          <cell r="C180" t="str">
            <v>yuca para uso industrial</v>
          </cell>
        </row>
        <row r="181">
          <cell r="A181" t="str">
            <v>agricola</v>
          </cell>
          <cell r="B181" t="str">
            <v>yuca_maiz</v>
          </cell>
          <cell r="C181" t="str">
            <v>yuca en asocio con maíz</v>
          </cell>
        </row>
        <row r="182">
          <cell r="A182" t="str">
            <v>agricola</v>
          </cell>
          <cell r="B182" t="str">
            <v>yuca_maiz_ahuyama</v>
          </cell>
          <cell r="C182" t="str">
            <v>yuca en asocio con maíz y ahuyama</v>
          </cell>
        </row>
        <row r="183">
          <cell r="A183" t="str">
            <v>agricola</v>
          </cell>
          <cell r="B183" t="str">
            <v>yuca_maiz_name</v>
          </cell>
          <cell r="C183" t="str">
            <v>yuca en asocio con maíz y ñame</v>
          </cell>
        </row>
        <row r="184">
          <cell r="A184" t="str">
            <v>agricola</v>
          </cell>
          <cell r="B184" t="str">
            <v>yuca_maiz_name_patilla</v>
          </cell>
          <cell r="C184" t="str">
            <v>Yuca en asocio con maíz, ñame y patilla</v>
          </cell>
        </row>
        <row r="185">
          <cell r="A185" t="str">
            <v>agricola</v>
          </cell>
          <cell r="B185" t="str">
            <v>yuca_maiz_patilla</v>
          </cell>
          <cell r="C185" t="str">
            <v>yuca en asocio con maíz y patilla</v>
          </cell>
        </row>
        <row r="186">
          <cell r="A186" t="str">
            <v>agricola</v>
          </cell>
          <cell r="B186" t="str">
            <v>yuca_name</v>
          </cell>
          <cell r="C186" t="str">
            <v>yuca en asocio con ñame</v>
          </cell>
        </row>
        <row r="187">
          <cell r="A187" t="str">
            <v>agricola</v>
          </cell>
          <cell r="B187" t="str">
            <v>zanahoria</v>
          </cell>
          <cell r="C187" t="str">
            <v>zanahoria</v>
          </cell>
        </row>
        <row r="188">
          <cell r="A188" t="str">
            <v>agricola</v>
          </cell>
          <cell r="B188" t="str">
            <v>pepino_cohombro</v>
          </cell>
          <cell r="C188" t="str">
            <v>pepino cohombro</v>
          </cell>
        </row>
        <row r="189">
          <cell r="A189" t="str">
            <v>agricola</v>
          </cell>
          <cell r="B189" t="str">
            <v>habichuela</v>
          </cell>
          <cell r="C189" t="str">
            <v>habichuela</v>
          </cell>
        </row>
        <row r="190">
          <cell r="A190" t="str">
            <v>pecuaria</v>
          </cell>
          <cell r="B190" t="str">
            <v>porcicultura_levante</v>
          </cell>
          <cell r="C190" t="str">
            <v>porcicultura de levante</v>
          </cell>
        </row>
        <row r="191">
          <cell r="A191" t="str">
            <v>agricola</v>
          </cell>
          <cell r="B191" t="str">
            <v>aromaticas</v>
          </cell>
          <cell r="C191" t="str">
            <v>aromáticas</v>
          </cell>
        </row>
        <row r="192">
          <cell r="A192" t="str">
            <v>agricola</v>
          </cell>
          <cell r="B192" t="str">
            <v>romero</v>
          </cell>
          <cell r="C192" t="str">
            <v>romero</v>
          </cell>
        </row>
        <row r="193">
          <cell r="A193" t="str">
            <v>agricola</v>
          </cell>
          <cell r="B193" t="str">
            <v>calendula</v>
          </cell>
          <cell r="C193" t="str">
            <v>caléndula</v>
          </cell>
        </row>
        <row r="194">
          <cell r="A194" t="str">
            <v>agricola</v>
          </cell>
          <cell r="B194" t="str">
            <v>arroz_riego_voleo</v>
          </cell>
          <cell r="C194" t="str">
            <v>Arroz riego siembra al voleo</v>
          </cell>
        </row>
        <row r="195">
          <cell r="A195" t="str">
            <v>agricola</v>
          </cell>
          <cell r="B195" t="str">
            <v>arroz_riego_transplante</v>
          </cell>
          <cell r="C195" t="str">
            <v xml:space="preserve">Arroz riego siembra transplante </v>
          </cell>
        </row>
        <row r="196">
          <cell r="A196" t="str">
            <v>agricola</v>
          </cell>
          <cell r="B196" t="str">
            <v>girasol</v>
          </cell>
          <cell r="C196" t="str">
            <v>girasol</v>
          </cell>
        </row>
        <row r="197">
          <cell r="A197" t="str">
            <v>agricola</v>
          </cell>
          <cell r="B197" t="str">
            <v>guayaba_agria</v>
          </cell>
          <cell r="C197" t="str">
            <v>guayaba agria</v>
          </cell>
        </row>
        <row r="198">
          <cell r="A198" t="str">
            <v>agricola</v>
          </cell>
          <cell r="B198" t="str">
            <v>mango_azucar</v>
          </cell>
          <cell r="C198" t="str">
            <v>mango de azúcar</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I149"/>
  <sheetViews>
    <sheetView zoomScale="120" zoomScaleNormal="120" workbookViewId="0">
      <pane ySplit="1" topLeftCell="A131" activePane="bottomLeft" state="frozen"/>
      <selection pane="bottomLeft" activeCell="K107" sqref="K107"/>
    </sheetView>
  </sheetViews>
  <sheetFormatPr defaultColWidth="11.42578125" defaultRowHeight="14.45"/>
  <cols>
    <col min="1" max="1" width="16.42578125" style="1" customWidth="1"/>
    <col min="2" max="2" width="11.42578125" style="1"/>
    <col min="3" max="4" width="15.42578125" style="1" customWidth="1"/>
    <col min="5" max="9" width="19" style="1" customWidth="1"/>
    <col min="10" max="16384" width="11.42578125" style="1"/>
  </cols>
  <sheetData>
    <row r="1" spans="1:9" ht="30.75">
      <c r="A1" s="72" t="s">
        <v>0</v>
      </c>
      <c r="B1" s="72"/>
      <c r="C1" s="72" t="s">
        <v>1</v>
      </c>
      <c r="D1" s="72" t="s">
        <v>2</v>
      </c>
      <c r="E1" s="72" t="s">
        <v>3</v>
      </c>
      <c r="F1" s="72" t="s">
        <v>4</v>
      </c>
      <c r="G1" s="72" t="s">
        <v>5</v>
      </c>
      <c r="H1" s="72" t="s">
        <v>6</v>
      </c>
      <c r="I1" s="72" t="s">
        <v>7</v>
      </c>
    </row>
    <row r="2" spans="1:9" ht="15">
      <c r="A2" s="85" t="s">
        <v>8</v>
      </c>
      <c r="B2" s="23" t="s">
        <v>9</v>
      </c>
      <c r="C2" s="24">
        <v>29.12185909828148</v>
      </c>
      <c r="D2" s="4">
        <v>29.12185909828148</v>
      </c>
      <c r="E2" s="4">
        <v>29.121857475384399</v>
      </c>
      <c r="F2" s="24">
        <v>29.121857475384399</v>
      </c>
      <c r="G2" s="4">
        <v>29.121857475364902</v>
      </c>
      <c r="H2" s="4">
        <v>29.121857475364902</v>
      </c>
      <c r="I2" s="4">
        <v>29.121859207082441</v>
      </c>
    </row>
    <row r="3" spans="1:9" ht="15">
      <c r="A3" s="86"/>
      <c r="B3" s="23" t="s">
        <v>10</v>
      </c>
      <c r="C3" s="24">
        <v>0</v>
      </c>
      <c r="D3" s="4">
        <v>0</v>
      </c>
      <c r="E3" s="4">
        <v>0</v>
      </c>
      <c r="F3" s="24">
        <v>0</v>
      </c>
      <c r="G3" s="4">
        <v>0</v>
      </c>
      <c r="H3" s="4">
        <v>0</v>
      </c>
      <c r="I3" s="4">
        <v>0</v>
      </c>
    </row>
    <row r="4" spans="1:9" ht="15">
      <c r="A4" s="86"/>
      <c r="B4" s="23" t="s">
        <v>11</v>
      </c>
      <c r="C4" s="24">
        <v>29.12185909828148</v>
      </c>
      <c r="D4" s="4">
        <v>29.12185909828148</v>
      </c>
      <c r="E4" s="4">
        <v>29.121857475384399</v>
      </c>
      <c r="F4" s="24">
        <v>29.121857475384399</v>
      </c>
      <c r="G4" s="4">
        <v>29.121857475364902</v>
      </c>
      <c r="H4" s="4">
        <v>29.121857475364902</v>
      </c>
      <c r="I4" s="4">
        <v>29.121859207082441</v>
      </c>
    </row>
    <row r="5" spans="1:9" ht="15">
      <c r="A5" s="87"/>
      <c r="B5" s="25" t="s">
        <v>12</v>
      </c>
      <c r="C5" s="26">
        <v>0</v>
      </c>
      <c r="D5" s="26">
        <v>0</v>
      </c>
      <c r="E5" s="26">
        <v>0</v>
      </c>
      <c r="F5" s="26">
        <v>0</v>
      </c>
      <c r="G5" s="26">
        <v>0</v>
      </c>
      <c r="H5" s="26">
        <v>0</v>
      </c>
      <c r="I5" s="26">
        <v>0</v>
      </c>
    </row>
    <row r="6" spans="1:9" ht="15">
      <c r="A6" s="85" t="s">
        <v>13</v>
      </c>
      <c r="B6" s="23" t="s">
        <v>9</v>
      </c>
      <c r="C6" s="24">
        <v>77.928661888462884</v>
      </c>
      <c r="D6" s="4">
        <v>77.928662885332116</v>
      </c>
      <c r="E6" s="4">
        <v>77.928663132049536</v>
      </c>
      <c r="F6" s="24">
        <v>77.928663132049536</v>
      </c>
      <c r="G6" s="4">
        <v>77.928661763324598</v>
      </c>
      <c r="H6" s="4">
        <v>77.928663664045402</v>
      </c>
      <c r="I6" s="4">
        <v>77.928663271300536</v>
      </c>
    </row>
    <row r="7" spans="1:9" ht="15">
      <c r="A7" s="86"/>
      <c r="B7" s="23" t="s">
        <v>10</v>
      </c>
      <c r="C7" s="24">
        <v>33.388123399916992</v>
      </c>
      <c r="D7" s="4">
        <v>0</v>
      </c>
      <c r="E7" s="4">
        <v>74.405564837528701</v>
      </c>
      <c r="F7" s="24">
        <v>74.405564837528701</v>
      </c>
      <c r="G7" s="4">
        <v>24.1019783995892</v>
      </c>
      <c r="H7" s="4">
        <v>31.960853453111302</v>
      </c>
      <c r="I7" s="4">
        <v>67.849997449824883</v>
      </c>
    </row>
    <row r="8" spans="1:9" ht="15">
      <c r="A8" s="86"/>
      <c r="B8" s="23" t="s">
        <v>11</v>
      </c>
      <c r="C8" s="24">
        <v>44.540538488545891</v>
      </c>
      <c r="D8" s="4">
        <v>77.928662885332116</v>
      </c>
      <c r="E8" s="4">
        <v>3.52309829452083</v>
      </c>
      <c r="F8" s="24">
        <v>3.52309829452083</v>
      </c>
      <c r="G8" s="4">
        <v>53.826683363735398</v>
      </c>
      <c r="H8" s="4">
        <v>45.967810210934097</v>
      </c>
      <c r="I8" s="4">
        <v>10.078665821475649</v>
      </c>
    </row>
    <row r="9" spans="1:9" ht="15">
      <c r="A9" s="87"/>
      <c r="B9" s="25" t="s">
        <v>12</v>
      </c>
      <c r="C9" s="26">
        <v>0.42844471585697802</v>
      </c>
      <c r="D9" s="26">
        <v>0</v>
      </c>
      <c r="E9" s="26">
        <v>0.95479072586487246</v>
      </c>
      <c r="F9" s="26">
        <v>0.95479072586487246</v>
      </c>
      <c r="G9" s="26">
        <v>0.30928259069543351</v>
      </c>
      <c r="H9" s="26">
        <v>0.41012962304725553</v>
      </c>
      <c r="I9" s="26">
        <v>0.87066805205694564</v>
      </c>
    </row>
    <row r="10" spans="1:9" ht="15">
      <c r="A10" s="85" t="s">
        <v>14</v>
      </c>
      <c r="B10" s="23" t="s">
        <v>9</v>
      </c>
      <c r="C10" s="24">
        <v>14.055721153551721</v>
      </c>
      <c r="D10" s="4">
        <v>14.055721153551721</v>
      </c>
      <c r="E10" s="4">
        <v>14.055719637473</v>
      </c>
      <c r="F10" s="24">
        <v>14.055719637473</v>
      </c>
      <c r="G10" s="4">
        <v>14.055719637473</v>
      </c>
      <c r="H10" s="4">
        <v>14.055719637473</v>
      </c>
      <c r="I10" s="4">
        <v>14.05572127181464</v>
      </c>
    </row>
    <row r="11" spans="1:9" ht="15">
      <c r="A11" s="86"/>
      <c r="B11" s="23" t="s">
        <v>10</v>
      </c>
      <c r="C11" s="24">
        <v>0</v>
      </c>
      <c r="D11" s="4">
        <v>0</v>
      </c>
      <c r="E11" s="4">
        <v>0</v>
      </c>
      <c r="F11" s="24">
        <v>0</v>
      </c>
      <c r="G11" s="4">
        <v>0</v>
      </c>
      <c r="H11" s="4">
        <v>0</v>
      </c>
      <c r="I11" s="4">
        <v>0</v>
      </c>
    </row>
    <row r="12" spans="1:9" ht="15">
      <c r="A12" s="86"/>
      <c r="B12" s="23" t="s">
        <v>11</v>
      </c>
      <c r="C12" s="24">
        <v>14.055721153551721</v>
      </c>
      <c r="D12" s="4">
        <v>14.055721153551721</v>
      </c>
      <c r="E12" s="4">
        <v>14.055719637473</v>
      </c>
      <c r="F12" s="24">
        <v>14.055719637473</v>
      </c>
      <c r="G12" s="4">
        <v>14.055719637473</v>
      </c>
      <c r="H12" s="4">
        <v>14.055719637473</v>
      </c>
      <c r="I12" s="4">
        <v>14.05572127181464</v>
      </c>
    </row>
    <row r="13" spans="1:9" ht="15">
      <c r="A13" s="87"/>
      <c r="B13" s="25" t="s">
        <v>12</v>
      </c>
      <c r="C13" s="26">
        <v>0</v>
      </c>
      <c r="D13" s="26">
        <v>0</v>
      </c>
      <c r="E13" s="26">
        <v>0</v>
      </c>
      <c r="F13" s="26">
        <v>0</v>
      </c>
      <c r="G13" s="26">
        <v>0</v>
      </c>
      <c r="H13" s="26">
        <v>0</v>
      </c>
      <c r="I13" s="26">
        <v>0</v>
      </c>
    </row>
    <row r="14" spans="1:9" ht="15">
      <c r="A14" s="85" t="s">
        <v>15</v>
      </c>
      <c r="B14" s="23" t="s">
        <v>9</v>
      </c>
      <c r="C14" s="24">
        <v>950.17496100033543</v>
      </c>
      <c r="D14" s="4">
        <v>950.17496858344805</v>
      </c>
      <c r="E14" s="4">
        <v>918.62835775180702</v>
      </c>
      <c r="F14" s="24">
        <v>918.62835775180702</v>
      </c>
      <c r="G14" s="4">
        <v>918.62835828882896</v>
      </c>
      <c r="H14" s="4">
        <v>918.62834979707998</v>
      </c>
      <c r="I14" s="4">
        <v>950.17497216822505</v>
      </c>
    </row>
    <row r="15" spans="1:9" ht="15">
      <c r="A15" s="86"/>
      <c r="B15" s="23" t="s">
        <v>10</v>
      </c>
      <c r="C15" s="24">
        <v>854.10545239429609</v>
      </c>
      <c r="D15" s="4">
        <v>0</v>
      </c>
      <c r="E15" s="4">
        <v>814.55078582831504</v>
      </c>
      <c r="F15" s="24">
        <v>814.55078582831504</v>
      </c>
      <c r="G15" s="4">
        <v>747.36429386129601</v>
      </c>
      <c r="H15" s="4">
        <v>796.28559550563295</v>
      </c>
      <c r="I15" s="4">
        <v>762.38957007512499</v>
      </c>
    </row>
    <row r="16" spans="1:9" ht="15">
      <c r="A16" s="86"/>
      <c r="B16" s="23" t="s">
        <v>11</v>
      </c>
      <c r="C16" s="24">
        <v>96.069508606039349</v>
      </c>
      <c r="D16" s="4">
        <v>950.17496858344805</v>
      </c>
      <c r="E16" s="4">
        <v>104.077571923492</v>
      </c>
      <c r="F16" s="24">
        <v>104.077571923492</v>
      </c>
      <c r="G16" s="4">
        <v>171.26406442753299</v>
      </c>
      <c r="H16" s="4">
        <v>122.34275429144699</v>
      </c>
      <c r="I16" s="4">
        <v>187.78540209310009</v>
      </c>
    </row>
    <row r="17" spans="1:9" ht="15">
      <c r="A17" s="87"/>
      <c r="B17" s="25" t="s">
        <v>12</v>
      </c>
      <c r="C17" s="26">
        <v>0.89889282232306122</v>
      </c>
      <c r="D17" s="26">
        <v>0</v>
      </c>
      <c r="E17" s="26">
        <v>0.88670328860932968</v>
      </c>
      <c r="F17" s="26">
        <v>0.88670328860932968</v>
      </c>
      <c r="G17" s="26">
        <v>0.81356545018210158</v>
      </c>
      <c r="H17" s="26">
        <v>0.8668201843340978</v>
      </c>
      <c r="I17" s="26">
        <v>0.80236755587806274</v>
      </c>
    </row>
    <row r="18" spans="1:9" ht="15">
      <c r="A18" s="85" t="s">
        <v>16</v>
      </c>
      <c r="B18" s="23" t="s">
        <v>9</v>
      </c>
      <c r="C18" s="24">
        <v>7117.6875034583554</v>
      </c>
      <c r="D18" s="4">
        <v>7117.6875017394432</v>
      </c>
      <c r="E18" s="4">
        <v>7117.6874892216201</v>
      </c>
      <c r="F18" s="24">
        <v>7117.6874892216201</v>
      </c>
      <c r="G18" s="4">
        <v>7117.6874966879795</v>
      </c>
      <c r="H18" s="4">
        <v>7117.6875066249204</v>
      </c>
      <c r="I18" s="4">
        <v>7117.6875037377013</v>
      </c>
    </row>
    <row r="19" spans="1:9" ht="15">
      <c r="A19" s="86"/>
      <c r="B19" s="23" t="s">
        <v>10</v>
      </c>
      <c r="C19" s="24">
        <v>3004.870834967981</v>
      </c>
      <c r="D19" s="4">
        <v>3.1957957833643329</v>
      </c>
      <c r="E19" s="4">
        <v>5713.0794333027197</v>
      </c>
      <c r="F19" s="24">
        <v>5713.0794333027197</v>
      </c>
      <c r="G19" s="4">
        <v>2724.0833741578099</v>
      </c>
      <c r="H19" s="4">
        <v>3014.1670226541701</v>
      </c>
      <c r="I19" s="4">
        <v>5740.6212646238364</v>
      </c>
    </row>
    <row r="20" spans="1:9" ht="15">
      <c r="A20" s="86"/>
      <c r="B20" s="23" t="s">
        <v>11</v>
      </c>
      <c r="C20" s="24">
        <v>4112.8166684903736</v>
      </c>
      <c r="D20" s="4">
        <v>7114.4917059560776</v>
      </c>
      <c r="E20" s="4">
        <v>1404.6080559188999</v>
      </c>
      <c r="F20" s="24">
        <v>1404.6080559188999</v>
      </c>
      <c r="G20" s="4">
        <v>4393.6041225301697</v>
      </c>
      <c r="H20" s="4">
        <v>4103.5204839707503</v>
      </c>
      <c r="I20" s="4">
        <v>1377.066239113864</v>
      </c>
    </row>
    <row r="21" spans="1:9" ht="15">
      <c r="A21" s="87"/>
      <c r="B21" s="25" t="s">
        <v>12</v>
      </c>
      <c r="C21" s="26">
        <v>0.42216953659569467</v>
      </c>
      <c r="D21" s="26">
        <v>4.4899355058554256E-4</v>
      </c>
      <c r="E21" s="26">
        <v>0.80265949326295771</v>
      </c>
      <c r="F21" s="26">
        <v>0.80265949326295771</v>
      </c>
      <c r="G21" s="26">
        <v>0.38272028315732987</v>
      </c>
      <c r="H21" s="26">
        <v>0.42347560494172831</v>
      </c>
      <c r="I21" s="26">
        <v>0.80652898312960097</v>
      </c>
    </row>
    <row r="22" spans="1:9" ht="15">
      <c r="A22" s="85" t="s">
        <v>17</v>
      </c>
      <c r="B22" s="23" t="s">
        <v>9</v>
      </c>
      <c r="C22" s="24">
        <v>4728.2451118417048</v>
      </c>
      <c r="D22" s="4">
        <v>4728.2451054540197</v>
      </c>
      <c r="E22" s="4">
        <v>4743.0471068691668</v>
      </c>
      <c r="F22" s="24">
        <v>4743.0471068691668</v>
      </c>
      <c r="G22" s="4">
        <v>4743.0471010408</v>
      </c>
      <c r="H22" s="4">
        <v>4743.0471047430501</v>
      </c>
      <c r="I22" s="4">
        <v>4728.2451018092543</v>
      </c>
    </row>
    <row r="23" spans="1:9" ht="15">
      <c r="A23" s="86"/>
      <c r="B23" s="23" t="s">
        <v>10</v>
      </c>
      <c r="C23" s="24">
        <v>3708.922441633285</v>
      </c>
      <c r="D23" s="4">
        <v>0</v>
      </c>
      <c r="E23" s="4">
        <v>4463.4396141870002</v>
      </c>
      <c r="F23" s="24">
        <v>4463.4396141870002</v>
      </c>
      <c r="G23" s="4">
        <v>3675.0869840616601</v>
      </c>
      <c r="H23" s="4">
        <v>3732.1295223014899</v>
      </c>
      <c r="I23" s="4">
        <v>39.055015648860667</v>
      </c>
    </row>
    <row r="24" spans="1:9" ht="15">
      <c r="A24" s="86"/>
      <c r="B24" s="23" t="s">
        <v>11</v>
      </c>
      <c r="C24" s="24">
        <v>1019.322670208419</v>
      </c>
      <c r="D24" s="4">
        <v>4728.2451054540197</v>
      </c>
      <c r="E24" s="4">
        <v>279.60749268216699</v>
      </c>
      <c r="F24" s="24">
        <v>279.60749268216699</v>
      </c>
      <c r="G24" s="4">
        <v>1067.9601169791399</v>
      </c>
      <c r="H24" s="4">
        <v>1010.9175824415599</v>
      </c>
      <c r="I24" s="4">
        <v>4689.1900861603935</v>
      </c>
    </row>
    <row r="25" spans="1:9" ht="15">
      <c r="A25" s="87"/>
      <c r="B25" s="27" t="s">
        <v>12</v>
      </c>
      <c r="C25" s="26">
        <v>0.78441839496527666</v>
      </c>
      <c r="D25" s="26">
        <v>0</v>
      </c>
      <c r="E25" s="26">
        <v>0.94104897413369093</v>
      </c>
      <c r="F25" s="26">
        <v>0.94104897413369093</v>
      </c>
      <c r="G25" s="26">
        <v>0.77483670428978246</v>
      </c>
      <c r="H25" s="26">
        <v>0.78686326318989286</v>
      </c>
      <c r="I25" s="26">
        <v>8.2599389007808281E-3</v>
      </c>
    </row>
    <row r="26" spans="1:9" ht="15">
      <c r="A26" s="85" t="s">
        <v>18</v>
      </c>
      <c r="B26" s="23" t="s">
        <v>9</v>
      </c>
      <c r="C26" s="24">
        <v>3641.1095995615419</v>
      </c>
      <c r="D26" s="4">
        <v>3641.1095971537929</v>
      </c>
      <c r="E26" s="4">
        <v>3641.109599345657</v>
      </c>
      <c r="F26" s="24">
        <v>3641.109599345657</v>
      </c>
      <c r="G26" s="4">
        <v>3641.1095910465101</v>
      </c>
      <c r="H26" s="4">
        <v>3641.1095932465901</v>
      </c>
      <c r="I26" s="4">
        <v>3641.1095995712212</v>
      </c>
    </row>
    <row r="27" spans="1:9" ht="15">
      <c r="A27" s="86"/>
      <c r="B27" s="23" t="s">
        <v>10</v>
      </c>
      <c r="C27" s="24">
        <v>2130.5945156240091</v>
      </c>
      <c r="D27" s="4">
        <v>0</v>
      </c>
      <c r="E27" s="4">
        <v>3505.9568756005901</v>
      </c>
      <c r="F27" s="24">
        <v>3505.9568756005901</v>
      </c>
      <c r="G27" s="4">
        <v>2067.7387022282601</v>
      </c>
      <c r="H27" s="4">
        <v>2141.3243657609601</v>
      </c>
      <c r="I27" s="4">
        <v>3.55781765831617</v>
      </c>
    </row>
    <row r="28" spans="1:9" ht="15">
      <c r="A28" s="86"/>
      <c r="B28" s="23" t="s">
        <v>11</v>
      </c>
      <c r="C28" s="24">
        <v>1510.515083937534</v>
      </c>
      <c r="D28" s="4">
        <v>3641.1095971537929</v>
      </c>
      <c r="E28" s="4">
        <v>135.15272374506699</v>
      </c>
      <c r="F28" s="24">
        <v>135.15272374506699</v>
      </c>
      <c r="G28" s="4">
        <v>1573.37088881825</v>
      </c>
      <c r="H28" s="4">
        <v>1499.78522748563</v>
      </c>
      <c r="I28" s="4">
        <v>3637.551781912905</v>
      </c>
    </row>
    <row r="29" spans="1:9" ht="15">
      <c r="A29" s="87"/>
      <c r="B29" s="25" t="s">
        <v>12</v>
      </c>
      <c r="C29" s="26">
        <v>0.58514978947092744</v>
      </c>
      <c r="D29" s="26">
        <v>0</v>
      </c>
      <c r="E29" s="26">
        <v>0.96288144587316049</v>
      </c>
      <c r="F29" s="26">
        <v>0.96288144587316049</v>
      </c>
      <c r="G29" s="26">
        <v>0.56788697250772957</v>
      </c>
      <c r="H29" s="26">
        <v>0.58809665321049875</v>
      </c>
      <c r="I29" s="26">
        <v>9.7712457178853948E-4</v>
      </c>
    </row>
    <row r="30" spans="1:9" ht="15">
      <c r="A30" s="85" t="s">
        <v>19</v>
      </c>
      <c r="B30" s="23" t="s">
        <v>9</v>
      </c>
      <c r="C30" s="24">
        <v>87.786660555999674</v>
      </c>
      <c r="D30" s="4">
        <v>87.786660555999688</v>
      </c>
      <c r="E30" s="4">
        <v>87.786662523501406</v>
      </c>
      <c r="F30" s="24">
        <v>87.786662523501406</v>
      </c>
      <c r="G30" s="4">
        <v>87.786660555999603</v>
      </c>
      <c r="H30" s="4">
        <v>87.786660555999603</v>
      </c>
      <c r="I30" s="4">
        <v>87.786660752705174</v>
      </c>
    </row>
    <row r="31" spans="1:9" ht="15">
      <c r="A31" s="86"/>
      <c r="B31" s="23" t="s">
        <v>10</v>
      </c>
      <c r="C31" s="24">
        <v>0</v>
      </c>
      <c r="D31" s="4">
        <v>0</v>
      </c>
      <c r="E31" s="4">
        <v>40.213619486171297</v>
      </c>
      <c r="F31" s="24">
        <v>40.213619486171297</v>
      </c>
      <c r="G31" s="4">
        <v>0</v>
      </c>
      <c r="H31" s="4">
        <v>0</v>
      </c>
      <c r="I31" s="4">
        <v>36.264575349970393</v>
      </c>
    </row>
    <row r="32" spans="1:9" ht="15">
      <c r="A32" s="86"/>
      <c r="B32" s="23" t="s">
        <v>11</v>
      </c>
      <c r="C32" s="24">
        <v>87.786660555999674</v>
      </c>
      <c r="D32" s="4">
        <v>87.786660555999688</v>
      </c>
      <c r="E32" s="4">
        <v>47.573043037330102</v>
      </c>
      <c r="F32" s="24">
        <v>47.573043037330102</v>
      </c>
      <c r="G32" s="4">
        <v>87.786660555999603</v>
      </c>
      <c r="H32" s="4">
        <v>87.786660555999603</v>
      </c>
      <c r="I32" s="4">
        <v>51.522085402734788</v>
      </c>
    </row>
    <row r="33" spans="1:9" ht="15">
      <c r="A33" s="87"/>
      <c r="B33" s="25" t="s">
        <v>12</v>
      </c>
      <c r="C33" s="26">
        <v>0</v>
      </c>
      <c r="D33" s="26">
        <v>0</v>
      </c>
      <c r="E33" s="26">
        <v>0.45808347566927599</v>
      </c>
      <c r="F33" s="26">
        <v>0.45808347566927599</v>
      </c>
      <c r="G33" s="26">
        <v>0</v>
      </c>
      <c r="H33" s="26">
        <v>0</v>
      </c>
      <c r="I33" s="26">
        <v>0.41309892686461352</v>
      </c>
    </row>
    <row r="34" spans="1:9" ht="15">
      <c r="A34" s="85" t="s">
        <v>20</v>
      </c>
      <c r="B34" s="23" t="s">
        <v>9</v>
      </c>
      <c r="C34" s="24">
        <v>3007.1775111729899</v>
      </c>
      <c r="D34" s="4">
        <v>3007.1775134962909</v>
      </c>
      <c r="E34" s="4">
        <v>3007.1775092156399</v>
      </c>
      <c r="F34" s="24">
        <v>3007.1775092156399</v>
      </c>
      <c r="G34" s="4">
        <v>3007.1775112565178</v>
      </c>
      <c r="H34" s="4">
        <v>3007.177508739017</v>
      </c>
      <c r="I34" s="4">
        <v>3007.177514973333</v>
      </c>
    </row>
    <row r="35" spans="1:9" ht="15">
      <c r="A35" s="86"/>
      <c r="B35" s="23" t="s">
        <v>10</v>
      </c>
      <c r="C35" s="24">
        <v>545.5897020466432</v>
      </c>
      <c r="D35" s="4">
        <v>309.24445707633009</v>
      </c>
      <c r="E35" s="4">
        <v>1245.8311669054599</v>
      </c>
      <c r="F35" s="24">
        <v>1245.8311669054599</v>
      </c>
      <c r="G35" s="4">
        <v>495.60186347504799</v>
      </c>
      <c r="H35" s="4">
        <v>545.62674279911698</v>
      </c>
      <c r="I35" s="4">
        <v>1135.2960157722371</v>
      </c>
    </row>
    <row r="36" spans="1:9" ht="15">
      <c r="A36" s="86"/>
      <c r="B36" s="23" t="s">
        <v>11</v>
      </c>
      <c r="C36" s="24">
        <v>2461.5878091263471</v>
      </c>
      <c r="D36" s="4">
        <v>2697.9330564199608</v>
      </c>
      <c r="E36" s="4">
        <v>1761.34634231018</v>
      </c>
      <c r="F36" s="24">
        <v>1761.34634231018</v>
      </c>
      <c r="G36" s="4">
        <v>2511.5756477814698</v>
      </c>
      <c r="H36" s="4">
        <v>2461.5507659399</v>
      </c>
      <c r="I36" s="4">
        <v>1871.881499201095</v>
      </c>
    </row>
    <row r="37" spans="1:9" ht="15">
      <c r="A37" s="87"/>
      <c r="B37" s="25" t="s">
        <v>12</v>
      </c>
      <c r="C37" s="26">
        <v>0.18142916406482057</v>
      </c>
      <c r="D37" s="26">
        <v>0.10283545141197449</v>
      </c>
      <c r="E37" s="26">
        <v>0.41428587540560891</v>
      </c>
      <c r="F37" s="26">
        <v>0.41428587540560891</v>
      </c>
      <c r="G37" s="73">
        <v>0.16480632141597984</v>
      </c>
      <c r="H37" s="73">
        <v>0.18144148165962828</v>
      </c>
      <c r="I37" s="26">
        <v>0.37752876580094563</v>
      </c>
    </row>
    <row r="38" spans="1:9" ht="15">
      <c r="A38" s="85" t="s">
        <v>21</v>
      </c>
      <c r="B38" s="23" t="s">
        <v>9</v>
      </c>
      <c r="C38" s="24">
        <v>630.50094644034357</v>
      </c>
      <c r="D38" s="4">
        <v>630.50093827273247</v>
      </c>
      <c r="E38" s="4">
        <v>693.36470586955704</v>
      </c>
      <c r="F38" s="24">
        <v>693.36470586955704</v>
      </c>
      <c r="G38" s="4">
        <v>693.36470343483199</v>
      </c>
      <c r="H38" s="4">
        <v>693.36470749260798</v>
      </c>
      <c r="I38" s="4">
        <v>630.50095200884778</v>
      </c>
    </row>
    <row r="39" spans="1:9" ht="15">
      <c r="A39" s="86"/>
      <c r="B39" s="23" t="s">
        <v>10</v>
      </c>
      <c r="C39" s="24">
        <v>140.75274055087601</v>
      </c>
      <c r="D39" s="4">
        <v>0</v>
      </c>
      <c r="E39" s="4">
        <v>183.98731319126099</v>
      </c>
      <c r="F39" s="24">
        <v>183.98731319126099</v>
      </c>
      <c r="G39" s="4">
        <v>130.797990280108</v>
      </c>
      <c r="H39" s="4">
        <v>136.87954091671199</v>
      </c>
      <c r="I39" s="4">
        <v>210.55250304340009</v>
      </c>
    </row>
    <row r="40" spans="1:9" ht="15">
      <c r="A40" s="86"/>
      <c r="B40" s="23" t="s">
        <v>11</v>
      </c>
      <c r="C40" s="24">
        <v>489.7482058894675</v>
      </c>
      <c r="D40" s="4">
        <v>630.50093827273247</v>
      </c>
      <c r="E40" s="4">
        <v>509.37739267829602</v>
      </c>
      <c r="F40" s="24">
        <v>509.37739267829602</v>
      </c>
      <c r="G40" s="4">
        <v>562.56671315472397</v>
      </c>
      <c r="H40" s="4">
        <v>556.48516657589596</v>
      </c>
      <c r="I40" s="4">
        <v>419.94844896544771</v>
      </c>
    </row>
    <row r="41" spans="1:9" ht="15">
      <c r="A41" s="87"/>
      <c r="B41" s="25" t="s">
        <v>12</v>
      </c>
      <c r="C41" s="75">
        <v>0.22323953888655057</v>
      </c>
      <c r="D41" s="26">
        <v>0</v>
      </c>
      <c r="E41" s="26">
        <v>0.26535431012531896</v>
      </c>
      <c r="F41" s="26">
        <v>0.26535431012531896</v>
      </c>
      <c r="G41" s="73">
        <v>0.18864241232954751</v>
      </c>
      <c r="H41" s="73">
        <v>0.19741348158850625</v>
      </c>
      <c r="I41" s="26">
        <v>0.33394478211738754</v>
      </c>
    </row>
    <row r="42" spans="1:9" ht="15">
      <c r="A42" s="85" t="s">
        <v>22</v>
      </c>
      <c r="B42" s="23" t="s">
        <v>9</v>
      </c>
      <c r="C42" s="24">
        <v>34.252898162384668</v>
      </c>
      <c r="D42" s="4">
        <v>34.252898139074723</v>
      </c>
      <c r="E42" s="4">
        <v>34.252898016239897</v>
      </c>
      <c r="F42" s="24">
        <v>34.252898016239897</v>
      </c>
      <c r="G42" s="4">
        <v>34.252898246481848</v>
      </c>
      <c r="H42" s="4">
        <v>34.252897907762076</v>
      </c>
      <c r="I42" s="4">
        <v>34.252898343928841</v>
      </c>
    </row>
    <row r="43" spans="1:9" ht="15">
      <c r="A43" s="86"/>
      <c r="B43" s="23" t="s">
        <v>10</v>
      </c>
      <c r="C43" s="24">
        <v>6.8959451736228816</v>
      </c>
      <c r="D43" s="4">
        <v>0</v>
      </c>
      <c r="E43" s="4">
        <v>9.3487994317477998</v>
      </c>
      <c r="F43" s="24">
        <v>9.3487994317477998</v>
      </c>
      <c r="G43" s="4">
        <v>5.8122814530986497</v>
      </c>
      <c r="H43" s="4">
        <v>7.5991952952600803</v>
      </c>
      <c r="I43" s="4">
        <v>7.8395040582974582</v>
      </c>
    </row>
    <row r="44" spans="1:9" ht="15">
      <c r="A44" s="86"/>
      <c r="B44" s="23" t="s">
        <v>11</v>
      </c>
      <c r="C44" s="24">
        <v>27.35695298876179</v>
      </c>
      <c r="D44" s="4">
        <v>34.252898139074723</v>
      </c>
      <c r="E44" s="4">
        <v>24.9040985844921</v>
      </c>
      <c r="F44" s="24">
        <v>24.9040985844921</v>
      </c>
      <c r="G44" s="4">
        <v>28.440616793383199</v>
      </c>
      <c r="H44" s="4">
        <v>26.653702612501998</v>
      </c>
      <c r="I44" s="4">
        <v>26.41339428563138</v>
      </c>
    </row>
    <row r="45" spans="1:9" ht="15">
      <c r="A45" s="87"/>
      <c r="B45" s="25" t="s">
        <v>12</v>
      </c>
      <c r="C45" s="75">
        <v>0.20132442927692953</v>
      </c>
      <c r="D45" s="26">
        <v>0</v>
      </c>
      <c r="E45" s="26">
        <v>0.27293455366361619</v>
      </c>
      <c r="F45" s="26">
        <v>0.27293455366361619</v>
      </c>
      <c r="G45" s="26">
        <v>0.16968728927035059</v>
      </c>
      <c r="H45" s="73">
        <v>0.22185554389364587</v>
      </c>
      <c r="I45" s="73">
        <v>0.22887126162528001</v>
      </c>
    </row>
    <row r="46" spans="1:9" ht="15">
      <c r="A46" s="85" t="s">
        <v>23</v>
      </c>
      <c r="B46" s="23" t="s">
        <v>9</v>
      </c>
      <c r="C46" s="24">
        <v>423.3154381938042</v>
      </c>
      <c r="D46" s="4">
        <v>423.31543080067019</v>
      </c>
      <c r="E46" s="4">
        <v>423.31544608050103</v>
      </c>
      <c r="F46" s="24">
        <v>423.31544608050103</v>
      </c>
      <c r="G46" s="4">
        <v>423.3154361100855</v>
      </c>
      <c r="H46" s="4">
        <v>423.31543030325099</v>
      </c>
      <c r="I46" s="4">
        <v>423.31543080067019</v>
      </c>
    </row>
    <row r="47" spans="1:9" ht="15">
      <c r="A47" s="86"/>
      <c r="B47" s="23" t="s">
        <v>10</v>
      </c>
      <c r="C47" s="24">
        <v>101.41807996829711</v>
      </c>
      <c r="D47" s="4">
        <v>0</v>
      </c>
      <c r="E47" s="4">
        <v>203.436611496654</v>
      </c>
      <c r="F47" s="24">
        <v>203.436611496654</v>
      </c>
      <c r="G47" s="4">
        <v>93.012165198929495</v>
      </c>
      <c r="H47" s="4">
        <v>100.075010423555</v>
      </c>
      <c r="I47" s="4">
        <v>0</v>
      </c>
    </row>
    <row r="48" spans="1:9" ht="15">
      <c r="A48" s="86"/>
      <c r="B48" s="23" t="s">
        <v>11</v>
      </c>
      <c r="C48" s="24">
        <v>321.89735822550699</v>
      </c>
      <c r="D48" s="4">
        <v>423.31543080067019</v>
      </c>
      <c r="E48" s="4">
        <v>219.87883458384701</v>
      </c>
      <c r="F48" s="24">
        <v>219.87883458384701</v>
      </c>
      <c r="G48" s="4">
        <v>330.30327091115601</v>
      </c>
      <c r="H48" s="4">
        <v>323.24041987969599</v>
      </c>
      <c r="I48" s="4">
        <v>423.31543080067019</v>
      </c>
    </row>
    <row r="49" spans="1:9" ht="15">
      <c r="A49" s="87"/>
      <c r="B49" s="25" t="s">
        <v>12</v>
      </c>
      <c r="C49" s="26">
        <v>0.23958039518007238</v>
      </c>
      <c r="D49" s="26">
        <v>0</v>
      </c>
      <c r="E49" s="26">
        <v>0.48057923087920318</v>
      </c>
      <c r="F49" s="26">
        <v>0.48057923087920318</v>
      </c>
      <c r="G49" s="26">
        <v>0.21972306527168825</v>
      </c>
      <c r="H49" s="26">
        <v>0.23640766024490092</v>
      </c>
      <c r="I49" s="26">
        <v>0</v>
      </c>
    </row>
    <row r="50" spans="1:9" ht="15">
      <c r="A50" s="85" t="s">
        <v>24</v>
      </c>
      <c r="B50" s="23" t="s">
        <v>9</v>
      </c>
      <c r="C50" s="24">
        <v>686.72359462599593</v>
      </c>
      <c r="D50" s="4">
        <v>686.72359694807608</v>
      </c>
      <c r="E50" s="4">
        <v>686.72359698408502</v>
      </c>
      <c r="F50" s="24">
        <v>686.72359698408502</v>
      </c>
      <c r="G50" s="4">
        <v>686.72359747765404</v>
      </c>
      <c r="H50" s="4">
        <v>686.72359628857498</v>
      </c>
      <c r="I50" s="4">
        <v>686.72359673743313</v>
      </c>
    </row>
    <row r="51" spans="1:9" ht="15">
      <c r="A51" s="86"/>
      <c r="B51" s="23" t="s">
        <v>10</v>
      </c>
      <c r="C51" s="24">
        <v>198.1912187161326</v>
      </c>
      <c r="D51" s="4">
        <v>0</v>
      </c>
      <c r="E51" s="4">
        <v>294.058917713065</v>
      </c>
      <c r="F51" s="24">
        <v>294.058917713065</v>
      </c>
      <c r="G51" s="4">
        <v>171.91683767328999</v>
      </c>
      <c r="H51" s="4">
        <v>195.50132174046399</v>
      </c>
      <c r="I51" s="4">
        <v>292.61966139744601</v>
      </c>
    </row>
    <row r="52" spans="1:9" ht="15">
      <c r="A52" s="86"/>
      <c r="B52" s="23" t="s">
        <v>11</v>
      </c>
      <c r="C52" s="24">
        <v>488.53237590986339</v>
      </c>
      <c r="D52" s="4">
        <v>686.72359694807608</v>
      </c>
      <c r="E52" s="4">
        <v>392.66467927102002</v>
      </c>
      <c r="F52" s="24">
        <v>392.66467927102002</v>
      </c>
      <c r="G52" s="4">
        <v>514.80675980436399</v>
      </c>
      <c r="H52" s="4">
        <v>491.22227454811099</v>
      </c>
      <c r="I52" s="4">
        <v>394.10393533998712</v>
      </c>
    </row>
    <row r="53" spans="1:9" ht="15">
      <c r="A53" s="87"/>
      <c r="B53" s="25" t="s">
        <v>12</v>
      </c>
      <c r="C53" s="26">
        <v>0.28860406176093556</v>
      </c>
      <c r="D53" s="26">
        <v>0</v>
      </c>
      <c r="E53" s="26">
        <v>0.42820564052916893</v>
      </c>
      <c r="F53" s="26">
        <v>0.42820564052916893</v>
      </c>
      <c r="G53" s="26">
        <v>0.25034357098655569</v>
      </c>
      <c r="H53" s="26">
        <v>0.28468706011713979</v>
      </c>
      <c r="I53" s="26">
        <v>0.42610981010068355</v>
      </c>
    </row>
    <row r="54" spans="1:9" ht="15">
      <c r="A54" s="85" t="s">
        <v>25</v>
      </c>
      <c r="B54" s="23" t="s">
        <v>9</v>
      </c>
      <c r="C54" s="24">
        <v>6623.0221338744695</v>
      </c>
      <c r="D54" s="4">
        <v>6623.022139481267</v>
      </c>
      <c r="E54" s="4">
        <v>6656.0562769446296</v>
      </c>
      <c r="F54" s="24">
        <v>6656.0562769446296</v>
      </c>
      <c r="G54" s="4">
        <v>6656.0562939802048</v>
      </c>
      <c r="H54" s="4">
        <v>6656.0562900245732</v>
      </c>
      <c r="I54" s="4">
        <v>6623.0221303349044</v>
      </c>
    </row>
    <row r="55" spans="1:9" ht="15">
      <c r="A55" s="86"/>
      <c r="B55" s="23" t="s">
        <v>10</v>
      </c>
      <c r="C55" s="24">
        <v>883.98146746232896</v>
      </c>
      <c r="D55" s="4">
        <v>0</v>
      </c>
      <c r="E55" s="4">
        <v>2438.9033783510599</v>
      </c>
      <c r="F55" s="24">
        <v>2438.9033783510599</v>
      </c>
      <c r="G55" s="4">
        <v>708.10798384549503</v>
      </c>
      <c r="H55" s="4">
        <v>900.15539744766295</v>
      </c>
      <c r="I55" s="4">
        <v>0.82417120475618644</v>
      </c>
    </row>
    <row r="56" spans="1:9" ht="15">
      <c r="A56" s="86"/>
      <c r="B56" s="23" t="s">
        <v>11</v>
      </c>
      <c r="C56" s="24">
        <v>5739.040666412141</v>
      </c>
      <c r="D56" s="4">
        <v>6623.022139481267</v>
      </c>
      <c r="E56" s="4">
        <v>4217.1528985935702</v>
      </c>
      <c r="F56" s="24">
        <v>4217.1528985935702</v>
      </c>
      <c r="G56" s="4">
        <v>5947.9483101347096</v>
      </c>
      <c r="H56" s="4">
        <v>5755.9008925769103</v>
      </c>
      <c r="I56" s="4">
        <v>6622.1979591301479</v>
      </c>
    </row>
    <row r="57" spans="1:9" ht="15">
      <c r="A57" s="87"/>
      <c r="B57" s="25" t="s">
        <v>12</v>
      </c>
      <c r="C57" s="26">
        <v>0.13347101211410259</v>
      </c>
      <c r="D57" s="26">
        <v>0</v>
      </c>
      <c r="E57" s="26">
        <v>0.36641868350767681</v>
      </c>
      <c r="F57" s="26">
        <v>0.36641868350767681</v>
      </c>
      <c r="G57" s="26">
        <v>0.10638551607292054</v>
      </c>
      <c r="H57" s="26">
        <v>0.13523854940901345</v>
      </c>
      <c r="I57" s="26">
        <v>1.2444035193258683E-4</v>
      </c>
    </row>
    <row r="58" spans="1:9" ht="15">
      <c r="A58" s="85" t="s">
        <v>26</v>
      </c>
      <c r="B58" s="23" t="s">
        <v>9</v>
      </c>
      <c r="C58" s="24">
        <v>4543.2065612124716</v>
      </c>
      <c r="D58" s="4">
        <v>4543.206561876621</v>
      </c>
      <c r="E58" s="4">
        <v>4542.7074540805497</v>
      </c>
      <c r="F58" s="24">
        <v>4542.7074540805497</v>
      </c>
      <c r="G58" s="4">
        <v>4542.7074487697873</v>
      </c>
      <c r="H58" s="4">
        <v>4542.7074594405203</v>
      </c>
      <c r="I58" s="4">
        <v>4543.2065576398836</v>
      </c>
    </row>
    <row r="59" spans="1:9" ht="15">
      <c r="A59" s="86"/>
      <c r="B59" s="23" t="s">
        <v>10</v>
      </c>
      <c r="C59" s="24">
        <v>984.61485399451374</v>
      </c>
      <c r="D59" s="4">
        <v>0</v>
      </c>
      <c r="E59" s="4">
        <v>2055.5751487487801</v>
      </c>
      <c r="F59" s="24">
        <v>2055.5751487487801</v>
      </c>
      <c r="G59" s="4">
        <v>864.89381422593704</v>
      </c>
      <c r="H59" s="4">
        <v>1017.59697042776</v>
      </c>
      <c r="I59" s="4">
        <v>2134.3793088081638</v>
      </c>
    </row>
    <row r="60" spans="1:9" ht="15">
      <c r="A60" s="86"/>
      <c r="B60" s="23" t="s">
        <v>11</v>
      </c>
      <c r="C60" s="24">
        <v>3558.5917072179591</v>
      </c>
      <c r="D60" s="4">
        <v>4543.206561876621</v>
      </c>
      <c r="E60" s="4">
        <v>2487.1323053317701</v>
      </c>
      <c r="F60" s="24">
        <v>2487.1323053317701</v>
      </c>
      <c r="G60" s="4">
        <v>3677.8136345438502</v>
      </c>
      <c r="H60" s="4">
        <v>3525.1104890127599</v>
      </c>
      <c r="I60" s="4">
        <v>2408.8272488317189</v>
      </c>
    </row>
    <row r="61" spans="1:9" ht="15">
      <c r="A61" s="87"/>
      <c r="B61" s="25" t="s">
        <v>12</v>
      </c>
      <c r="C61" s="26">
        <v>0.21672244938203822</v>
      </c>
      <c r="D61" s="26">
        <v>0</v>
      </c>
      <c r="E61" s="26">
        <v>0.45250000567444232</v>
      </c>
      <c r="F61" s="26">
        <v>0.45250000567444232</v>
      </c>
      <c r="G61" s="73">
        <v>0.19039170450215967</v>
      </c>
      <c r="H61" s="73">
        <v>0.22400671395051425</v>
      </c>
      <c r="I61" s="26">
        <v>0.46979578888372986</v>
      </c>
    </row>
    <row r="62" spans="1:9" ht="15">
      <c r="A62" s="85" t="s">
        <v>27</v>
      </c>
      <c r="B62" s="23" t="s">
        <v>9</v>
      </c>
      <c r="C62" s="24">
        <v>11440.6251040753</v>
      </c>
      <c r="D62" s="4">
        <v>11440.625095771789</v>
      </c>
      <c r="E62" s="4">
        <v>11440.625050763399</v>
      </c>
      <c r="F62" s="24">
        <v>11440.625050763399</v>
      </c>
      <c r="G62" s="4">
        <v>11440.62494374195</v>
      </c>
      <c r="H62" s="4">
        <v>11440.625091183168</v>
      </c>
      <c r="I62" s="4">
        <v>11440.625113645419</v>
      </c>
    </row>
    <row r="63" spans="1:9" ht="15">
      <c r="A63" s="86"/>
      <c r="B63" s="23" t="s">
        <v>10</v>
      </c>
      <c r="C63" s="24">
        <v>1803.999751799247</v>
      </c>
      <c r="D63" s="4">
        <v>311.12151226152292</v>
      </c>
      <c r="E63" s="4">
        <v>6561.0481999644298</v>
      </c>
      <c r="F63" s="24">
        <v>6561.0481999644298</v>
      </c>
      <c r="G63" s="4">
        <v>1418.54619723325</v>
      </c>
      <c r="H63" s="4">
        <v>1775.14069257808</v>
      </c>
      <c r="I63" s="4">
        <v>6072.7612999125568</v>
      </c>
    </row>
    <row r="64" spans="1:9" ht="15">
      <c r="A64" s="86"/>
      <c r="B64" s="23" t="s">
        <v>11</v>
      </c>
      <c r="C64" s="24">
        <v>9636.6253522760562</v>
      </c>
      <c r="D64" s="4">
        <v>11129.50358351027</v>
      </c>
      <c r="E64" s="4">
        <v>4879.5768507989696</v>
      </c>
      <c r="F64" s="24">
        <v>4879.5768507989696</v>
      </c>
      <c r="G64" s="4">
        <v>10022.0787465087</v>
      </c>
      <c r="H64" s="4">
        <v>9665.4843986050892</v>
      </c>
      <c r="I64" s="4">
        <v>5367.8638137328671</v>
      </c>
    </row>
    <row r="65" spans="1:9" ht="15">
      <c r="A65" s="87"/>
      <c r="B65" s="25" t="s">
        <v>12</v>
      </c>
      <c r="C65" s="26">
        <v>0.15768366985092788</v>
      </c>
      <c r="D65" s="26">
        <v>2.7194450448035989E-2</v>
      </c>
      <c r="E65" s="26">
        <v>0.57348686552109585</v>
      </c>
      <c r="F65" s="26">
        <v>0.57348686552109585</v>
      </c>
      <c r="G65" s="26">
        <v>0.12399202003463966</v>
      </c>
      <c r="H65" s="26">
        <v>0.15516116282370881</v>
      </c>
      <c r="I65" s="26">
        <v>0.53080677319541536</v>
      </c>
    </row>
    <row r="66" spans="1:9" ht="15">
      <c r="A66" s="85" t="s">
        <v>28</v>
      </c>
      <c r="B66" s="23" t="s">
        <v>9</v>
      </c>
      <c r="C66" s="24">
        <v>4688.1291354886971</v>
      </c>
      <c r="D66" s="4">
        <v>4688.1291621824139</v>
      </c>
      <c r="E66" s="4">
        <v>4688.1291404865551</v>
      </c>
      <c r="F66" s="24">
        <v>4688.1291404865551</v>
      </c>
      <c r="G66" s="4">
        <v>4688.1291594001332</v>
      </c>
      <c r="H66" s="4">
        <v>4688.1291609290884</v>
      </c>
      <c r="I66" s="4">
        <v>4688.1291633622259</v>
      </c>
    </row>
    <row r="67" spans="1:9" ht="15">
      <c r="A67" s="86"/>
      <c r="B67" s="23" t="s">
        <v>10</v>
      </c>
      <c r="C67" s="24">
        <v>53.911400373594127</v>
      </c>
      <c r="D67" s="4">
        <v>0</v>
      </c>
      <c r="E67" s="4">
        <v>59.694956627715598</v>
      </c>
      <c r="F67" s="24">
        <v>59.694956627715598</v>
      </c>
      <c r="G67" s="4">
        <v>49.002381392503402</v>
      </c>
      <c r="H67" s="4">
        <v>64.1422238873281</v>
      </c>
      <c r="I67" s="4">
        <v>13.475899437553959</v>
      </c>
    </row>
    <row r="68" spans="1:9" ht="15">
      <c r="A68" s="86"/>
      <c r="B68" s="23" t="s">
        <v>11</v>
      </c>
      <c r="C68" s="24">
        <v>4634.2177351151031</v>
      </c>
      <c r="D68" s="4">
        <v>4688.1291621824139</v>
      </c>
      <c r="E68" s="4">
        <v>4628.4341838588398</v>
      </c>
      <c r="F68" s="24">
        <v>4628.4341838588398</v>
      </c>
      <c r="G68" s="4">
        <v>4639.1267780076296</v>
      </c>
      <c r="H68" s="4">
        <v>4623.98693704176</v>
      </c>
      <c r="I68" s="4">
        <v>4674.6532639246716</v>
      </c>
    </row>
    <row r="69" spans="1:9" ht="15">
      <c r="A69" s="87"/>
      <c r="B69" s="27" t="s">
        <v>12</v>
      </c>
      <c r="C69" s="26">
        <v>1.1499555326983187E-2</v>
      </c>
      <c r="D69" s="26">
        <v>0</v>
      </c>
      <c r="E69" s="26">
        <v>1.2733215071272586E-2</v>
      </c>
      <c r="F69" s="26">
        <v>1.2733215071272586E-2</v>
      </c>
      <c r="G69" s="26">
        <v>1.0452438430423592E-2</v>
      </c>
      <c r="H69" s="26">
        <v>1.3681838039337734E-2</v>
      </c>
      <c r="I69" s="71">
        <v>2.8744727305869133E-3</v>
      </c>
    </row>
    <row r="70" spans="1:9" ht="15">
      <c r="A70" s="85" t="s">
        <v>29</v>
      </c>
      <c r="B70" s="23" t="s">
        <v>9</v>
      </c>
      <c r="C70" s="24">
        <v>204.00037958156869</v>
      </c>
      <c r="D70" s="4">
        <v>204.00037958156869</v>
      </c>
      <c r="E70" s="4">
        <v>204.00037958156801</v>
      </c>
      <c r="F70" s="24">
        <v>204.00037958156801</v>
      </c>
      <c r="G70" s="4">
        <v>204.00037958156801</v>
      </c>
      <c r="H70" s="4">
        <v>204.00037958156801</v>
      </c>
      <c r="I70" s="4">
        <v>204.00037958156869</v>
      </c>
    </row>
    <row r="71" spans="1:9" ht="15">
      <c r="A71" s="86"/>
      <c r="B71" s="23" t="s">
        <v>10</v>
      </c>
      <c r="C71" s="24">
        <v>0</v>
      </c>
      <c r="D71" s="4">
        <v>0</v>
      </c>
      <c r="E71" s="4">
        <v>0</v>
      </c>
      <c r="F71" s="24">
        <v>0</v>
      </c>
      <c r="G71" s="4">
        <v>0</v>
      </c>
      <c r="H71" s="4">
        <v>0</v>
      </c>
      <c r="I71" s="4">
        <v>0</v>
      </c>
    </row>
    <row r="72" spans="1:9" ht="15">
      <c r="A72" s="86"/>
      <c r="B72" s="23" t="s">
        <v>11</v>
      </c>
      <c r="C72" s="24">
        <v>204.00037958156869</v>
      </c>
      <c r="D72" s="4">
        <v>204.00037958156869</v>
      </c>
      <c r="E72" s="4">
        <v>204.00037958156801</v>
      </c>
      <c r="F72" s="24">
        <v>204.00037958156801</v>
      </c>
      <c r="G72" s="4">
        <v>204.00037958156801</v>
      </c>
      <c r="H72" s="4">
        <v>204.00037958156801</v>
      </c>
      <c r="I72" s="4">
        <v>204.00037958156869</v>
      </c>
    </row>
    <row r="73" spans="1:9" ht="15">
      <c r="A73" s="87"/>
      <c r="B73" s="25" t="s">
        <v>12</v>
      </c>
      <c r="C73" s="26">
        <v>0</v>
      </c>
      <c r="D73" s="26">
        <v>0</v>
      </c>
      <c r="E73" s="26">
        <v>0</v>
      </c>
      <c r="F73" s="26">
        <v>0</v>
      </c>
      <c r="G73" s="26">
        <v>0</v>
      </c>
      <c r="H73" s="26">
        <v>0</v>
      </c>
      <c r="I73" s="26">
        <v>0</v>
      </c>
    </row>
    <row r="74" spans="1:9" ht="15">
      <c r="A74" s="85" t="s">
        <v>30</v>
      </c>
      <c r="B74" s="23" t="s">
        <v>9</v>
      </c>
      <c r="C74" s="24">
        <v>3352.73757546464</v>
      </c>
      <c r="D74" s="4">
        <v>3352.7375782558261</v>
      </c>
      <c r="E74" s="4">
        <v>3352.8043117103098</v>
      </c>
      <c r="F74" s="24">
        <v>3352.8043117103098</v>
      </c>
      <c r="G74" s="4">
        <v>3352.8043077724028</v>
      </c>
      <c r="H74" s="4">
        <v>3352.8043191933502</v>
      </c>
      <c r="I74" s="4">
        <v>3352.7375808691781</v>
      </c>
    </row>
    <row r="75" spans="1:9" ht="15">
      <c r="A75" s="86"/>
      <c r="B75" s="23" t="s">
        <v>10</v>
      </c>
      <c r="C75" s="24">
        <v>795.70157834679787</v>
      </c>
      <c r="D75" s="4">
        <v>164.22446303117789</v>
      </c>
      <c r="E75" s="4">
        <v>1518.54865589155</v>
      </c>
      <c r="F75" s="24">
        <v>1518.54865589155</v>
      </c>
      <c r="G75" s="4">
        <v>943.02965702080303</v>
      </c>
      <c r="H75" s="4">
        <v>1040.6509053381601</v>
      </c>
      <c r="I75" s="4">
        <v>1453.2386967077359</v>
      </c>
    </row>
    <row r="76" spans="1:9" ht="15">
      <c r="A76" s="86"/>
      <c r="B76" s="23" t="s">
        <v>11</v>
      </c>
      <c r="C76" s="24">
        <v>2557.0359971178418</v>
      </c>
      <c r="D76" s="4">
        <v>3188.5131152246481</v>
      </c>
      <c r="E76" s="4">
        <v>1834.25565581876</v>
      </c>
      <c r="F76" s="24">
        <v>1834.25565581876</v>
      </c>
      <c r="G76" s="4">
        <v>2409.7746507515999</v>
      </c>
      <c r="H76" s="4">
        <v>2312.1534138551901</v>
      </c>
      <c r="I76" s="4">
        <v>1899.498884161442</v>
      </c>
    </row>
    <row r="77" spans="1:9" ht="15">
      <c r="A77" s="87"/>
      <c r="B77" s="25" t="s">
        <v>12</v>
      </c>
      <c r="C77" s="26">
        <v>0.23732891717196963</v>
      </c>
      <c r="D77" s="26">
        <v>4.8982200126921761E-2</v>
      </c>
      <c r="E77" s="26">
        <v>0.45291896416015948</v>
      </c>
      <c r="F77" s="26">
        <v>0.45291896416015948</v>
      </c>
      <c r="G77" s="26">
        <v>0.28126594052467985</v>
      </c>
      <c r="H77" s="26">
        <v>0.31038223715618746</v>
      </c>
      <c r="I77" s="26">
        <v>0.43344838707328598</v>
      </c>
    </row>
    <row r="78" spans="1:9" ht="15">
      <c r="A78" s="85" t="s">
        <v>31</v>
      </c>
      <c r="B78" s="23" t="s">
        <v>9</v>
      </c>
      <c r="C78" s="24">
        <v>884.62394698590936</v>
      </c>
      <c r="D78" s="4">
        <v>884.62394797293587</v>
      </c>
      <c r="E78" s="4">
        <v>884.62394472966798</v>
      </c>
      <c r="F78" s="24">
        <v>884.62394472966798</v>
      </c>
      <c r="G78" s="4">
        <v>884.62394266676597</v>
      </c>
      <c r="H78" s="4">
        <v>884.62395073086907</v>
      </c>
      <c r="I78" s="4">
        <v>884.62394613726781</v>
      </c>
    </row>
    <row r="79" spans="1:9" ht="15">
      <c r="A79" s="86"/>
      <c r="B79" s="23" t="s">
        <v>10</v>
      </c>
      <c r="C79" s="24">
        <v>655.93025506103118</v>
      </c>
      <c r="D79" s="4">
        <v>0</v>
      </c>
      <c r="E79" s="4">
        <v>767.69667947115101</v>
      </c>
      <c r="F79" s="24">
        <v>767.69667947115101</v>
      </c>
      <c r="G79" s="4">
        <v>615.83044413441405</v>
      </c>
      <c r="H79" s="4">
        <v>708.84206098614504</v>
      </c>
      <c r="I79" s="4">
        <v>766.16362944522461</v>
      </c>
    </row>
    <row r="80" spans="1:9" ht="15">
      <c r="A80" s="86"/>
      <c r="B80" s="23" t="s">
        <v>11</v>
      </c>
      <c r="C80" s="24">
        <v>228.69369192487821</v>
      </c>
      <c r="D80" s="4">
        <v>884.62394797293587</v>
      </c>
      <c r="E80" s="4">
        <v>116.927265258517</v>
      </c>
      <c r="F80" s="24">
        <v>116.927265258517</v>
      </c>
      <c r="G80" s="4">
        <v>268.79349853235198</v>
      </c>
      <c r="H80" s="4">
        <v>175.781889744724</v>
      </c>
      <c r="I80" s="4">
        <v>118.46031669204319</v>
      </c>
    </row>
    <row r="81" spans="1:9" ht="15">
      <c r="A81" s="87"/>
      <c r="B81" s="25" t="s">
        <v>12</v>
      </c>
      <c r="C81" s="26">
        <v>0.74147919835984166</v>
      </c>
      <c r="D81" s="26">
        <v>0</v>
      </c>
      <c r="E81" s="26">
        <v>0.86782263135071624</v>
      </c>
      <c r="F81" s="26">
        <v>0.86782263135071624</v>
      </c>
      <c r="G81" s="26">
        <v>0.69614941946738007</v>
      </c>
      <c r="H81" s="26">
        <v>0.80129196185622775</v>
      </c>
      <c r="I81" s="26">
        <v>0.86608963366942182</v>
      </c>
    </row>
    <row r="82" spans="1:9" ht="15">
      <c r="A82" s="85" t="s">
        <v>32</v>
      </c>
      <c r="B82" s="23" t="s">
        <v>9</v>
      </c>
      <c r="C82" s="24">
        <v>224.4768605264704</v>
      </c>
      <c r="D82" s="4">
        <v>224.47686017286901</v>
      </c>
      <c r="E82" s="4">
        <v>224.4768590612945</v>
      </c>
      <c r="F82" s="24">
        <v>224.4768590612945</v>
      </c>
      <c r="G82" s="4">
        <v>224.47685986992394</v>
      </c>
      <c r="H82" s="4">
        <v>224.4768603513551</v>
      </c>
      <c r="I82" s="4">
        <v>224.47686011523459</v>
      </c>
    </row>
    <row r="83" spans="1:9" ht="15">
      <c r="A83" s="86"/>
      <c r="B83" s="23" t="s">
        <v>10</v>
      </c>
      <c r="C83" s="24">
        <v>7.4190212725675488</v>
      </c>
      <c r="D83" s="4">
        <v>0</v>
      </c>
      <c r="E83" s="4">
        <v>11.5598433111505</v>
      </c>
      <c r="F83" s="24">
        <v>11.5598433111505</v>
      </c>
      <c r="G83" s="4">
        <v>3.92086828679993</v>
      </c>
      <c r="H83" s="4">
        <v>4.4007857231260799</v>
      </c>
      <c r="I83" s="4">
        <v>10.804868644291791</v>
      </c>
    </row>
    <row r="84" spans="1:9" ht="15">
      <c r="A84" s="86"/>
      <c r="B84" s="23" t="s">
        <v>11</v>
      </c>
      <c r="C84" s="24">
        <v>217.05783925390281</v>
      </c>
      <c r="D84" s="4">
        <v>224.47686017286901</v>
      </c>
      <c r="E84" s="4">
        <v>212.917015750144</v>
      </c>
      <c r="F84" s="24">
        <v>212.917015750144</v>
      </c>
      <c r="G84" s="4">
        <v>220.55599158312401</v>
      </c>
      <c r="H84" s="4">
        <v>220.07607462822901</v>
      </c>
      <c r="I84" s="4">
        <v>213.67199147094291</v>
      </c>
    </row>
    <row r="85" spans="1:9" ht="15">
      <c r="A85" s="87"/>
      <c r="B85" s="25" t="s">
        <v>12</v>
      </c>
      <c r="C85" s="26">
        <v>3.3050271886231657E-2</v>
      </c>
      <c r="D85" s="26">
        <v>0</v>
      </c>
      <c r="E85" s="26">
        <v>5.1496815126026101E-2</v>
      </c>
      <c r="F85" s="26">
        <v>5.1496815126026101E-2</v>
      </c>
      <c r="G85" s="26">
        <v>1.7466692509294404E-2</v>
      </c>
      <c r="H85" s="26">
        <v>1.9604629698748873E-2</v>
      </c>
      <c r="I85" s="26">
        <v>4.8133552111986687E-2</v>
      </c>
    </row>
    <row r="86" spans="1:9" ht="15">
      <c r="A86" s="85" t="s">
        <v>33</v>
      </c>
      <c r="B86" s="23" t="s">
        <v>9</v>
      </c>
      <c r="C86" s="24">
        <v>10092.969795767471</v>
      </c>
      <c r="D86" s="4">
        <v>10092.96979716112</v>
      </c>
      <c r="E86" s="4">
        <v>10091.468369386681</v>
      </c>
      <c r="F86" s="24">
        <v>10091.468369386681</v>
      </c>
      <c r="G86" s="4">
        <v>10091.468363986893</v>
      </c>
      <c r="H86" s="4">
        <v>10091.468369229129</v>
      </c>
      <c r="I86" s="4">
        <v>10092.969792323829</v>
      </c>
    </row>
    <row r="87" spans="1:9" ht="15">
      <c r="A87" s="86"/>
      <c r="B87" s="23" t="s">
        <v>10</v>
      </c>
      <c r="C87" s="24">
        <v>1170.5499038438061</v>
      </c>
      <c r="D87" s="4">
        <v>167.83335570040319</v>
      </c>
      <c r="E87" s="4">
        <v>3319.3074418306701</v>
      </c>
      <c r="F87" s="24">
        <v>3319.3074418306701</v>
      </c>
      <c r="G87" s="4">
        <v>980.22974622367201</v>
      </c>
      <c r="H87" s="4">
        <v>1168.07186195025</v>
      </c>
      <c r="I87" s="4">
        <v>3557.8086376818519</v>
      </c>
    </row>
    <row r="88" spans="1:9" ht="15">
      <c r="A88" s="86"/>
      <c r="B88" s="23" t="s">
        <v>11</v>
      </c>
      <c r="C88" s="24">
        <v>8922.419891923666</v>
      </c>
      <c r="D88" s="4">
        <v>9925.1364414607197</v>
      </c>
      <c r="E88" s="4">
        <v>6772.1609275560104</v>
      </c>
      <c r="F88" s="24">
        <v>6772.1609275560104</v>
      </c>
      <c r="G88" s="4">
        <v>9111.2386177632197</v>
      </c>
      <c r="H88" s="4">
        <v>8923.3965072788797</v>
      </c>
      <c r="I88" s="4">
        <v>6535.1611546419799</v>
      </c>
    </row>
    <row r="89" spans="1:9" ht="15">
      <c r="A89" s="87"/>
      <c r="B89" s="25" t="s">
        <v>12</v>
      </c>
      <c r="C89" s="26">
        <v>0.11597675684461882</v>
      </c>
      <c r="D89" s="26">
        <v>1.6628738525266386E-2</v>
      </c>
      <c r="E89" s="26">
        <v>0.32892214693949484</v>
      </c>
      <c r="F89" s="26">
        <v>0.32892214693949484</v>
      </c>
      <c r="G89" s="26">
        <v>9.7134501230939516E-2</v>
      </c>
      <c r="H89" s="26">
        <v>0.11574845396255026</v>
      </c>
      <c r="I89" s="26">
        <v>0.3525036447040325</v>
      </c>
    </row>
    <row r="90" spans="1:9" ht="15">
      <c r="A90" s="85" t="s">
        <v>34</v>
      </c>
      <c r="B90" s="23" t="s">
        <v>9</v>
      </c>
      <c r="C90" s="24">
        <v>655.07637060558454</v>
      </c>
      <c r="D90" s="4">
        <v>655.07637084225576</v>
      </c>
      <c r="E90" s="4">
        <v>655.35597705636496</v>
      </c>
      <c r="F90" s="24">
        <v>655.35597705636496</v>
      </c>
      <c r="G90" s="4">
        <v>655.35597664809995</v>
      </c>
      <c r="H90" s="4">
        <v>655.35596998002393</v>
      </c>
      <c r="I90" s="4">
        <v>655.07636581156464</v>
      </c>
    </row>
    <row r="91" spans="1:9" ht="15">
      <c r="A91" s="86"/>
      <c r="B91" s="23" t="s">
        <v>10</v>
      </c>
      <c r="C91" s="24">
        <v>131.48863292958521</v>
      </c>
      <c r="D91" s="4">
        <v>7.5277447315011026</v>
      </c>
      <c r="E91" s="4">
        <v>244.073037441606</v>
      </c>
      <c r="F91" s="24">
        <v>244.073037441606</v>
      </c>
      <c r="G91" s="4">
        <v>128.72693589178701</v>
      </c>
      <c r="H91" s="4">
        <v>134.19644822895799</v>
      </c>
      <c r="I91" s="4">
        <v>232.3523393443574</v>
      </c>
    </row>
    <row r="92" spans="1:9" ht="15">
      <c r="A92" s="86"/>
      <c r="B92" s="23" t="s">
        <v>11</v>
      </c>
      <c r="C92" s="24">
        <v>523.58773767599939</v>
      </c>
      <c r="D92" s="4">
        <v>647.54862611075464</v>
      </c>
      <c r="E92" s="4">
        <v>411.28293961475902</v>
      </c>
      <c r="F92" s="24">
        <v>411.28293961475902</v>
      </c>
      <c r="G92" s="4">
        <v>526.62904075631297</v>
      </c>
      <c r="H92" s="4">
        <v>521.15952175106599</v>
      </c>
      <c r="I92" s="4">
        <v>422.72402646720718</v>
      </c>
    </row>
    <row r="93" spans="1:9" ht="15">
      <c r="A93" s="87"/>
      <c r="B93" s="25" t="s">
        <v>12</v>
      </c>
      <c r="C93" s="75">
        <v>0.20072260095113903</v>
      </c>
      <c r="D93" s="26">
        <v>1.1491400188687015E-2</v>
      </c>
      <c r="E93" s="26">
        <v>0.37242818557617902</v>
      </c>
      <c r="F93" s="26">
        <v>0.37242818557617902</v>
      </c>
      <c r="G93" s="73">
        <v>0.19642292201282271</v>
      </c>
      <c r="H93" s="73">
        <v>0.20476878883555216</v>
      </c>
      <c r="I93" s="26">
        <v>0.35469504239631583</v>
      </c>
    </row>
    <row r="94" spans="1:9" ht="15">
      <c r="A94" s="85" t="s">
        <v>35</v>
      </c>
      <c r="B94" s="23" t="s">
        <v>9</v>
      </c>
      <c r="C94" s="24">
        <v>2084.151799116753</v>
      </c>
      <c r="D94" s="4">
        <v>2084.1518002537182</v>
      </c>
      <c r="E94" s="4">
        <v>2180.6979122557759</v>
      </c>
      <c r="F94" s="24">
        <v>2180.6979122557759</v>
      </c>
      <c r="G94" s="4">
        <v>2180.6979197927321</v>
      </c>
      <c r="H94" s="4">
        <v>2180.6979151743499</v>
      </c>
      <c r="I94" s="4">
        <v>2084.1518002220978</v>
      </c>
    </row>
    <row r="95" spans="1:9" ht="15">
      <c r="A95" s="86"/>
      <c r="B95" s="23" t="s">
        <v>10</v>
      </c>
      <c r="C95" s="24">
        <v>1055.073179987497</v>
      </c>
      <c r="D95" s="4">
        <v>0</v>
      </c>
      <c r="E95" s="4">
        <v>1518.1427714973099</v>
      </c>
      <c r="F95" s="24">
        <v>1518.1427714973099</v>
      </c>
      <c r="G95" s="4">
        <v>984.69086991654206</v>
      </c>
      <c r="H95" s="4">
        <v>1074.2698309037</v>
      </c>
      <c r="I95" s="4">
        <v>2.6895673825116702</v>
      </c>
    </row>
    <row r="96" spans="1:9" ht="15">
      <c r="A96" s="86"/>
      <c r="B96" s="23" t="s">
        <v>11</v>
      </c>
      <c r="C96" s="24">
        <v>1029.0786191292559</v>
      </c>
      <c r="D96" s="4">
        <v>2084.1518002537182</v>
      </c>
      <c r="E96" s="4">
        <v>662.555140758466</v>
      </c>
      <c r="F96" s="24">
        <v>662.555140758466</v>
      </c>
      <c r="G96" s="4">
        <v>1196.00704987619</v>
      </c>
      <c r="H96" s="4">
        <v>1106.4280842706501</v>
      </c>
      <c r="I96" s="4">
        <v>2081.4622328395872</v>
      </c>
    </row>
    <row r="97" spans="1:9" ht="15">
      <c r="A97" s="87"/>
      <c r="B97" s="25" t="s">
        <v>12</v>
      </c>
      <c r="C97" s="26">
        <v>0.50623624461261829</v>
      </c>
      <c r="D97" s="26">
        <v>0</v>
      </c>
      <c r="E97" s="26">
        <v>0.69617289169910745</v>
      </c>
      <c r="F97" s="26">
        <v>0.69617289169910745</v>
      </c>
      <c r="G97" s="26">
        <v>0.45154849783602008</v>
      </c>
      <c r="H97" s="26">
        <v>0.4926266143643333</v>
      </c>
      <c r="I97" s="26">
        <v>1.290485358228252E-3</v>
      </c>
    </row>
    <row r="98" spans="1:9" ht="15">
      <c r="A98" s="85" t="s">
        <v>36</v>
      </c>
      <c r="B98" s="23" t="s">
        <v>9</v>
      </c>
      <c r="C98" s="24">
        <v>2.4892735944147888</v>
      </c>
      <c r="D98" s="4">
        <v>2.489273364085681</v>
      </c>
      <c r="E98" s="4">
        <v>2.4892729782498901</v>
      </c>
      <c r="F98" s="24">
        <v>2.4892729782498901</v>
      </c>
      <c r="G98" s="4">
        <v>2.4892735428396042</v>
      </c>
      <c r="H98" s="4">
        <v>2.4892736591915199</v>
      </c>
      <c r="I98" s="4">
        <v>2.4892734123384059</v>
      </c>
    </row>
    <row r="99" spans="1:9" ht="15">
      <c r="A99" s="86"/>
      <c r="B99" s="23" t="s">
        <v>10</v>
      </c>
      <c r="C99" s="24">
        <v>0</v>
      </c>
      <c r="D99" s="4">
        <v>0</v>
      </c>
      <c r="E99" s="4">
        <v>2.4892729782498901</v>
      </c>
      <c r="F99" s="24">
        <v>2.4892729782498901</v>
      </c>
      <c r="G99" s="4">
        <v>8.9522582093431796E-4</v>
      </c>
      <c r="H99" s="4">
        <v>2.4892736591915199</v>
      </c>
      <c r="I99" s="4">
        <v>0.1665676980546045</v>
      </c>
    </row>
    <row r="100" spans="1:9" ht="15">
      <c r="A100" s="86"/>
      <c r="B100" s="23" t="s">
        <v>11</v>
      </c>
      <c r="C100" s="24">
        <v>2.4892735944147888</v>
      </c>
      <c r="D100" s="4">
        <v>2.489273364085681</v>
      </c>
      <c r="E100" s="4">
        <v>0</v>
      </c>
      <c r="F100" s="24">
        <v>0</v>
      </c>
      <c r="G100" s="4">
        <v>2.48837831701867</v>
      </c>
      <c r="H100" s="4">
        <v>0</v>
      </c>
      <c r="I100" s="4">
        <v>2.322705714283801</v>
      </c>
    </row>
    <row r="101" spans="1:9" ht="15">
      <c r="A101" s="87"/>
      <c r="B101" s="25" t="s">
        <v>12</v>
      </c>
      <c r="C101" s="26">
        <v>0</v>
      </c>
      <c r="D101" s="26">
        <v>0</v>
      </c>
      <c r="E101" s="26">
        <v>1</v>
      </c>
      <c r="F101" s="26">
        <v>1</v>
      </c>
      <c r="G101" s="26">
        <v>3.5963336512752293E-4</v>
      </c>
      <c r="H101" s="26">
        <v>1</v>
      </c>
      <c r="I101" s="26">
        <v>6.6914183564163801E-2</v>
      </c>
    </row>
    <row r="102" spans="1:9" ht="15">
      <c r="A102" s="85" t="s">
        <v>37</v>
      </c>
      <c r="B102" s="23" t="s">
        <v>9</v>
      </c>
      <c r="C102" s="24">
        <v>742.54214832326295</v>
      </c>
      <c r="D102" s="4">
        <v>742.542147912156</v>
      </c>
      <c r="E102" s="4">
        <v>742.54214979339724</v>
      </c>
      <c r="F102" s="24">
        <v>742.54214979339724</v>
      </c>
      <c r="G102" s="4">
        <v>742.54214963576408</v>
      </c>
      <c r="H102" s="4">
        <v>742.54214989798311</v>
      </c>
      <c r="I102" s="4">
        <v>742.54214878139669</v>
      </c>
    </row>
    <row r="103" spans="1:9" ht="15">
      <c r="A103" s="86"/>
      <c r="B103" s="23" t="s">
        <v>10</v>
      </c>
      <c r="C103" s="24">
        <v>4.9453465744033132</v>
      </c>
      <c r="D103" s="4">
        <v>0</v>
      </c>
      <c r="E103" s="4">
        <v>70.617101491824201</v>
      </c>
      <c r="F103" s="24">
        <v>70.617101491824201</v>
      </c>
      <c r="G103" s="4">
        <v>1.6269646700310101</v>
      </c>
      <c r="H103" s="4">
        <v>11.8636700441601</v>
      </c>
      <c r="I103" s="4">
        <v>28.129129590788171</v>
      </c>
    </row>
    <row r="104" spans="1:9" ht="15">
      <c r="A104" s="86"/>
      <c r="B104" s="23" t="s">
        <v>11</v>
      </c>
      <c r="C104" s="24">
        <v>737.59680174885966</v>
      </c>
      <c r="D104" s="4">
        <v>742.542147912156</v>
      </c>
      <c r="E104" s="4">
        <v>671.92504830157304</v>
      </c>
      <c r="F104" s="24">
        <v>671.92504830157304</v>
      </c>
      <c r="G104" s="4">
        <v>740.91518496573303</v>
      </c>
      <c r="H104" s="4">
        <v>730.67847985382298</v>
      </c>
      <c r="I104" s="4">
        <v>714.41301919060857</v>
      </c>
    </row>
    <row r="105" spans="1:9" ht="15">
      <c r="A105" s="87"/>
      <c r="B105" s="25" t="s">
        <v>12</v>
      </c>
      <c r="C105" s="26">
        <v>6.6600213679054018E-3</v>
      </c>
      <c r="D105" s="26">
        <v>0</v>
      </c>
      <c r="E105" s="75">
        <v>9.510180871412148E-2</v>
      </c>
      <c r="F105" s="75">
        <v>9.510180871412148E-2</v>
      </c>
      <c r="G105" s="26">
        <v>2.1910738276999871E-3</v>
      </c>
      <c r="H105" s="26">
        <v>1.5977099812838954E-2</v>
      </c>
      <c r="I105" s="75">
        <v>3.7882199194956868E-2</v>
      </c>
    </row>
    <row r="106" spans="1:9" ht="15">
      <c r="A106" s="85" t="s">
        <v>38</v>
      </c>
      <c r="B106" s="23" t="s">
        <v>9</v>
      </c>
      <c r="C106" s="24">
        <v>7965.9476456877901</v>
      </c>
      <c r="D106" s="4">
        <v>7965.9476897163313</v>
      </c>
      <c r="E106" s="4">
        <v>7965.9476413470356</v>
      </c>
      <c r="F106" s="24">
        <v>7965.9476413470356</v>
      </c>
      <c r="G106" s="4">
        <v>7965.9476898503881</v>
      </c>
      <c r="H106" s="4">
        <v>7965.9476906991922</v>
      </c>
      <c r="I106" s="4">
        <v>7965.9476893884112</v>
      </c>
    </row>
    <row r="107" spans="1:9" ht="15">
      <c r="A107" s="86"/>
      <c r="B107" s="23" t="s">
        <v>10</v>
      </c>
      <c r="C107" s="24">
        <v>99.433199109238899</v>
      </c>
      <c r="D107" s="4">
        <v>0</v>
      </c>
      <c r="E107" s="4">
        <v>127.376176574506</v>
      </c>
      <c r="F107" s="24">
        <v>127.376176574506</v>
      </c>
      <c r="G107" s="4">
        <v>4.1546536504981599</v>
      </c>
      <c r="H107" s="4">
        <v>96.796174374511907</v>
      </c>
      <c r="I107" s="4">
        <v>85.04593290253176</v>
      </c>
    </row>
    <row r="108" spans="1:9" ht="15">
      <c r="A108" s="86"/>
      <c r="B108" s="23" t="s">
        <v>11</v>
      </c>
      <c r="C108" s="24">
        <v>7866.5144465785525</v>
      </c>
      <c r="D108" s="4">
        <v>7965.9476897163313</v>
      </c>
      <c r="E108" s="4">
        <v>7838.5714647725299</v>
      </c>
      <c r="F108" s="24">
        <v>7838.5714647725299</v>
      </c>
      <c r="G108" s="4">
        <v>7961.7930361998897</v>
      </c>
      <c r="H108" s="4">
        <v>7869.1515163246804</v>
      </c>
      <c r="I108" s="4">
        <v>7880.9017564858796</v>
      </c>
    </row>
    <row r="109" spans="1:9" ht="15">
      <c r="A109" s="87"/>
      <c r="B109" s="25" t="s">
        <v>12</v>
      </c>
      <c r="C109" s="26">
        <v>1.2482281271716003E-2</v>
      </c>
      <c r="D109" s="26">
        <v>0</v>
      </c>
      <c r="E109" s="73">
        <v>1.5990084583705197E-2</v>
      </c>
      <c r="F109" s="73">
        <v>1.5990084583705197E-2</v>
      </c>
      <c r="G109" s="26">
        <v>5.215517113916913E-4</v>
      </c>
      <c r="H109" s="73">
        <v>1.2151244036855564E-2</v>
      </c>
      <c r="I109" s="73">
        <v>1.0676185209679829E-2</v>
      </c>
    </row>
    <row r="110" spans="1:9" ht="15">
      <c r="A110" s="85" t="s">
        <v>39</v>
      </c>
      <c r="B110" s="23" t="s">
        <v>9</v>
      </c>
      <c r="C110" s="24">
        <v>540.7443827448916</v>
      </c>
      <c r="D110" s="4">
        <v>540.74438156191377</v>
      </c>
      <c r="E110" s="4">
        <v>528.82243856119396</v>
      </c>
      <c r="F110" s="24">
        <v>528.82243856119396</v>
      </c>
      <c r="G110" s="4">
        <v>528.82244275143125</v>
      </c>
      <c r="H110" s="4">
        <v>528.82244416901597</v>
      </c>
      <c r="I110" s="4">
        <v>540.74438133573994</v>
      </c>
    </row>
    <row r="111" spans="1:9" ht="15">
      <c r="A111" s="86"/>
      <c r="B111" s="23" t="s">
        <v>10</v>
      </c>
      <c r="C111" s="24">
        <v>369.72283958432138</v>
      </c>
      <c r="D111" s="4">
        <v>0</v>
      </c>
      <c r="E111" s="4">
        <v>409.67864391426599</v>
      </c>
      <c r="F111" s="24">
        <v>409.67864391426599</v>
      </c>
      <c r="G111" s="4">
        <v>5.6231040034113402</v>
      </c>
      <c r="H111" s="4">
        <v>373.514363652719</v>
      </c>
      <c r="I111" s="4">
        <v>225.68376077526599</v>
      </c>
    </row>
    <row r="112" spans="1:9" ht="15">
      <c r="A112" s="86"/>
      <c r="B112" s="23" t="s">
        <v>11</v>
      </c>
      <c r="C112" s="24">
        <v>171.02154316057019</v>
      </c>
      <c r="D112" s="4">
        <v>540.74438156191377</v>
      </c>
      <c r="E112" s="4">
        <v>119.143794646928</v>
      </c>
      <c r="F112" s="24">
        <v>119.143794646928</v>
      </c>
      <c r="G112" s="4">
        <v>523.19933874801995</v>
      </c>
      <c r="H112" s="4">
        <v>155.308080516297</v>
      </c>
      <c r="I112" s="4">
        <v>315.06062056047392</v>
      </c>
    </row>
    <row r="113" spans="1:9" ht="15">
      <c r="A113" s="87"/>
      <c r="B113" s="27" t="s">
        <v>12</v>
      </c>
      <c r="C113" s="26">
        <v>0.68372941334602177</v>
      </c>
      <c r="D113" s="26">
        <v>0</v>
      </c>
      <c r="E113" s="26">
        <v>0.77469981233948537</v>
      </c>
      <c r="F113" s="26">
        <v>0.77469981233948537</v>
      </c>
      <c r="G113" s="26">
        <v>1.0633255226753747E-2</v>
      </c>
      <c r="H113" s="26">
        <v>0.7063133718532959</v>
      </c>
      <c r="I113" s="26">
        <v>0.41735756961132875</v>
      </c>
    </row>
    <row r="114" spans="1:9" ht="15">
      <c r="A114" s="85" t="s">
        <v>40</v>
      </c>
      <c r="B114" s="23" t="s">
        <v>9</v>
      </c>
      <c r="C114" s="24">
        <v>8934.1164632647578</v>
      </c>
      <c r="D114" s="4">
        <v>8934.1164568779441</v>
      </c>
      <c r="E114" s="4">
        <v>8888.6288746352893</v>
      </c>
      <c r="F114" s="24">
        <v>8888.6288746352893</v>
      </c>
      <c r="G114" s="4">
        <v>8888.6288743515706</v>
      </c>
      <c r="H114" s="4">
        <v>8888.6288664414606</v>
      </c>
      <c r="I114" s="4">
        <v>8934.1164467563594</v>
      </c>
    </row>
    <row r="115" spans="1:9" ht="15">
      <c r="A115" s="86"/>
      <c r="B115" s="23" t="s">
        <v>10</v>
      </c>
      <c r="C115" s="24">
        <v>5358.6288719472068</v>
      </c>
      <c r="D115" s="4">
        <v>0</v>
      </c>
      <c r="E115" s="4">
        <v>6970.5209832083201</v>
      </c>
      <c r="F115" s="24">
        <v>6970.5209832083201</v>
      </c>
      <c r="G115" s="4">
        <v>4983.34309696524</v>
      </c>
      <c r="H115" s="4">
        <v>5432.5723243086204</v>
      </c>
      <c r="I115" s="4">
        <v>30.98836665487849</v>
      </c>
    </row>
    <row r="116" spans="1:9" ht="15">
      <c r="A116" s="86"/>
      <c r="B116" s="23" t="s">
        <v>11</v>
      </c>
      <c r="C116" s="24">
        <v>3575.4875913175511</v>
      </c>
      <c r="D116" s="4">
        <v>8934.1164568779441</v>
      </c>
      <c r="E116" s="4">
        <v>1918.1078914269699</v>
      </c>
      <c r="F116" s="24">
        <v>1918.1078914269699</v>
      </c>
      <c r="G116" s="4">
        <v>3905.2857773863302</v>
      </c>
      <c r="H116" s="4">
        <v>3456.0565421328401</v>
      </c>
      <c r="I116" s="4">
        <v>8903.1280801014818</v>
      </c>
    </row>
    <row r="117" spans="1:9" ht="15">
      <c r="A117" s="87"/>
      <c r="B117" s="25" t="s">
        <v>12</v>
      </c>
      <c r="C117" s="26">
        <v>0.59979393530191627</v>
      </c>
      <c r="D117" s="26">
        <v>0</v>
      </c>
      <c r="E117" s="26">
        <v>0.78420654991001959</v>
      </c>
      <c r="F117" s="26">
        <v>0.78420654991001959</v>
      </c>
      <c r="G117" s="26">
        <v>0.56064249811856126</v>
      </c>
      <c r="H117" s="26">
        <v>0.61118226510941465</v>
      </c>
      <c r="I117" s="26">
        <v>3.4685429543655877E-3</v>
      </c>
    </row>
    <row r="118" spans="1:9" ht="15">
      <c r="A118" s="85" t="s">
        <v>41</v>
      </c>
      <c r="B118" s="23" t="s">
        <v>9</v>
      </c>
      <c r="C118" s="24">
        <v>21.365265055692682</v>
      </c>
      <c r="D118" s="4">
        <v>21.365265469166459</v>
      </c>
      <c r="E118" s="4">
        <v>21.365264939502001</v>
      </c>
      <c r="F118" s="24">
        <v>21.365264939502001</v>
      </c>
      <c r="G118" s="4">
        <v>21.365265469166399</v>
      </c>
      <c r="H118" s="4">
        <v>21.365258359637899</v>
      </c>
      <c r="I118" s="4">
        <v>21.36526495172626</v>
      </c>
    </row>
    <row r="119" spans="1:9" ht="15">
      <c r="A119" s="86"/>
      <c r="B119" s="23" t="s">
        <v>10</v>
      </c>
      <c r="C119" s="24">
        <v>0</v>
      </c>
      <c r="D119" s="4">
        <v>0</v>
      </c>
      <c r="E119" s="4">
        <v>0</v>
      </c>
      <c r="F119" s="24">
        <v>0</v>
      </c>
      <c r="G119" s="4">
        <v>0</v>
      </c>
      <c r="H119" s="4">
        <v>0</v>
      </c>
      <c r="I119" s="4">
        <v>0</v>
      </c>
    </row>
    <row r="120" spans="1:9" ht="15">
      <c r="A120" s="86"/>
      <c r="B120" s="23" t="s">
        <v>11</v>
      </c>
      <c r="C120" s="24">
        <v>21.365265055692682</v>
      </c>
      <c r="D120" s="4">
        <v>21.365265469166459</v>
      </c>
      <c r="E120" s="4">
        <v>21.365264939502001</v>
      </c>
      <c r="F120" s="24">
        <v>21.365264939502001</v>
      </c>
      <c r="G120" s="4">
        <v>21.365265469166399</v>
      </c>
      <c r="H120" s="4">
        <v>21.365258359637899</v>
      </c>
      <c r="I120" s="4">
        <v>21.36526495172626</v>
      </c>
    </row>
    <row r="121" spans="1:9" ht="15">
      <c r="A121" s="87"/>
      <c r="B121" s="25" t="s">
        <v>12</v>
      </c>
      <c r="C121" s="26">
        <v>0</v>
      </c>
      <c r="D121" s="26">
        <v>0</v>
      </c>
      <c r="E121" s="26">
        <v>0</v>
      </c>
      <c r="F121" s="26">
        <v>0</v>
      </c>
      <c r="G121" s="26">
        <v>0</v>
      </c>
      <c r="H121" s="26">
        <v>0</v>
      </c>
      <c r="I121" s="26">
        <v>0</v>
      </c>
    </row>
    <row r="122" spans="1:9" ht="15">
      <c r="A122" s="85" t="s">
        <v>42</v>
      </c>
      <c r="B122" s="23" t="s">
        <v>9</v>
      </c>
      <c r="C122" s="24">
        <v>8.1897880683226258</v>
      </c>
      <c r="D122" s="4">
        <v>8.189786268062452</v>
      </c>
      <c r="E122" s="4">
        <v>8.1897904293401904</v>
      </c>
      <c r="F122" s="24">
        <v>8.1897904293401904</v>
      </c>
      <c r="G122" s="4">
        <v>8.1897862680624502</v>
      </c>
      <c r="H122" s="4">
        <v>8.1897894719831594</v>
      </c>
      <c r="I122" s="4">
        <v>8.189790429340194</v>
      </c>
    </row>
    <row r="123" spans="1:9" ht="15">
      <c r="A123" s="86"/>
      <c r="B123" s="23" t="s">
        <v>10</v>
      </c>
      <c r="C123" s="24">
        <v>0</v>
      </c>
      <c r="D123" s="4">
        <v>0</v>
      </c>
      <c r="E123" s="4">
        <v>0</v>
      </c>
      <c r="F123" s="24">
        <v>0</v>
      </c>
      <c r="G123" s="4">
        <v>0</v>
      </c>
      <c r="H123" s="4">
        <v>0</v>
      </c>
      <c r="I123" s="4">
        <v>0</v>
      </c>
    </row>
    <row r="124" spans="1:9" ht="15">
      <c r="A124" s="86"/>
      <c r="B124" s="23" t="s">
        <v>11</v>
      </c>
      <c r="C124" s="24">
        <v>8.1897880683226258</v>
      </c>
      <c r="D124" s="4">
        <v>8.189786268062452</v>
      </c>
      <c r="E124" s="4">
        <v>8.1897904293401904</v>
      </c>
      <c r="F124" s="24">
        <v>8.1897904293401904</v>
      </c>
      <c r="G124" s="4">
        <v>8.1897862680624502</v>
      </c>
      <c r="H124" s="4">
        <v>8.1897894719831594</v>
      </c>
      <c r="I124" s="4">
        <v>8.189790429340194</v>
      </c>
    </row>
    <row r="125" spans="1:9" ht="15">
      <c r="A125" s="87"/>
      <c r="B125" s="25" t="s">
        <v>12</v>
      </c>
      <c r="C125" s="26">
        <v>0</v>
      </c>
      <c r="D125" s="26">
        <v>0</v>
      </c>
      <c r="E125" s="26">
        <v>0</v>
      </c>
      <c r="F125" s="26">
        <v>0</v>
      </c>
      <c r="G125" s="26">
        <v>0</v>
      </c>
      <c r="H125" s="26">
        <v>0</v>
      </c>
      <c r="I125" s="26">
        <v>0</v>
      </c>
    </row>
    <row r="126" spans="1:9" ht="15">
      <c r="A126" s="85" t="s">
        <v>43</v>
      </c>
      <c r="B126" s="23" t="s">
        <v>9</v>
      </c>
      <c r="C126" s="24">
        <v>11.100093562620049</v>
      </c>
      <c r="D126" s="4">
        <v>11.10009048373437</v>
      </c>
      <c r="E126" s="4">
        <v>11.100088852378001</v>
      </c>
      <c r="F126" s="24">
        <v>11.100088852378001</v>
      </c>
      <c r="G126" s="4">
        <v>11.1000904837343</v>
      </c>
      <c r="H126" s="4">
        <v>11.100091472711</v>
      </c>
      <c r="I126" s="4">
        <v>11.100088852378031</v>
      </c>
    </row>
    <row r="127" spans="1:9" ht="15">
      <c r="A127" s="86"/>
      <c r="B127" s="23" t="s">
        <v>10</v>
      </c>
      <c r="C127" s="24">
        <v>0</v>
      </c>
      <c r="D127" s="4">
        <v>0</v>
      </c>
      <c r="E127" s="4">
        <v>0</v>
      </c>
      <c r="F127" s="24">
        <v>0</v>
      </c>
      <c r="G127" s="4">
        <v>0</v>
      </c>
      <c r="H127" s="4">
        <v>0</v>
      </c>
      <c r="I127" s="4">
        <v>0</v>
      </c>
    </row>
    <row r="128" spans="1:9" ht="15">
      <c r="A128" s="86"/>
      <c r="B128" s="23" t="s">
        <v>11</v>
      </c>
      <c r="C128" s="24">
        <v>11.100093562620049</v>
      </c>
      <c r="D128" s="4">
        <v>11.10009048373437</v>
      </c>
      <c r="E128" s="4">
        <v>11.100088852378001</v>
      </c>
      <c r="F128" s="24">
        <v>11.100088852378001</v>
      </c>
      <c r="G128" s="4">
        <v>11.1000904837343</v>
      </c>
      <c r="H128" s="4">
        <v>11.100091472711</v>
      </c>
      <c r="I128" s="4">
        <v>11.100088852378031</v>
      </c>
    </row>
    <row r="129" spans="1:9" ht="15">
      <c r="A129" s="87"/>
      <c r="B129" s="25" t="s">
        <v>12</v>
      </c>
      <c r="C129" s="26">
        <v>0</v>
      </c>
      <c r="D129" s="26">
        <v>0</v>
      </c>
      <c r="E129" s="26">
        <v>0</v>
      </c>
      <c r="F129" s="26">
        <v>0</v>
      </c>
      <c r="G129" s="26">
        <v>0</v>
      </c>
      <c r="H129" s="26">
        <v>0</v>
      </c>
      <c r="I129" s="26">
        <v>0</v>
      </c>
    </row>
    <row r="130" spans="1:9" ht="15">
      <c r="A130" s="85" t="s">
        <v>44</v>
      </c>
      <c r="B130" s="23" t="s">
        <v>9</v>
      </c>
      <c r="C130" s="24">
        <v>3894.8226668031339</v>
      </c>
      <c r="D130" s="4">
        <v>3894.8226449868471</v>
      </c>
      <c r="E130" s="4">
        <v>3894.8226524064999</v>
      </c>
      <c r="F130" s="24">
        <v>3894.8226524064999</v>
      </c>
      <c r="G130" s="4">
        <v>3894.8226429001002</v>
      </c>
      <c r="H130" s="4">
        <v>3894.8226343915799</v>
      </c>
      <c r="I130" s="4">
        <v>3894.8226464739751</v>
      </c>
    </row>
    <row r="131" spans="1:9" ht="15">
      <c r="A131" s="86"/>
      <c r="B131" s="23" t="s">
        <v>10</v>
      </c>
      <c r="C131" s="24">
        <v>0</v>
      </c>
      <c r="D131" s="4">
        <v>0</v>
      </c>
      <c r="E131" s="4">
        <v>0</v>
      </c>
      <c r="F131" s="24">
        <v>0</v>
      </c>
      <c r="G131" s="4">
        <v>0</v>
      </c>
      <c r="H131" s="4">
        <v>0</v>
      </c>
      <c r="I131" s="4">
        <v>0</v>
      </c>
    </row>
    <row r="132" spans="1:9" ht="15">
      <c r="A132" s="86"/>
      <c r="B132" s="23" t="s">
        <v>11</v>
      </c>
      <c r="C132" s="24">
        <v>3894.8226668031339</v>
      </c>
      <c r="D132" s="4">
        <v>3894.8226449868471</v>
      </c>
      <c r="E132" s="4">
        <v>3894.8226524064999</v>
      </c>
      <c r="F132" s="24">
        <v>3894.8226524064999</v>
      </c>
      <c r="G132" s="4">
        <v>3894.8226429001002</v>
      </c>
      <c r="H132" s="4">
        <v>3894.8226343915799</v>
      </c>
      <c r="I132" s="4">
        <v>3894.8226464739751</v>
      </c>
    </row>
    <row r="133" spans="1:9" ht="15">
      <c r="A133" s="87"/>
      <c r="B133" s="25" t="s">
        <v>12</v>
      </c>
      <c r="C133" s="26">
        <v>0</v>
      </c>
      <c r="D133" s="26">
        <v>0</v>
      </c>
      <c r="E133" s="26">
        <v>0</v>
      </c>
      <c r="F133" s="26">
        <v>0</v>
      </c>
      <c r="G133" s="26">
        <v>0</v>
      </c>
      <c r="H133" s="26">
        <v>0</v>
      </c>
      <c r="I133" s="26">
        <v>0</v>
      </c>
    </row>
    <row r="134" spans="1:9" ht="15">
      <c r="A134" s="85" t="s">
        <v>45</v>
      </c>
      <c r="B134" s="23" t="s">
        <v>9</v>
      </c>
      <c r="C134" s="24">
        <v>1204.2069275656679</v>
      </c>
      <c r="D134" s="4">
        <v>1204.206914815984</v>
      </c>
      <c r="E134" s="4">
        <v>1204.20693512101</v>
      </c>
      <c r="F134" s="24">
        <v>1204.20693512101</v>
      </c>
      <c r="G134" s="4">
        <v>1204.2069155551801</v>
      </c>
      <c r="H134" s="4">
        <v>1204.20692543974</v>
      </c>
      <c r="I134" s="4">
        <v>1204.2069342592499</v>
      </c>
    </row>
    <row r="135" spans="1:9" ht="15">
      <c r="A135" s="86"/>
      <c r="B135" s="23" t="s">
        <v>10</v>
      </c>
      <c r="C135" s="24">
        <v>0</v>
      </c>
      <c r="D135" s="4">
        <v>0</v>
      </c>
      <c r="E135" s="4">
        <v>0</v>
      </c>
      <c r="F135" s="24">
        <v>0</v>
      </c>
      <c r="G135" s="4">
        <v>0</v>
      </c>
      <c r="H135" s="4">
        <v>0</v>
      </c>
      <c r="I135" s="4">
        <v>0</v>
      </c>
    </row>
    <row r="136" spans="1:9" ht="15">
      <c r="A136" s="86"/>
      <c r="B136" s="23" t="s">
        <v>11</v>
      </c>
      <c r="C136" s="24">
        <v>1204.2069275656679</v>
      </c>
      <c r="D136" s="4">
        <v>1204.206914815984</v>
      </c>
      <c r="E136" s="4">
        <v>1204.20693512101</v>
      </c>
      <c r="F136" s="24">
        <v>1204.20693512101</v>
      </c>
      <c r="G136" s="4">
        <v>1204.2069155551801</v>
      </c>
      <c r="H136" s="4">
        <v>1204.20692543974</v>
      </c>
      <c r="I136" s="4">
        <v>1204.2069342592499</v>
      </c>
    </row>
    <row r="137" spans="1:9" ht="15">
      <c r="A137" s="87"/>
      <c r="B137" s="25" t="s">
        <v>12</v>
      </c>
      <c r="C137" s="26">
        <v>0</v>
      </c>
      <c r="D137" s="26">
        <v>0</v>
      </c>
      <c r="E137" s="26">
        <v>0</v>
      </c>
      <c r="F137" s="26">
        <v>0</v>
      </c>
      <c r="G137" s="26">
        <v>0</v>
      </c>
      <c r="H137" s="26">
        <v>0</v>
      </c>
      <c r="I137" s="26">
        <v>0</v>
      </c>
    </row>
    <row r="138" spans="1:9" ht="15">
      <c r="A138" s="85" t="s">
        <v>46</v>
      </c>
      <c r="B138" s="23" t="s">
        <v>9</v>
      </c>
      <c r="C138" s="24">
        <v>358.7194747425815</v>
      </c>
      <c r="D138" s="4">
        <v>358.71947748691429</v>
      </c>
      <c r="E138" s="4">
        <v>358.719474926901</v>
      </c>
      <c r="F138" s="24">
        <v>358.719474926901</v>
      </c>
      <c r="G138" s="4">
        <v>358.719477150655</v>
      </c>
      <c r="H138" s="4">
        <v>358.71947070139203</v>
      </c>
      <c r="I138" s="4">
        <v>358.71949429254892</v>
      </c>
    </row>
    <row r="139" spans="1:9" ht="15">
      <c r="A139" s="86"/>
      <c r="B139" s="23" t="s">
        <v>10</v>
      </c>
      <c r="C139" s="24">
        <v>0</v>
      </c>
      <c r="D139" s="4">
        <v>0</v>
      </c>
      <c r="E139" s="4">
        <v>0</v>
      </c>
      <c r="F139" s="24">
        <v>0</v>
      </c>
      <c r="G139" s="4">
        <v>0</v>
      </c>
      <c r="H139" s="4">
        <v>0</v>
      </c>
      <c r="I139" s="4">
        <v>0</v>
      </c>
    </row>
    <row r="140" spans="1:9" ht="15">
      <c r="A140" s="86"/>
      <c r="B140" s="23" t="s">
        <v>11</v>
      </c>
      <c r="C140" s="24">
        <v>358.7194747425815</v>
      </c>
      <c r="D140" s="4">
        <v>358.71947748691429</v>
      </c>
      <c r="E140" s="4">
        <v>358.719474926901</v>
      </c>
      <c r="F140" s="24">
        <v>358.719474926901</v>
      </c>
      <c r="G140" s="4">
        <v>358.719477150655</v>
      </c>
      <c r="H140" s="4">
        <v>358.71947070139203</v>
      </c>
      <c r="I140" s="4">
        <v>358.71949429254892</v>
      </c>
    </row>
    <row r="141" spans="1:9" ht="15">
      <c r="A141" s="87"/>
      <c r="B141" s="25" t="s">
        <v>12</v>
      </c>
      <c r="C141" s="26">
        <v>0</v>
      </c>
      <c r="D141" s="26">
        <v>0</v>
      </c>
      <c r="E141" s="26">
        <v>0</v>
      </c>
      <c r="F141" s="26">
        <v>0</v>
      </c>
      <c r="G141" s="26">
        <v>0</v>
      </c>
      <c r="H141" s="26">
        <v>0</v>
      </c>
      <c r="I141" s="26">
        <v>0</v>
      </c>
    </row>
    <row r="142" spans="1:9" ht="15">
      <c r="A142" s="85" t="s">
        <v>47</v>
      </c>
      <c r="B142" s="23" t="s">
        <v>9</v>
      </c>
      <c r="C142" s="24">
        <v>4937.4363460855484</v>
      </c>
      <c r="D142" s="4">
        <v>4937.4363513354256</v>
      </c>
      <c r="E142" s="4">
        <v>4937.4363321893197</v>
      </c>
      <c r="F142" s="24">
        <v>4937.4363321893197</v>
      </c>
      <c r="G142" s="4">
        <v>4937.4363582572796</v>
      </c>
      <c r="H142" s="4">
        <v>4937.4363582572796</v>
      </c>
      <c r="I142" s="4">
        <v>4937.436351538754</v>
      </c>
    </row>
    <row r="143" spans="1:9" ht="15">
      <c r="A143" s="86"/>
      <c r="B143" s="23" t="s">
        <v>10</v>
      </c>
      <c r="C143" s="24">
        <v>0</v>
      </c>
      <c r="D143" s="4">
        <v>0</v>
      </c>
      <c r="E143" s="4">
        <v>0</v>
      </c>
      <c r="F143" s="24">
        <v>0</v>
      </c>
      <c r="G143" s="4">
        <v>0</v>
      </c>
      <c r="H143" s="4">
        <v>0</v>
      </c>
      <c r="I143" s="4">
        <v>0</v>
      </c>
    </row>
    <row r="144" spans="1:9" ht="15">
      <c r="A144" s="86"/>
      <c r="B144" s="23" t="s">
        <v>11</v>
      </c>
      <c r="C144" s="24">
        <v>4937.4363460855484</v>
      </c>
      <c r="D144" s="4">
        <v>4937.4363513354256</v>
      </c>
      <c r="E144" s="4">
        <v>4937.4363321893197</v>
      </c>
      <c r="F144" s="24">
        <v>4937.4363321893197</v>
      </c>
      <c r="G144" s="4">
        <v>4937.4363582572796</v>
      </c>
      <c r="H144" s="4">
        <v>4937.4363582572796</v>
      </c>
      <c r="I144" s="4">
        <v>4937.436351538754</v>
      </c>
    </row>
    <row r="145" spans="1:9" ht="15">
      <c r="A145" s="87"/>
      <c r="B145" s="25" t="s">
        <v>12</v>
      </c>
      <c r="C145" s="26">
        <v>0</v>
      </c>
      <c r="D145" s="26">
        <v>0</v>
      </c>
      <c r="E145" s="26">
        <v>0</v>
      </c>
      <c r="F145" s="26">
        <v>0</v>
      </c>
      <c r="G145" s="26">
        <v>0</v>
      </c>
      <c r="H145" s="26">
        <v>0</v>
      </c>
      <c r="I145" s="26">
        <v>0</v>
      </c>
    </row>
    <row r="146" spans="1:9" ht="15">
      <c r="A146" s="85" t="s">
        <v>48</v>
      </c>
      <c r="B146" s="23" t="s">
        <v>9</v>
      </c>
      <c r="C146" s="24">
        <v>37.874195289444131</v>
      </c>
      <c r="D146" s="4">
        <v>37.874191325914552</v>
      </c>
      <c r="E146" s="4">
        <v>37.874180240078502</v>
      </c>
      <c r="F146" s="24">
        <v>37.874180240078502</v>
      </c>
      <c r="G146" s="4">
        <v>37.874192082037865</v>
      </c>
      <c r="H146" s="4">
        <v>37.874192705787138</v>
      </c>
      <c r="I146" s="4">
        <v>37.87419318570123</v>
      </c>
    </row>
    <row r="147" spans="1:9" ht="15">
      <c r="A147" s="86"/>
      <c r="B147" s="23" t="s">
        <v>10</v>
      </c>
      <c r="C147" s="24">
        <v>0.54706305218754547</v>
      </c>
      <c r="D147" s="4">
        <v>2.6777173481158791</v>
      </c>
      <c r="E147" s="4">
        <v>27.437692958559499</v>
      </c>
      <c r="F147" s="24">
        <v>27.437692958559499</v>
      </c>
      <c r="G147" s="4">
        <v>0.87863204787696603</v>
      </c>
      <c r="H147" s="4">
        <v>9.9822393798537394</v>
      </c>
      <c r="I147" s="4">
        <v>22.10489768071897</v>
      </c>
    </row>
    <row r="148" spans="1:9" ht="15">
      <c r="A148" s="86"/>
      <c r="B148" s="23" t="s">
        <v>11</v>
      </c>
      <c r="C148" s="24">
        <v>37.327132237256578</v>
      </c>
      <c r="D148" s="4">
        <v>35.196473977798682</v>
      </c>
      <c r="E148" s="4">
        <v>10.436487281519</v>
      </c>
      <c r="F148" s="24">
        <v>10.436487281519</v>
      </c>
      <c r="G148" s="4">
        <v>36.995560034160903</v>
      </c>
      <c r="H148" s="4">
        <v>27.8919533259334</v>
      </c>
      <c r="I148" s="4">
        <v>15.76929550498226</v>
      </c>
    </row>
    <row r="149" spans="1:9" ht="15">
      <c r="A149" s="87"/>
      <c r="B149" s="25" t="s">
        <v>12</v>
      </c>
      <c r="C149" s="26">
        <v>1.4444215857439399E-2</v>
      </c>
      <c r="D149" s="26">
        <v>7.0700317402782722E-2</v>
      </c>
      <c r="E149" s="26">
        <v>0.72444321658280808</v>
      </c>
      <c r="F149" s="26">
        <v>0.72444321658280808</v>
      </c>
      <c r="G149" s="26">
        <v>2.3198700739907378E-2</v>
      </c>
      <c r="H149" s="26">
        <v>0.26356309314359228</v>
      </c>
      <c r="I149" s="26">
        <v>0.58364009425458352</v>
      </c>
    </row>
  </sheetData>
  <autoFilter ref="B1:G45" xr:uid="{0A81C690-5968-40EA-9542-AD00D72632C9}"/>
  <mergeCells count="37">
    <mergeCell ref="A146:A149"/>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81" priority="15" operator="beginsWith" text="13">
      <formula>LEFT(A2,LEN("13"))="13"</formula>
    </cfRule>
    <cfRule type="beginsWith" dxfId="80" priority="16" operator="beginsWith" text="12">
      <formula>LEFT(A2,LEN("12"))="12"</formula>
    </cfRule>
    <cfRule type="beginsWith" dxfId="79" priority="17" operator="beginsWith" text="11">
      <formula>LEFT(A2,LEN("11"))="11"</formula>
    </cfRule>
    <cfRule type="beginsWith" dxfId="78" priority="18" operator="beginsWith" text="10">
      <formula>LEFT(A2,LEN("10"))="10"</formula>
    </cfRule>
    <cfRule type="beginsWith" dxfId="77" priority="19" operator="beginsWith" text="09">
      <formula>LEFT(A2,LEN("09"))="09"</formula>
    </cfRule>
    <cfRule type="beginsWith" dxfId="76" priority="20" operator="beginsWith" text="08">
      <formula>LEFT(A2,LEN("08"))="08"</formula>
    </cfRule>
    <cfRule type="beginsWith" dxfId="75" priority="21" operator="beginsWith" text="07">
      <formula>LEFT(A2,LEN("07"))="07"</formula>
    </cfRule>
    <cfRule type="beginsWith" dxfId="74" priority="22" operator="beginsWith" text="06">
      <formula>LEFT(A2,LEN("06"))="06"</formula>
    </cfRule>
    <cfRule type="beginsWith" dxfId="73" priority="23" operator="beginsWith" text="05">
      <formula>LEFT(A2,LEN("05"))="05"</formula>
    </cfRule>
    <cfRule type="beginsWith" dxfId="72" priority="24" operator="beginsWith" text="04">
      <formula>LEFT(A2,LEN("04"))="04"</formula>
    </cfRule>
    <cfRule type="beginsWith" dxfId="71" priority="25" operator="beginsWith" text="03">
      <formula>LEFT(A2,LEN("03"))="03"</formula>
    </cfRule>
    <cfRule type="beginsWith" dxfId="70" priority="26" operator="beginsWith" text="02">
      <formula>LEFT(A2,LEN("02"))="02"</formula>
    </cfRule>
    <cfRule type="beginsWith" dxfId="69" priority="27" operator="beginsWith" text="01">
      <formula>LEFT(A2,LEN("01"))="01"</formula>
    </cfRule>
  </conditionalFormatting>
  <conditionalFormatting sqref="A6 A10 A14 A18 A22 A26 A30 A34 A38 A42 A46 A50 A54 A58 A62 A66 A70 A74 A78 A82 A86 A90 A94 A98 A102 A106 A110 A114 A118 A122 A126 A130 A134 A138 A142 A146">
    <cfRule type="beginsWith" dxfId="68" priority="2" operator="beginsWith" text="13">
      <formula>LEFT(A6,LEN("13"))="13"</formula>
    </cfRule>
    <cfRule type="beginsWith" dxfId="67" priority="3" operator="beginsWith" text="12">
      <formula>LEFT(A6,LEN("12"))="12"</formula>
    </cfRule>
    <cfRule type="beginsWith" dxfId="66" priority="4" operator="beginsWith" text="11">
      <formula>LEFT(A6,LEN("11"))="11"</formula>
    </cfRule>
    <cfRule type="beginsWith" dxfId="65" priority="5" operator="beginsWith" text="10">
      <formula>LEFT(A6,LEN("10"))="10"</formula>
    </cfRule>
    <cfRule type="beginsWith" dxfId="64" priority="6" operator="beginsWith" text="09">
      <formula>LEFT(A6,LEN("09"))="09"</formula>
    </cfRule>
    <cfRule type="beginsWith" dxfId="63" priority="7" operator="beginsWith" text="08">
      <formula>LEFT(A6,LEN("08"))="08"</formula>
    </cfRule>
    <cfRule type="beginsWith" dxfId="62" priority="8" operator="beginsWith" text="07">
      <formula>LEFT(A6,LEN("07"))="07"</formula>
    </cfRule>
    <cfRule type="beginsWith" dxfId="61" priority="9" operator="beginsWith" text="06">
      <formula>LEFT(A6,LEN("06"))="06"</formula>
    </cfRule>
    <cfRule type="beginsWith" dxfId="60" priority="10" operator="beginsWith" text="05">
      <formula>LEFT(A6,LEN("05"))="05"</formula>
    </cfRule>
    <cfRule type="beginsWith" dxfId="59" priority="11" operator="beginsWith" text="04">
      <formula>LEFT(A6,LEN("04"))="04"</formula>
    </cfRule>
    <cfRule type="beginsWith" dxfId="58" priority="12" operator="beginsWith" text="03">
      <formula>LEFT(A6,LEN("03"))="03"</formula>
    </cfRule>
    <cfRule type="beginsWith" dxfId="57" priority="13" operator="beginsWith" text="02">
      <formula>LEFT(A6,LEN("02"))="02"</formula>
    </cfRule>
    <cfRule type="beginsWith" dxfId="56" priority="14" operator="beginsWith" text="01">
      <formula>LEFT(A6,LEN("01"))="01"</formula>
    </cfRule>
  </conditionalFormatting>
  <conditionalFormatting sqref="C5:I5 C9:I9 C13:I13 C17:I17 C21:I21 C25:I25 C29:I29 C33:I33 C37:I37 C41:I41 C45:I45">
    <cfRule type="cellIs" dxfId="55" priority="36" operator="greaterThan">
      <formula>0.25</formula>
    </cfRule>
  </conditionalFormatting>
  <conditionalFormatting sqref="C49:I49 C53:I53 C57:I57 C61:I61 C65:I65 C69:I69 C73:I73 C77:I77 C81:I81 C85:I85 C89:I89">
    <cfRule type="cellIs" dxfId="54" priority="32" operator="greaterThan">
      <formula>0.25</formula>
    </cfRule>
  </conditionalFormatting>
  <conditionalFormatting sqref="C93:I93 C97:I97 C101:I101 C105:I105 C109:I109 C113:I113 C117:I117 C121:I121 C125:I125 C129:I129 C133:I133">
    <cfRule type="cellIs" dxfId="53" priority="28" operator="greaterThan">
      <formula>0.25</formula>
    </cfRule>
  </conditionalFormatting>
  <conditionalFormatting sqref="C137:I137 C141:I141 C145:I145 C149:I149">
    <cfRule type="cellIs" dxfId="52"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112" zoomScaleNormal="80" workbookViewId="0">
      <pane xSplit="1" topLeftCell="B1" activePane="topRight" state="frozen"/>
      <selection pane="topRight" activeCell="E32" sqref="E32"/>
      <selection activeCell="A2" sqref="A2"/>
    </sheetView>
  </sheetViews>
  <sheetFormatPr defaultColWidth="11.42578125" defaultRowHeight="15" customHeight="1"/>
  <cols>
    <col min="1" max="1" width="28.85546875" style="46" customWidth="1"/>
    <col min="2" max="4" width="15.42578125" style="34" customWidth="1"/>
    <col min="5" max="5" width="25.140625" style="34" customWidth="1"/>
    <col min="6" max="6" width="15.42578125" style="34" customWidth="1"/>
    <col min="7" max="10" width="15.85546875" style="34" customWidth="1"/>
    <col min="11" max="12" width="21.7109375" style="34" customWidth="1"/>
    <col min="13" max="13" width="15.85546875" style="34" customWidth="1"/>
    <col min="14" max="17" width="15.85546875" style="34" hidden="1" customWidth="1"/>
    <col min="18" max="18" width="11.42578125" style="34" hidden="1" customWidth="1"/>
    <col min="19" max="41" width="15.85546875" style="34" hidden="1" customWidth="1"/>
    <col min="42" max="43" width="16.28515625" style="41" customWidth="1"/>
    <col min="44" max="45" width="16.28515625" style="57" customWidth="1"/>
    <col min="46" max="46" width="16.28515625" style="41" customWidth="1"/>
    <col min="47" max="16384" width="11.42578125" style="34"/>
  </cols>
  <sheetData>
    <row r="1" spans="1:46" ht="28.9">
      <c r="A1" s="31" t="s">
        <v>0</v>
      </c>
      <c r="B1" s="93" t="s">
        <v>49</v>
      </c>
      <c r="C1" s="64" t="s">
        <v>50</v>
      </c>
      <c r="D1" s="64" t="s">
        <v>51</v>
      </c>
      <c r="E1" s="64" t="s">
        <v>52</v>
      </c>
      <c r="F1" s="64" t="s">
        <v>53</v>
      </c>
      <c r="G1" s="64" t="s">
        <v>54</v>
      </c>
      <c r="H1" s="32" t="s">
        <v>55</v>
      </c>
      <c r="I1" s="74" t="s">
        <v>56</v>
      </c>
      <c r="J1" s="74" t="s">
        <v>57</v>
      </c>
      <c r="K1" s="74" t="s">
        <v>58</v>
      </c>
      <c r="L1" s="74" t="s">
        <v>59</v>
      </c>
      <c r="M1" s="74" t="s">
        <v>60</v>
      </c>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6" t="s">
        <v>61</v>
      </c>
      <c r="AQ1" s="14" t="s">
        <v>62</v>
      </c>
      <c r="AR1" s="47" t="s">
        <v>63</v>
      </c>
      <c r="AS1" s="47" t="s">
        <v>64</v>
      </c>
      <c r="AT1" s="33" t="s">
        <v>65</v>
      </c>
    </row>
    <row r="2" spans="1:46" ht="14.45">
      <c r="A2" s="66" t="s">
        <v>8</v>
      </c>
      <c r="B2" s="21">
        <v>0</v>
      </c>
      <c r="C2" s="21">
        <v>0</v>
      </c>
      <c r="D2" s="21">
        <v>0</v>
      </c>
      <c r="E2" s="90">
        <v>0</v>
      </c>
      <c r="F2" s="21">
        <v>0</v>
      </c>
      <c r="G2" s="21">
        <v>0</v>
      </c>
      <c r="H2" s="69">
        <v>1</v>
      </c>
      <c r="I2" s="22">
        <v>1</v>
      </c>
      <c r="J2" s="22">
        <v>1</v>
      </c>
      <c r="K2" s="22">
        <v>1</v>
      </c>
      <c r="L2" s="22">
        <v>1</v>
      </c>
      <c r="M2" s="22">
        <v>1</v>
      </c>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91">
        <f>SUMIFS(B2:AO2,$B$106:$AO$106,"X",$B$103:$AO$103,"X")</f>
        <v>5</v>
      </c>
      <c r="AQ2" s="16">
        <f>SUMIFS(B2:AO2,$B$103:$AO$103,"X")</f>
        <v>5</v>
      </c>
      <c r="AR2" s="48">
        <v>29.1218590983</v>
      </c>
      <c r="AS2" s="48">
        <f t="shared" ref="AS2:AS33" si="0">IFERROR(AR2/$AR$102,0)*100</f>
        <v>3.0693147245627814E-2</v>
      </c>
      <c r="AT2" s="7" t="s">
        <v>66</v>
      </c>
    </row>
    <row r="3" spans="1:46" ht="14.45">
      <c r="A3" s="66" t="s">
        <v>13</v>
      </c>
      <c r="B3" s="21">
        <v>1</v>
      </c>
      <c r="C3" s="21">
        <v>1</v>
      </c>
      <c r="D3" s="21">
        <v>1</v>
      </c>
      <c r="E3" s="21">
        <v>1</v>
      </c>
      <c r="F3" s="21">
        <v>1</v>
      </c>
      <c r="G3" s="21">
        <v>1</v>
      </c>
      <c r="H3" s="69">
        <v>1</v>
      </c>
      <c r="I3" s="22">
        <v>1</v>
      </c>
      <c r="J3" s="22">
        <v>1</v>
      </c>
      <c r="K3" s="22">
        <v>1</v>
      </c>
      <c r="L3" s="22">
        <v>1</v>
      </c>
      <c r="M3" s="22">
        <v>1</v>
      </c>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16">
        <f>SUMIF($B$106:$V$106,"X",B3:V3)</f>
        <v>7</v>
      </c>
      <c r="AQ3" s="16">
        <f>SUMIFS(B3:AO3,$B$103:$AO$103,"X")</f>
        <v>11</v>
      </c>
      <c r="AR3" s="48">
        <v>77.9286628853</v>
      </c>
      <c r="AS3" s="48">
        <f t="shared" si="0"/>
        <v>8.213335269976052E-2</v>
      </c>
      <c r="AT3" s="35" t="s">
        <v>66</v>
      </c>
    </row>
    <row r="4" spans="1:46" ht="14.45">
      <c r="A4" s="66" t="s">
        <v>14</v>
      </c>
      <c r="B4" s="21">
        <v>0</v>
      </c>
      <c r="C4" s="21">
        <v>0</v>
      </c>
      <c r="D4" s="21">
        <v>0</v>
      </c>
      <c r="E4" s="21">
        <v>0</v>
      </c>
      <c r="F4" s="21">
        <v>0</v>
      </c>
      <c r="G4" s="21">
        <v>0</v>
      </c>
      <c r="H4" s="69">
        <v>1</v>
      </c>
      <c r="I4" s="22">
        <v>1</v>
      </c>
      <c r="J4" s="22">
        <v>1</v>
      </c>
      <c r="K4" s="22">
        <v>1</v>
      </c>
      <c r="L4" s="22">
        <v>1</v>
      </c>
      <c r="M4" s="22">
        <v>1</v>
      </c>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16">
        <f>SUMIF($B$106:$V$106,"X",B4:V4)</f>
        <v>6</v>
      </c>
      <c r="AQ4" s="16">
        <f>SUMIFS(B4:AO4,$B$103:$AO$103,"X")</f>
        <v>5</v>
      </c>
      <c r="AR4" s="48">
        <v>14.055721153599999</v>
      </c>
      <c r="AS4" s="48">
        <f t="shared" si="0"/>
        <v>1.4814106391858558E-2</v>
      </c>
      <c r="AT4" s="35" t="s">
        <v>66</v>
      </c>
    </row>
    <row r="5" spans="1:46" ht="14.45">
      <c r="A5" s="66" t="s">
        <v>15</v>
      </c>
      <c r="B5" s="21">
        <v>1</v>
      </c>
      <c r="C5" s="21">
        <v>1</v>
      </c>
      <c r="D5" s="21">
        <v>1</v>
      </c>
      <c r="E5" s="21">
        <v>1</v>
      </c>
      <c r="F5" s="21">
        <v>1</v>
      </c>
      <c r="G5" s="21">
        <v>1</v>
      </c>
      <c r="H5" s="69">
        <v>1</v>
      </c>
      <c r="I5" s="22">
        <v>1</v>
      </c>
      <c r="J5" s="22">
        <v>1</v>
      </c>
      <c r="K5" s="22">
        <v>1</v>
      </c>
      <c r="L5" s="22">
        <v>1</v>
      </c>
      <c r="M5" s="22">
        <v>1</v>
      </c>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16">
        <f>SUMIF($B$106:$V$106,"X",B5:V5)</f>
        <v>7</v>
      </c>
      <c r="AQ5" s="16">
        <f>SUMIFS(B5:AO5,$B$103:$AO$103,"X")</f>
        <v>11</v>
      </c>
      <c r="AR5" s="48">
        <v>950.17496898369996</v>
      </c>
      <c r="AS5" s="48">
        <f t="shared" si="0"/>
        <v>1.0014422545512898</v>
      </c>
      <c r="AT5" s="7" t="s">
        <v>66</v>
      </c>
    </row>
    <row r="6" spans="1:46" ht="14.45">
      <c r="A6" s="66" t="s">
        <v>16</v>
      </c>
      <c r="B6" s="21">
        <v>1</v>
      </c>
      <c r="C6" s="21">
        <v>1</v>
      </c>
      <c r="D6" s="21">
        <v>1</v>
      </c>
      <c r="E6" s="21">
        <v>1</v>
      </c>
      <c r="F6" s="21">
        <v>1</v>
      </c>
      <c r="G6" s="21">
        <v>1</v>
      </c>
      <c r="H6" s="69">
        <v>1</v>
      </c>
      <c r="I6" s="22">
        <v>1</v>
      </c>
      <c r="J6" s="22">
        <v>1</v>
      </c>
      <c r="K6" s="22">
        <v>1</v>
      </c>
      <c r="L6" s="22">
        <v>1</v>
      </c>
      <c r="M6" s="22">
        <v>1</v>
      </c>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16">
        <f>SUMIF($B$106:$V$106,"X",B6:V6)</f>
        <v>7</v>
      </c>
      <c r="AQ6" s="16">
        <f>SUMIFS(B6:AO6,$B$103:$AO$103,"X")</f>
        <v>11</v>
      </c>
      <c r="AR6" s="48">
        <v>7117.6874982187001</v>
      </c>
      <c r="AS6" s="48">
        <f t="shared" si="0"/>
        <v>7.5017267851537586</v>
      </c>
      <c r="AT6" s="35" t="s">
        <v>66</v>
      </c>
    </row>
    <row r="7" spans="1:46" ht="14.45">
      <c r="A7" s="66" t="s">
        <v>17</v>
      </c>
      <c r="B7" s="21">
        <v>1</v>
      </c>
      <c r="C7" s="21">
        <v>1</v>
      </c>
      <c r="D7" s="21">
        <v>1</v>
      </c>
      <c r="E7" s="21">
        <v>1</v>
      </c>
      <c r="F7" s="21">
        <v>0</v>
      </c>
      <c r="G7" s="21">
        <v>1</v>
      </c>
      <c r="H7" s="69">
        <v>1</v>
      </c>
      <c r="I7" s="22">
        <v>1</v>
      </c>
      <c r="J7" s="67">
        <v>1</v>
      </c>
      <c r="K7" s="22">
        <v>1</v>
      </c>
      <c r="L7" s="22">
        <v>1</v>
      </c>
      <c r="M7" s="22">
        <v>1</v>
      </c>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16">
        <f>SUMIF($B$106:$V$106,"X",B7:V7)</f>
        <v>7</v>
      </c>
      <c r="AQ7" s="16">
        <f>SUMIFS(B7:AO7,$B$103:$AO$103,"X")</f>
        <v>10</v>
      </c>
      <c r="AR7" s="48">
        <v>4728.2451047655995</v>
      </c>
      <c r="AS7" s="48">
        <f t="shared" si="0"/>
        <v>4.9833605308000806</v>
      </c>
      <c r="AT7" s="35" t="s">
        <v>66</v>
      </c>
    </row>
    <row r="8" spans="1:46" ht="14.45">
      <c r="A8" s="66" t="s">
        <v>18</v>
      </c>
      <c r="B8" s="21">
        <v>1</v>
      </c>
      <c r="C8" s="21">
        <v>1</v>
      </c>
      <c r="D8" s="21">
        <v>1</v>
      </c>
      <c r="E8" s="21">
        <v>1</v>
      </c>
      <c r="F8" s="21">
        <v>0</v>
      </c>
      <c r="G8" s="68">
        <v>1</v>
      </c>
      <c r="H8" s="69">
        <v>1</v>
      </c>
      <c r="I8" s="22">
        <v>1</v>
      </c>
      <c r="J8" s="22">
        <v>1</v>
      </c>
      <c r="K8" s="22">
        <v>1</v>
      </c>
      <c r="L8" s="22">
        <v>1</v>
      </c>
      <c r="M8" s="22">
        <v>1</v>
      </c>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16">
        <f>SUMIF($B$106:$V$106,"X",B8:V8)</f>
        <v>7</v>
      </c>
      <c r="AQ8" s="16">
        <f>SUMIFS(B8:AO8,$B$103:$AO$103,"X")</f>
        <v>10</v>
      </c>
      <c r="AR8" s="48">
        <v>87.786660556000001</v>
      </c>
      <c r="AS8" s="48">
        <f t="shared" si="0"/>
        <v>9.2523244809070052E-2</v>
      </c>
      <c r="AT8" s="35" t="s">
        <v>66</v>
      </c>
    </row>
    <row r="9" spans="1:46" ht="14.45">
      <c r="A9" s="66" t="s">
        <v>19</v>
      </c>
      <c r="B9" s="21">
        <v>1</v>
      </c>
      <c r="C9" s="21">
        <v>1</v>
      </c>
      <c r="D9" s="21">
        <v>0</v>
      </c>
      <c r="E9" s="21">
        <v>0</v>
      </c>
      <c r="F9" s="21">
        <v>1</v>
      </c>
      <c r="G9" s="21">
        <v>0</v>
      </c>
      <c r="H9" s="69">
        <v>1</v>
      </c>
      <c r="I9" s="22">
        <v>1</v>
      </c>
      <c r="J9" s="22">
        <v>1</v>
      </c>
      <c r="K9" s="22">
        <v>1</v>
      </c>
      <c r="L9" s="22">
        <v>1</v>
      </c>
      <c r="M9" s="22">
        <v>1</v>
      </c>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16">
        <f>SUMIF($B$106:$V$106,"X",B9:V9)</f>
        <v>6</v>
      </c>
      <c r="AQ9" s="16">
        <f>SUMIFS(B9:AO9,$B$103:$AO$103,"X")</f>
        <v>8</v>
      </c>
      <c r="AR9" s="48">
        <v>3641.1095971537998</v>
      </c>
      <c r="AS9" s="48">
        <f t="shared" si="0"/>
        <v>3.8375679459775291</v>
      </c>
      <c r="AT9" s="7" t="s">
        <v>66</v>
      </c>
    </row>
    <row r="10" spans="1:46" ht="14.45">
      <c r="A10" s="66" t="s">
        <v>20</v>
      </c>
      <c r="B10" s="21">
        <v>1</v>
      </c>
      <c r="C10" s="21">
        <v>1</v>
      </c>
      <c r="D10" s="21">
        <v>0</v>
      </c>
      <c r="E10" s="21">
        <v>0</v>
      </c>
      <c r="F10" s="21">
        <v>1</v>
      </c>
      <c r="G10" s="21">
        <v>0</v>
      </c>
      <c r="H10" s="69">
        <v>1</v>
      </c>
      <c r="I10" s="22">
        <v>0</v>
      </c>
      <c r="J10" s="22">
        <v>0</v>
      </c>
      <c r="K10" s="22">
        <v>1</v>
      </c>
      <c r="L10" s="22">
        <v>1</v>
      </c>
      <c r="M10" s="22">
        <v>1</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SUMIF($B$106:$V$106,"X",B10:V10)</f>
        <v>4</v>
      </c>
      <c r="AQ10" s="16">
        <f>SUMIFS(B10:AO10,$B$103:$AO$103,"X")</f>
        <v>7</v>
      </c>
      <c r="AR10" s="48">
        <v>3007.1775137465002</v>
      </c>
      <c r="AS10" s="48">
        <f t="shared" si="0"/>
        <v>3.169431659963986</v>
      </c>
      <c r="AT10" s="7" t="s">
        <v>66</v>
      </c>
    </row>
    <row r="11" spans="1:46">
      <c r="A11" s="66" t="s">
        <v>21</v>
      </c>
      <c r="B11" s="21">
        <v>1</v>
      </c>
      <c r="C11" s="21">
        <v>1</v>
      </c>
      <c r="D11" s="21">
        <v>0</v>
      </c>
      <c r="E11" s="77">
        <v>0</v>
      </c>
      <c r="F11" s="77">
        <v>1</v>
      </c>
      <c r="G11" s="80">
        <v>1</v>
      </c>
      <c r="H11" s="77">
        <v>0</v>
      </c>
      <c r="I11" s="76">
        <v>0</v>
      </c>
      <c r="J11" s="76">
        <v>0</v>
      </c>
      <c r="K11" s="76">
        <v>1</v>
      </c>
      <c r="L11" s="79">
        <v>1</v>
      </c>
      <c r="M11" s="76">
        <v>0</v>
      </c>
      <c r="N11" s="84"/>
      <c r="O11" s="84"/>
      <c r="P11" s="84"/>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SUMIF($B$106:$V$106,"X",B11:V11)</f>
        <v>3</v>
      </c>
      <c r="AQ11" s="16">
        <f>SUMIFS(B11:AO11,$B$103:$AO$103,"X")</f>
        <v>6</v>
      </c>
      <c r="AR11" s="48">
        <v>630.50094354609996</v>
      </c>
      <c r="AS11" s="48">
        <f t="shared" si="0"/>
        <v>0.66452001685213147</v>
      </c>
      <c r="AT11" s="35" t="s">
        <v>66</v>
      </c>
    </row>
    <row r="12" spans="1:46">
      <c r="A12" s="66" t="s">
        <v>22</v>
      </c>
      <c r="B12" s="21">
        <v>1</v>
      </c>
      <c r="C12" s="21">
        <v>1</v>
      </c>
      <c r="D12" s="21">
        <v>0</v>
      </c>
      <c r="E12" s="21">
        <v>0</v>
      </c>
      <c r="F12" s="21">
        <v>0</v>
      </c>
      <c r="G12" s="80">
        <v>1</v>
      </c>
      <c r="H12" s="21">
        <v>0</v>
      </c>
      <c r="I12" s="76">
        <v>0</v>
      </c>
      <c r="J12" s="76">
        <v>0</v>
      </c>
      <c r="K12" s="76">
        <v>1</v>
      </c>
      <c r="L12" s="79">
        <v>1</v>
      </c>
      <c r="M12" s="22">
        <v>0</v>
      </c>
      <c r="N12" s="84"/>
      <c r="O12" s="84"/>
      <c r="P12" s="84"/>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SUMIF($B$106:$V$106,"X",B12:V12)</f>
        <v>3</v>
      </c>
      <c r="AQ12" s="16">
        <f>SUMIFS(B12:AO12,$B$103:$AO$103,"X")</f>
        <v>5</v>
      </c>
      <c r="AR12" s="48">
        <v>34.252898139099997</v>
      </c>
      <c r="AS12" s="48">
        <f t="shared" si="0"/>
        <v>3.6101034711559975E-2</v>
      </c>
      <c r="AT12" s="35" t="s">
        <v>66</v>
      </c>
    </row>
    <row r="13" spans="1:46">
      <c r="A13" s="66" t="s">
        <v>23</v>
      </c>
      <c r="B13" s="21">
        <v>1</v>
      </c>
      <c r="C13" s="21">
        <v>1</v>
      </c>
      <c r="D13" s="21">
        <v>0</v>
      </c>
      <c r="E13" s="21">
        <v>0</v>
      </c>
      <c r="F13" s="21">
        <v>0</v>
      </c>
      <c r="G13" s="21">
        <v>0</v>
      </c>
      <c r="H13" s="80">
        <v>1</v>
      </c>
      <c r="I13" s="76">
        <v>1</v>
      </c>
      <c r="J13" s="76">
        <v>1</v>
      </c>
      <c r="K13" s="76">
        <v>1</v>
      </c>
      <c r="L13" s="22">
        <v>1</v>
      </c>
      <c r="M13" s="22">
        <v>1</v>
      </c>
      <c r="N13" s="84"/>
      <c r="O13" s="84"/>
      <c r="P13" s="84"/>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SUMIF($B$106:$V$106,"X",B13:V13)</f>
        <v>6</v>
      </c>
      <c r="AQ13" s="16">
        <f>SUMIFS(B13:AO13,$B$103:$AO$103,"X")</f>
        <v>7</v>
      </c>
      <c r="AR13" s="48">
        <v>423.31543080070003</v>
      </c>
      <c r="AS13" s="48">
        <f t="shared" si="0"/>
        <v>0.44615568000158073</v>
      </c>
      <c r="AT13" s="7" t="s">
        <v>66</v>
      </c>
    </row>
    <row r="14" spans="1:46">
      <c r="A14" s="66" t="s">
        <v>24</v>
      </c>
      <c r="B14" s="21">
        <v>1</v>
      </c>
      <c r="C14" s="21">
        <v>1</v>
      </c>
      <c r="D14" s="21">
        <v>1</v>
      </c>
      <c r="E14" s="21">
        <v>1</v>
      </c>
      <c r="F14" s="21">
        <v>1</v>
      </c>
      <c r="G14" s="21">
        <v>1</v>
      </c>
      <c r="H14" s="80">
        <v>1</v>
      </c>
      <c r="I14" s="76">
        <v>1</v>
      </c>
      <c r="J14" s="76">
        <v>1</v>
      </c>
      <c r="K14" s="76">
        <v>1</v>
      </c>
      <c r="L14" s="22">
        <v>1</v>
      </c>
      <c r="M14" s="22">
        <v>1</v>
      </c>
      <c r="N14" s="84"/>
      <c r="O14" s="84"/>
      <c r="P14" s="84"/>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SUMIF($B$106:$V$106,"X",B14:V14)</f>
        <v>7</v>
      </c>
      <c r="AQ14" s="16">
        <f>SUMIFS(B14:AO14,$B$103:$AO$103,"X")</f>
        <v>11</v>
      </c>
      <c r="AR14" s="48">
        <v>686.72359694809995</v>
      </c>
      <c r="AS14" s="48">
        <f t="shared" si="0"/>
        <v>0.72377619873195587</v>
      </c>
      <c r="AT14" s="35" t="s">
        <v>66</v>
      </c>
    </row>
    <row r="15" spans="1:46">
      <c r="A15" s="66" t="s">
        <v>25</v>
      </c>
      <c r="B15" s="21">
        <v>1</v>
      </c>
      <c r="C15" s="21">
        <v>1</v>
      </c>
      <c r="D15" s="21">
        <v>0</v>
      </c>
      <c r="E15" s="21">
        <v>0</v>
      </c>
      <c r="F15" s="21">
        <v>0</v>
      </c>
      <c r="G15" s="21">
        <v>0</v>
      </c>
      <c r="H15" s="80">
        <v>1</v>
      </c>
      <c r="I15" s="76">
        <v>1</v>
      </c>
      <c r="J15" s="76">
        <v>1</v>
      </c>
      <c r="K15" s="76">
        <v>1</v>
      </c>
      <c r="L15" s="22">
        <v>1</v>
      </c>
      <c r="M15" s="22">
        <v>1</v>
      </c>
      <c r="N15" s="84"/>
      <c r="O15" s="84"/>
      <c r="P15" s="84"/>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SUMIF($B$106:$V$106,"X",B15:V15)</f>
        <v>6</v>
      </c>
      <c r="AQ15" s="16">
        <f>SUMIFS(B15:AO15,$B$103:$AO$103,"X")</f>
        <v>7</v>
      </c>
      <c r="AR15" s="48">
        <v>6623.0221304072002</v>
      </c>
      <c r="AS15" s="48">
        <f t="shared" si="0"/>
        <v>6.9803714376018817</v>
      </c>
      <c r="AT15" s="35" t="s">
        <v>66</v>
      </c>
    </row>
    <row r="16" spans="1:46">
      <c r="A16" s="66" t="s">
        <v>26</v>
      </c>
      <c r="B16" s="21">
        <v>1</v>
      </c>
      <c r="C16" s="21">
        <v>1</v>
      </c>
      <c r="D16" s="21">
        <v>0</v>
      </c>
      <c r="E16" s="21">
        <v>0</v>
      </c>
      <c r="F16" s="21">
        <v>1</v>
      </c>
      <c r="G16" s="21">
        <v>0</v>
      </c>
      <c r="H16" s="80">
        <v>1</v>
      </c>
      <c r="I16" s="76">
        <v>1</v>
      </c>
      <c r="J16" s="76">
        <v>1</v>
      </c>
      <c r="K16" s="76">
        <v>1</v>
      </c>
      <c r="L16" s="22">
        <v>1</v>
      </c>
      <c r="M16" s="22">
        <v>1</v>
      </c>
      <c r="N16" s="84"/>
      <c r="O16" s="84"/>
      <c r="P16" s="84"/>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SUMIF($B$106:$V$106,"X",B16:V16)</f>
        <v>6</v>
      </c>
      <c r="AQ16" s="16">
        <f>SUMIFS(B16:AO16,$B$103:$AO$103,"X")</f>
        <v>8</v>
      </c>
      <c r="AR16" s="48">
        <v>4543.2065618766001</v>
      </c>
      <c r="AS16" s="48">
        <f t="shared" si="0"/>
        <v>4.7883381174356803</v>
      </c>
      <c r="AT16" s="7" t="s">
        <v>66</v>
      </c>
    </row>
    <row r="17" spans="1:46">
      <c r="A17" s="66" t="s">
        <v>27</v>
      </c>
      <c r="B17" s="21">
        <v>1</v>
      </c>
      <c r="C17" s="21">
        <v>1</v>
      </c>
      <c r="D17" s="69">
        <v>1</v>
      </c>
      <c r="E17" s="21">
        <v>0</v>
      </c>
      <c r="F17" s="21">
        <v>1</v>
      </c>
      <c r="G17" s="21">
        <v>0</v>
      </c>
      <c r="H17" s="82">
        <v>1</v>
      </c>
      <c r="I17" s="76">
        <v>0</v>
      </c>
      <c r="J17" s="76">
        <v>0</v>
      </c>
      <c r="K17" s="76">
        <v>1</v>
      </c>
      <c r="L17" s="81">
        <v>1</v>
      </c>
      <c r="M17" s="76">
        <v>1</v>
      </c>
      <c r="N17" s="84"/>
      <c r="O17" s="84"/>
      <c r="P17" s="84"/>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SUMIF($B$106:$V$106,"X",B17:V17)</f>
        <v>4</v>
      </c>
      <c r="AQ17" s="14">
        <f>SUMIFS(B17:AO17,$B$103:$AO$103,"X")</f>
        <v>8</v>
      </c>
      <c r="AR17" s="48">
        <v>11440.6250885921</v>
      </c>
      <c r="AS17" s="48">
        <f t="shared" si="0"/>
        <v>12.057911180769345</v>
      </c>
      <c r="AT17" s="35" t="s">
        <v>66</v>
      </c>
    </row>
    <row r="18" spans="1:46">
      <c r="A18" s="66" t="s">
        <v>28</v>
      </c>
      <c r="B18" s="21">
        <v>0</v>
      </c>
      <c r="C18" s="21">
        <v>0</v>
      </c>
      <c r="D18" s="21">
        <v>0</v>
      </c>
      <c r="E18" s="21">
        <v>0</v>
      </c>
      <c r="F18" s="21">
        <v>0</v>
      </c>
      <c r="G18" s="21">
        <v>0</v>
      </c>
      <c r="H18" s="80">
        <v>1</v>
      </c>
      <c r="I18" s="76">
        <v>0</v>
      </c>
      <c r="J18" s="76">
        <v>0</v>
      </c>
      <c r="K18" s="76">
        <v>1</v>
      </c>
      <c r="L18" s="22">
        <v>1</v>
      </c>
      <c r="M18" s="22">
        <v>1</v>
      </c>
      <c r="N18" s="84"/>
      <c r="O18" s="84"/>
      <c r="P18" s="84"/>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SUMIF($B$106:$V$106,"X",B18:V18)</f>
        <v>4</v>
      </c>
      <c r="AQ18" s="16">
        <f>SUMIFS(B18:AO18,$B$103:$AO$103,"X")</f>
        <v>4</v>
      </c>
      <c r="AR18" s="48">
        <v>4688.12916253</v>
      </c>
      <c r="AS18" s="48">
        <f t="shared" si="0"/>
        <v>4.9410801077756377</v>
      </c>
      <c r="AT18" s="35" t="s">
        <v>66</v>
      </c>
    </row>
    <row r="19" spans="1:46">
      <c r="A19" s="66" t="s">
        <v>29</v>
      </c>
      <c r="B19" s="21">
        <v>0</v>
      </c>
      <c r="C19" s="21">
        <v>0</v>
      </c>
      <c r="D19" s="21">
        <v>0</v>
      </c>
      <c r="E19" s="21">
        <v>0</v>
      </c>
      <c r="F19" s="21">
        <v>0</v>
      </c>
      <c r="G19" s="21">
        <v>0</v>
      </c>
      <c r="H19" s="80">
        <v>1</v>
      </c>
      <c r="I19" s="76">
        <v>0</v>
      </c>
      <c r="J19" s="76">
        <v>0</v>
      </c>
      <c r="K19" s="76">
        <v>1</v>
      </c>
      <c r="L19" s="22">
        <v>1</v>
      </c>
      <c r="M19" s="22">
        <v>1</v>
      </c>
      <c r="N19" s="84"/>
      <c r="O19" s="84"/>
      <c r="P19" s="84"/>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SUMIF($B$106:$V$106,"X",B19:V19)</f>
        <v>4</v>
      </c>
      <c r="AQ19" s="16">
        <f>SUMIFS(B19:AO19,$B$103:$AO$103,"X")</f>
        <v>4</v>
      </c>
      <c r="AR19" s="48">
        <v>204.00037958160001</v>
      </c>
      <c r="AS19" s="48">
        <f t="shared" si="0"/>
        <v>0.21500734783197706</v>
      </c>
      <c r="AT19" s="35" t="s">
        <v>66</v>
      </c>
    </row>
    <row r="20" spans="1:46">
      <c r="A20" s="66" t="s">
        <v>30</v>
      </c>
      <c r="B20" s="21">
        <v>1</v>
      </c>
      <c r="C20" s="21">
        <v>1</v>
      </c>
      <c r="D20" s="21">
        <v>1</v>
      </c>
      <c r="E20" s="21">
        <v>1</v>
      </c>
      <c r="F20" s="21">
        <v>1</v>
      </c>
      <c r="G20" s="80">
        <v>1</v>
      </c>
      <c r="H20" s="21">
        <v>0</v>
      </c>
      <c r="I20" s="76">
        <v>0</v>
      </c>
      <c r="J20" s="76">
        <v>0</v>
      </c>
      <c r="K20" s="76">
        <v>1</v>
      </c>
      <c r="L20" s="22">
        <v>0</v>
      </c>
      <c r="M20" s="22">
        <v>0</v>
      </c>
      <c r="N20" s="84"/>
      <c r="O20" s="84"/>
      <c r="P20" s="84"/>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SUMIF($B$106:$V$106,"X",B20:V20)</f>
        <v>2</v>
      </c>
      <c r="AQ20" s="14">
        <f>SUMIFS(B20:AO20,$B$103:$AO$103,"X")</f>
        <v>7</v>
      </c>
      <c r="AR20" s="48">
        <v>3352.7375774350999</v>
      </c>
      <c r="AS20" s="48">
        <f t="shared" si="0"/>
        <v>3.5336366333209877</v>
      </c>
      <c r="AT20" s="35" t="s">
        <v>66</v>
      </c>
    </row>
    <row r="21" spans="1:46">
      <c r="A21" s="66" t="s">
        <v>31</v>
      </c>
      <c r="B21" s="21">
        <v>1</v>
      </c>
      <c r="C21" s="21">
        <v>1</v>
      </c>
      <c r="D21" s="21">
        <v>1</v>
      </c>
      <c r="E21" s="21">
        <v>1</v>
      </c>
      <c r="F21" s="21">
        <v>1</v>
      </c>
      <c r="G21" s="21">
        <v>1</v>
      </c>
      <c r="H21" s="21">
        <v>0</v>
      </c>
      <c r="I21" s="76">
        <v>0</v>
      </c>
      <c r="J21" s="76">
        <v>0</v>
      </c>
      <c r="K21" s="76">
        <v>1</v>
      </c>
      <c r="L21" s="22">
        <v>0</v>
      </c>
      <c r="M21" s="22">
        <v>0</v>
      </c>
      <c r="N21" s="84"/>
      <c r="O21" s="84"/>
      <c r="P21" s="84"/>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SUMIF($B$106:$V$106,"X",B21:V21)</f>
        <v>2</v>
      </c>
      <c r="AQ21" s="16">
        <f>SUMIFS(B21:AO21,$B$103:$AO$103,"X")</f>
        <v>7</v>
      </c>
      <c r="AR21" s="48">
        <v>884.62394629839991</v>
      </c>
      <c r="AS21" s="48">
        <f t="shared" si="0"/>
        <v>0.9323543853809162</v>
      </c>
      <c r="AT21" s="35"/>
    </row>
    <row r="22" spans="1:46">
      <c r="A22" s="66" t="s">
        <v>32</v>
      </c>
      <c r="B22" s="21">
        <v>0</v>
      </c>
      <c r="C22" s="21">
        <v>0</v>
      </c>
      <c r="D22" s="21">
        <v>0</v>
      </c>
      <c r="E22" s="21">
        <v>0</v>
      </c>
      <c r="F22" s="21">
        <v>0</v>
      </c>
      <c r="G22" s="21">
        <v>0</v>
      </c>
      <c r="H22" s="80">
        <v>1</v>
      </c>
      <c r="I22" s="76">
        <v>0</v>
      </c>
      <c r="J22" s="76">
        <v>0</v>
      </c>
      <c r="K22" s="76">
        <v>1</v>
      </c>
      <c r="L22" s="22">
        <v>1</v>
      </c>
      <c r="M22" s="22">
        <v>1</v>
      </c>
      <c r="N22" s="84"/>
      <c r="O22" s="84"/>
      <c r="P22" s="84"/>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SUMIF($B$106:$V$106,"X",B22:V22)</f>
        <v>4</v>
      </c>
      <c r="AQ22" s="16">
        <f>SUMIFS(B22:AO22,$B$103:$AO$103,"X")</f>
        <v>4</v>
      </c>
      <c r="AR22" s="48">
        <v>224.47686017289999</v>
      </c>
      <c r="AS22" s="48">
        <f t="shared" si="0"/>
        <v>0.23658864975846355</v>
      </c>
      <c r="AT22" s="35" t="s">
        <v>66</v>
      </c>
    </row>
    <row r="23" spans="1:46">
      <c r="A23" s="66" t="s">
        <v>33</v>
      </c>
      <c r="B23" s="21">
        <v>1</v>
      </c>
      <c r="C23" s="21">
        <v>1</v>
      </c>
      <c r="D23" s="21">
        <v>0</v>
      </c>
      <c r="E23" s="21">
        <v>0</v>
      </c>
      <c r="F23" s="21">
        <v>1</v>
      </c>
      <c r="G23" s="21">
        <v>0</v>
      </c>
      <c r="H23" s="80">
        <v>1</v>
      </c>
      <c r="I23" s="76">
        <v>0</v>
      </c>
      <c r="J23" s="76">
        <v>0</v>
      </c>
      <c r="K23" s="81">
        <v>1</v>
      </c>
      <c r="L23" s="22">
        <v>1</v>
      </c>
      <c r="M23" s="22">
        <v>1</v>
      </c>
      <c r="N23" s="84"/>
      <c r="O23" s="84"/>
      <c r="P23" s="84"/>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SUMIF($B$106:$V$106,"X",B23:V23)</f>
        <v>4</v>
      </c>
      <c r="AQ23" s="14">
        <f>SUMIFS(B23:AO23,$B$103:$AO$103,"X")</f>
        <v>7</v>
      </c>
      <c r="AR23" s="48">
        <v>10092.9697959191</v>
      </c>
      <c r="AS23" s="48">
        <f t="shared" si="0"/>
        <v>10.637542302713182</v>
      </c>
      <c r="AT23" s="35" t="s">
        <v>66</v>
      </c>
    </row>
    <row r="24" spans="1:46">
      <c r="A24" s="66" t="s">
        <v>34</v>
      </c>
      <c r="B24" s="21">
        <v>1</v>
      </c>
      <c r="C24" s="21">
        <v>1</v>
      </c>
      <c r="D24" s="21">
        <v>0</v>
      </c>
      <c r="E24" s="21">
        <v>0</v>
      </c>
      <c r="F24" s="21">
        <v>1</v>
      </c>
      <c r="G24" s="80">
        <v>1</v>
      </c>
      <c r="H24" s="21">
        <v>0</v>
      </c>
      <c r="I24" s="76">
        <v>0</v>
      </c>
      <c r="J24" s="76">
        <v>0</v>
      </c>
      <c r="K24" s="76">
        <v>1</v>
      </c>
      <c r="L24" s="79">
        <v>1</v>
      </c>
      <c r="M24" s="22">
        <v>0</v>
      </c>
      <c r="N24" s="84"/>
      <c r="O24" s="84"/>
      <c r="P24" s="84"/>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SUMIF($B$106:$V$106,"X",B24:V24)</f>
        <v>3</v>
      </c>
      <c r="AQ24" s="16">
        <f>SUMIFS(B24:AO24,$B$103:$AO$103,"X")</f>
        <v>6</v>
      </c>
      <c r="AR24" s="48">
        <v>655.07637124190001</v>
      </c>
      <c r="AS24" s="48">
        <f t="shared" si="0"/>
        <v>0.69042142714140464</v>
      </c>
      <c r="AT24" s="35" t="s">
        <v>66</v>
      </c>
    </row>
    <row r="25" spans="1:46">
      <c r="A25" s="66" t="s">
        <v>35</v>
      </c>
      <c r="B25" s="21">
        <v>1</v>
      </c>
      <c r="C25" s="21">
        <v>1</v>
      </c>
      <c r="D25" s="21">
        <v>1</v>
      </c>
      <c r="E25" s="21">
        <v>1</v>
      </c>
      <c r="F25" s="21">
        <v>0</v>
      </c>
      <c r="G25" s="21">
        <v>1</v>
      </c>
      <c r="H25" s="21">
        <v>0</v>
      </c>
      <c r="I25" s="76">
        <v>0</v>
      </c>
      <c r="J25" s="76">
        <v>0</v>
      </c>
      <c r="K25" s="76">
        <v>0</v>
      </c>
      <c r="L25" s="79">
        <v>1</v>
      </c>
      <c r="M25" s="22">
        <v>0</v>
      </c>
      <c r="N25" s="84"/>
      <c r="O25" s="84"/>
      <c r="P25" s="84"/>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SUMIF($B$106:$V$106,"X",B25:V25)</f>
        <v>2</v>
      </c>
      <c r="AQ25" s="14">
        <f>SUMIFS(B25:AO25,$B$103:$AO$103,"X")</f>
        <v>6</v>
      </c>
      <c r="AR25" s="48">
        <v>2084.1518002537</v>
      </c>
      <c r="AS25" s="48">
        <f t="shared" si="0"/>
        <v>2.1966035159878006</v>
      </c>
      <c r="AT25" s="35" t="s">
        <v>66</v>
      </c>
    </row>
    <row r="26" spans="1:46">
      <c r="A26" s="66" t="s">
        <v>36</v>
      </c>
      <c r="B26" s="21">
        <v>1</v>
      </c>
      <c r="C26" s="21">
        <v>1</v>
      </c>
      <c r="D26" s="21">
        <v>0</v>
      </c>
      <c r="E26" s="21">
        <v>1</v>
      </c>
      <c r="F26" s="21">
        <v>0</v>
      </c>
      <c r="G26" s="21">
        <v>0</v>
      </c>
      <c r="H26" s="21">
        <v>0</v>
      </c>
      <c r="I26" s="76">
        <v>0</v>
      </c>
      <c r="J26" s="76">
        <v>0</v>
      </c>
      <c r="K26" s="76">
        <v>0</v>
      </c>
      <c r="L26" s="22">
        <v>0</v>
      </c>
      <c r="M26" s="22">
        <v>0</v>
      </c>
      <c r="N26" s="84"/>
      <c r="O26" s="84"/>
      <c r="P26" s="84"/>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SUMIF($B$106:$V$106,"X",B26:V26)</f>
        <v>0</v>
      </c>
      <c r="AQ26" s="16">
        <f>SUMIFS(B26:AO26,$B$103:$AO$103,"X")</f>
        <v>3</v>
      </c>
      <c r="AR26" s="48">
        <v>2.4892733729000001</v>
      </c>
      <c r="AS26" s="48">
        <f t="shared" si="0"/>
        <v>2.6235836768230356E-3</v>
      </c>
      <c r="AT26" s="35"/>
    </row>
    <row r="27" spans="1:46">
      <c r="A27" s="66" t="s">
        <v>37</v>
      </c>
      <c r="B27" s="69">
        <v>1</v>
      </c>
      <c r="C27" s="69">
        <v>1</v>
      </c>
      <c r="D27" s="21">
        <v>0</v>
      </c>
      <c r="E27" s="21">
        <v>0</v>
      </c>
      <c r="F27" s="80">
        <v>1</v>
      </c>
      <c r="G27" s="69">
        <v>1</v>
      </c>
      <c r="H27" s="21">
        <v>0</v>
      </c>
      <c r="I27" s="79">
        <v>1</v>
      </c>
      <c r="J27" s="79">
        <v>1</v>
      </c>
      <c r="K27" s="79">
        <v>1</v>
      </c>
      <c r="L27" s="79">
        <v>1</v>
      </c>
      <c r="M27" s="22">
        <v>0</v>
      </c>
      <c r="N27" s="84"/>
      <c r="O27" s="84"/>
      <c r="P27" s="84"/>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SUMIF($B$106:$V$106,"X",B27:V27)</f>
        <v>5</v>
      </c>
      <c r="AQ27" s="16">
        <f>SUMIFS(B27:AO27,$B$103:$AO$103,"X")</f>
        <v>7</v>
      </c>
      <c r="AR27" s="48">
        <v>742.54214791219999</v>
      </c>
      <c r="AS27" s="48">
        <f t="shared" si="0"/>
        <v>0.78260647457374477</v>
      </c>
      <c r="AT27" s="35" t="s">
        <v>66</v>
      </c>
    </row>
    <row r="28" spans="1:46">
      <c r="A28" s="70" t="s">
        <v>38</v>
      </c>
      <c r="B28" s="21">
        <v>0</v>
      </c>
      <c r="C28" s="21">
        <v>0</v>
      </c>
      <c r="D28" s="21">
        <v>0</v>
      </c>
      <c r="E28" s="21">
        <v>0</v>
      </c>
      <c r="F28" s="21">
        <v>0</v>
      </c>
      <c r="G28" s="21">
        <v>0</v>
      </c>
      <c r="H28" s="21">
        <v>0</v>
      </c>
      <c r="I28" s="76">
        <v>0</v>
      </c>
      <c r="J28" s="76">
        <v>0</v>
      </c>
      <c r="K28" s="76">
        <v>0</v>
      </c>
      <c r="L28" s="22">
        <v>0</v>
      </c>
      <c r="M28" s="22">
        <v>0</v>
      </c>
      <c r="N28" s="84"/>
      <c r="O28" s="84"/>
      <c r="P28" s="84"/>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SUMIF($B$106:$V$106,"X",B28:V28)</f>
        <v>0</v>
      </c>
      <c r="AQ28" s="14">
        <f>SUMIFS(B28:AO28,$B$103:$AO$103,"X")</f>
        <v>0</v>
      </c>
      <c r="AR28" s="48">
        <v>7965.9476886259008</v>
      </c>
      <c r="AS28" s="48">
        <f t="shared" si="0"/>
        <v>8.3957553854189229</v>
      </c>
      <c r="AT28" s="35"/>
    </row>
    <row r="29" spans="1:46">
      <c r="A29" s="66" t="s">
        <v>39</v>
      </c>
      <c r="B29" s="21">
        <v>1</v>
      </c>
      <c r="C29" s="21">
        <v>1</v>
      </c>
      <c r="D29" s="21">
        <v>0</v>
      </c>
      <c r="E29" s="21">
        <v>1</v>
      </c>
      <c r="F29" s="21">
        <v>1</v>
      </c>
      <c r="G29" s="21">
        <v>1</v>
      </c>
      <c r="H29" s="21">
        <v>0</v>
      </c>
      <c r="I29" s="79">
        <v>1</v>
      </c>
      <c r="J29" s="79">
        <v>1</v>
      </c>
      <c r="K29" s="79">
        <v>1</v>
      </c>
      <c r="L29" s="79">
        <v>1</v>
      </c>
      <c r="M29" s="22">
        <v>0</v>
      </c>
      <c r="N29" s="84"/>
      <c r="O29" s="84"/>
      <c r="P29" s="84"/>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SUMIF($B$106:$V$106,"X",B29:V29)</f>
        <v>5</v>
      </c>
      <c r="AQ29" s="16">
        <f>SUMIFS(B29:AO29,$B$103:$AO$103,"X")</f>
        <v>8</v>
      </c>
      <c r="AR29" s="48">
        <v>540.74438194380002</v>
      </c>
      <c r="AS29" s="48">
        <f t="shared" si="0"/>
        <v>0.56992058375201471</v>
      </c>
      <c r="AT29" s="35" t="s">
        <v>66</v>
      </c>
    </row>
    <row r="30" spans="1:46">
      <c r="A30" s="66" t="s">
        <v>40</v>
      </c>
      <c r="B30" s="21">
        <v>1</v>
      </c>
      <c r="C30" s="21">
        <v>1</v>
      </c>
      <c r="D30" s="21">
        <v>1</v>
      </c>
      <c r="E30" s="21">
        <v>1</v>
      </c>
      <c r="F30" s="21">
        <v>0</v>
      </c>
      <c r="G30" s="21">
        <v>1</v>
      </c>
      <c r="H30" s="21">
        <v>0</v>
      </c>
      <c r="I30" s="76">
        <v>0</v>
      </c>
      <c r="J30" s="76">
        <v>0</v>
      </c>
      <c r="K30" s="76">
        <v>0</v>
      </c>
      <c r="L30" s="79">
        <v>1</v>
      </c>
      <c r="M30" s="78">
        <v>1</v>
      </c>
      <c r="N30" s="84"/>
      <c r="O30" s="84"/>
      <c r="P30" s="84"/>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SUMIF($B$106:$V$106,"X",B30:V30)</f>
        <v>3</v>
      </c>
      <c r="AQ30" s="14">
        <f>SUMIFS(B30:AO30,$B$103:$AO$103,"X")</f>
        <v>7</v>
      </c>
      <c r="AR30" s="48">
        <v>8934.1164568767999</v>
      </c>
      <c r="AS30" s="48">
        <f t="shared" si="0"/>
        <v>9.4161623059467967</v>
      </c>
      <c r="AT30" s="35" t="s">
        <v>66</v>
      </c>
    </row>
    <row r="31" spans="1:46">
      <c r="A31" s="66" t="s">
        <v>41</v>
      </c>
      <c r="B31" s="21">
        <v>0</v>
      </c>
      <c r="C31" s="21">
        <v>0</v>
      </c>
      <c r="D31" s="21">
        <v>0</v>
      </c>
      <c r="E31" s="21">
        <v>0</v>
      </c>
      <c r="F31" s="21">
        <v>0</v>
      </c>
      <c r="G31" s="21">
        <v>0</v>
      </c>
      <c r="H31" s="21">
        <v>0</v>
      </c>
      <c r="I31" s="76">
        <v>0</v>
      </c>
      <c r="J31" s="76">
        <v>0</v>
      </c>
      <c r="K31" s="76">
        <v>0</v>
      </c>
      <c r="L31" s="22">
        <v>0</v>
      </c>
      <c r="M31" s="22">
        <v>0</v>
      </c>
      <c r="N31" s="84"/>
      <c r="O31" s="84"/>
      <c r="P31" s="84"/>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SUMIF($B$106:$V$106,"X",B31:V31)</f>
        <v>0</v>
      </c>
      <c r="AQ31" s="16">
        <f>SUMIFS(B31:AO31,$B$103:$AO$103,"X")</f>
        <v>0</v>
      </c>
      <c r="AR31" s="48">
        <v>21.365265471699999</v>
      </c>
      <c r="AS31" s="48">
        <f t="shared" si="0"/>
        <v>2.2518041751774579E-2</v>
      </c>
      <c r="AT31" s="35"/>
    </row>
    <row r="32" spans="1:46">
      <c r="A32" s="66" t="s">
        <v>42</v>
      </c>
      <c r="B32" s="21">
        <v>0</v>
      </c>
      <c r="C32" s="21">
        <v>0</v>
      </c>
      <c r="D32" s="21">
        <v>0</v>
      </c>
      <c r="E32" s="21">
        <v>0</v>
      </c>
      <c r="F32" s="21">
        <v>0</v>
      </c>
      <c r="G32" s="21">
        <v>0</v>
      </c>
      <c r="H32" s="21">
        <v>0</v>
      </c>
      <c r="I32" s="76">
        <v>0</v>
      </c>
      <c r="J32" s="76">
        <v>0</v>
      </c>
      <c r="K32" s="76">
        <v>0</v>
      </c>
      <c r="L32" s="22">
        <v>0</v>
      </c>
      <c r="M32" s="22">
        <v>0</v>
      </c>
      <c r="N32" s="84"/>
      <c r="O32" s="84"/>
      <c r="P32" s="84"/>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SUMIF($B$106:$V$106,"X",B32:V32)</f>
        <v>0</v>
      </c>
      <c r="AQ32" s="16">
        <f>SUMIFS(B32:AO32,$B$103:$AO$103,"X")</f>
        <v>0</v>
      </c>
      <c r="AR32" s="48">
        <v>8.1897904293000003</v>
      </c>
      <c r="AS32" s="48">
        <f t="shared" si="0"/>
        <v>8.6316757013638664E-3</v>
      </c>
      <c r="AT32" s="35"/>
    </row>
    <row r="33" spans="1:46">
      <c r="A33" s="66" t="s">
        <v>43</v>
      </c>
      <c r="B33" s="21">
        <v>0</v>
      </c>
      <c r="C33" s="21">
        <v>0</v>
      </c>
      <c r="D33" s="21">
        <v>0</v>
      </c>
      <c r="E33" s="21">
        <v>0</v>
      </c>
      <c r="F33" s="21">
        <v>0</v>
      </c>
      <c r="G33" s="21">
        <v>0</v>
      </c>
      <c r="H33" s="21">
        <v>0</v>
      </c>
      <c r="I33" s="76">
        <v>0</v>
      </c>
      <c r="J33" s="76">
        <v>0</v>
      </c>
      <c r="K33" s="76">
        <v>0</v>
      </c>
      <c r="L33" s="22">
        <v>0</v>
      </c>
      <c r="M33" s="22">
        <v>0</v>
      </c>
      <c r="N33" s="84"/>
      <c r="O33" s="84"/>
      <c r="P33" s="84"/>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SUMIF($B$106:$V$106,"X",B33:V33)</f>
        <v>0</v>
      </c>
      <c r="AQ33" s="16">
        <f>SUMIFS(B33:AO33,$B$103:$AO$103,"X")</f>
        <v>0</v>
      </c>
      <c r="AR33" s="48">
        <v>11.100088852399999</v>
      </c>
      <c r="AS33" s="48">
        <f t="shared" si="0"/>
        <v>1.1699001098667951E-2</v>
      </c>
      <c r="AT33" s="35"/>
    </row>
    <row r="34" spans="1:46">
      <c r="A34" s="70" t="s">
        <v>44</v>
      </c>
      <c r="B34" s="21">
        <v>0</v>
      </c>
      <c r="C34" s="21">
        <v>0</v>
      </c>
      <c r="D34" s="21">
        <v>0</v>
      </c>
      <c r="E34" s="21">
        <v>0</v>
      </c>
      <c r="F34" s="21">
        <v>0</v>
      </c>
      <c r="G34" s="21">
        <v>0</v>
      </c>
      <c r="H34" s="21">
        <v>0</v>
      </c>
      <c r="I34" s="76">
        <v>0</v>
      </c>
      <c r="J34" s="76">
        <v>0</v>
      </c>
      <c r="K34" s="76">
        <v>0</v>
      </c>
      <c r="L34" s="22">
        <v>0</v>
      </c>
      <c r="M34" s="22">
        <v>0</v>
      </c>
      <c r="N34" s="84"/>
      <c r="O34" s="84"/>
      <c r="P34" s="84"/>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SUMIF($B$106:$V$106,"X",B34:V34)</f>
        <v>0</v>
      </c>
      <c r="AQ34" s="14">
        <f>SUMIFS(B34:AO34,$B$103:$AO$103,"X")</f>
        <v>0</v>
      </c>
      <c r="AR34" s="48">
        <v>3894.8226460908004</v>
      </c>
      <c r="AS34" s="48">
        <f t="shared" ref="AS34:AS65" si="1">IFERROR(AR34/$AR$102,0)*100</f>
        <v>4.1049702413761464</v>
      </c>
      <c r="AT34" s="35"/>
    </row>
    <row r="35" spans="1:46">
      <c r="A35" s="70" t="s">
        <v>45</v>
      </c>
      <c r="B35" s="21">
        <v>0</v>
      </c>
      <c r="C35" s="21">
        <v>0</v>
      </c>
      <c r="D35" s="21">
        <v>0</v>
      </c>
      <c r="E35" s="21">
        <v>0</v>
      </c>
      <c r="F35" s="21">
        <v>0</v>
      </c>
      <c r="G35" s="21">
        <v>0</v>
      </c>
      <c r="H35" s="21">
        <v>0</v>
      </c>
      <c r="I35" s="76">
        <v>0</v>
      </c>
      <c r="J35" s="76">
        <v>0</v>
      </c>
      <c r="K35" s="76">
        <v>0</v>
      </c>
      <c r="L35" s="22">
        <v>0</v>
      </c>
      <c r="M35" s="22">
        <v>0</v>
      </c>
      <c r="N35" s="84"/>
      <c r="O35" s="84"/>
      <c r="P35" s="84"/>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SUMIF($B$106:$V$106,"X",B35:V35)</f>
        <v>0</v>
      </c>
      <c r="AQ35" s="14">
        <f>SUMIFS(B35:AO35,$B$103:$AO$103,"X")</f>
        <v>0</v>
      </c>
      <c r="AR35" s="48">
        <v>1204.2069342592999</v>
      </c>
      <c r="AS35" s="48">
        <f t="shared" si="1"/>
        <v>1.2691806736193003</v>
      </c>
      <c r="AT35" s="35"/>
    </row>
    <row r="36" spans="1:46">
      <c r="A36" s="66" t="s">
        <v>46</v>
      </c>
      <c r="B36" s="21">
        <v>0</v>
      </c>
      <c r="C36" s="21">
        <v>0</v>
      </c>
      <c r="D36" s="21">
        <v>0</v>
      </c>
      <c r="E36" s="21">
        <v>0</v>
      </c>
      <c r="F36" s="21">
        <v>0</v>
      </c>
      <c r="G36" s="21">
        <v>0</v>
      </c>
      <c r="H36" s="21">
        <v>0</v>
      </c>
      <c r="I36" s="76">
        <v>0</v>
      </c>
      <c r="J36" s="76">
        <v>0</v>
      </c>
      <c r="K36" s="76">
        <v>0</v>
      </c>
      <c r="L36" s="22">
        <v>0</v>
      </c>
      <c r="M36" s="22">
        <v>0</v>
      </c>
      <c r="N36" s="84"/>
      <c r="O36" s="84"/>
      <c r="P36" s="84"/>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SUMIF($B$106:$V$106,"X",B36:V36)</f>
        <v>0</v>
      </c>
      <c r="AQ36" s="16">
        <f>SUMIFS(B36:AO36,$B$103:$AO$103,"X")</f>
        <v>0</v>
      </c>
      <c r="AR36" s="48">
        <v>358.71949429250003</v>
      </c>
      <c r="AS36" s="48">
        <f t="shared" si="1"/>
        <v>0.37807442928118473</v>
      </c>
      <c r="AT36" s="35"/>
    </row>
    <row r="37" spans="1:46">
      <c r="A37" s="70" t="s">
        <v>47</v>
      </c>
      <c r="B37" s="21">
        <v>0</v>
      </c>
      <c r="C37" s="21">
        <v>0</v>
      </c>
      <c r="D37" s="21">
        <v>0</v>
      </c>
      <c r="E37" s="77">
        <v>0</v>
      </c>
      <c r="F37" s="77">
        <v>0</v>
      </c>
      <c r="G37" s="21">
        <v>0</v>
      </c>
      <c r="H37" s="21">
        <v>0</v>
      </c>
      <c r="I37" s="76">
        <v>0</v>
      </c>
      <c r="J37" s="76">
        <v>0</v>
      </c>
      <c r="K37" s="76">
        <v>0</v>
      </c>
      <c r="L37" s="76">
        <v>0</v>
      </c>
      <c r="M37" s="76">
        <v>0</v>
      </c>
      <c r="N37" s="84"/>
      <c r="O37" s="84"/>
      <c r="P37" s="84"/>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SUMIF($B$106:$V$106,"X",B37:V37)</f>
        <v>0</v>
      </c>
      <c r="AQ37" s="14">
        <f>SUMIFS(B37:AO37,$B$103:$AO$103,"X")</f>
        <v>0</v>
      </c>
      <c r="AR37" s="48">
        <v>4937.4363516095</v>
      </c>
      <c r="AS37" s="48">
        <f t="shared" si="1"/>
        <v>5.2038388223886534</v>
      </c>
      <c r="AT37" s="35"/>
    </row>
    <row r="38" spans="1:46">
      <c r="A38" s="66" t="s">
        <v>48</v>
      </c>
      <c r="B38" s="21">
        <v>1</v>
      </c>
      <c r="C38" s="21">
        <v>1</v>
      </c>
      <c r="D38" s="21">
        <v>0</v>
      </c>
      <c r="E38" s="21">
        <v>1</v>
      </c>
      <c r="F38" s="21">
        <v>1</v>
      </c>
      <c r="G38" s="21">
        <v>0</v>
      </c>
      <c r="H38" s="21">
        <v>0</v>
      </c>
      <c r="I38" s="76">
        <v>0</v>
      </c>
      <c r="J38" s="76">
        <v>0</v>
      </c>
      <c r="K38" s="76">
        <v>1</v>
      </c>
      <c r="L38" s="22">
        <v>1</v>
      </c>
      <c r="M38" s="22">
        <v>1</v>
      </c>
      <c r="N38" s="84"/>
      <c r="O38" s="84"/>
      <c r="P38" s="84"/>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SUMIF($B$106:$V$106,"X",B38:V38)</f>
        <v>3</v>
      </c>
      <c r="AQ38" s="16">
        <f>SUMIFS(B38:AO38,$B$103:$AO$103,"X")</f>
        <v>7</v>
      </c>
      <c r="AR38" s="48">
        <v>37.874192053399995</v>
      </c>
      <c r="AS38" s="48">
        <f t="shared" si="1"/>
        <v>3.9917717807104319E-2</v>
      </c>
      <c r="AT38" s="35"/>
    </row>
    <row r="39" spans="1:46" hidden="1">
      <c r="A39" s="17"/>
      <c r="B39" s="18"/>
      <c r="C39" s="18"/>
      <c r="D39" s="18"/>
      <c r="E39" s="83"/>
      <c r="F39" s="84"/>
      <c r="G39" s="84"/>
      <c r="H39" s="84"/>
      <c r="I39" s="84"/>
      <c r="J39" s="84"/>
      <c r="K39" s="84"/>
      <c r="L39" s="84"/>
      <c r="M39" s="84"/>
      <c r="N39" s="84"/>
      <c r="O39" s="84"/>
      <c r="P39" s="84"/>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SUMIF($B$106:$V$106,"X",B39:V39)</f>
        <v>0</v>
      </c>
      <c r="AQ39" s="16">
        <f>SUMIFS(B39:AO39,$B$103:$AO$103,"X")</f>
        <v>0</v>
      </c>
      <c r="AR39" s="48"/>
      <c r="AS39" s="48">
        <f t="shared" si="1"/>
        <v>0</v>
      </c>
      <c r="AT39" s="35"/>
    </row>
    <row r="40" spans="1:46" hidden="1">
      <c r="A40" s="17"/>
      <c r="B40" s="18"/>
      <c r="C40" s="18"/>
      <c r="D40" s="18"/>
      <c r="E40" s="83"/>
      <c r="F40" s="84"/>
      <c r="G40" s="84"/>
      <c r="H40" s="84"/>
      <c r="I40" s="84"/>
      <c r="J40" s="84"/>
      <c r="K40" s="84"/>
      <c r="L40" s="84"/>
      <c r="M40" s="84"/>
      <c r="N40" s="84"/>
      <c r="O40" s="84"/>
      <c r="P40" s="84"/>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SUMIF($B$106:$V$106,"X",B40:V40)</f>
        <v>0</v>
      </c>
      <c r="AQ40" s="16">
        <f>SUMIFS(B40:AO40,$B$103:$AO$103,"X")</f>
        <v>0</v>
      </c>
      <c r="AR40" s="48"/>
      <c r="AS40" s="48">
        <f t="shared" si="1"/>
        <v>0</v>
      </c>
      <c r="AT40" s="35"/>
    </row>
    <row r="41" spans="1:46" hidden="1">
      <c r="A41" s="17"/>
      <c r="B41" s="18"/>
      <c r="C41" s="18"/>
      <c r="D41" s="18"/>
      <c r="E41" s="83"/>
      <c r="F41" s="84"/>
      <c r="G41" s="84"/>
      <c r="H41" s="84"/>
      <c r="I41" s="84"/>
      <c r="J41" s="84"/>
      <c r="K41" s="84"/>
      <c r="L41" s="84"/>
      <c r="M41" s="84"/>
      <c r="N41" s="84"/>
      <c r="O41" s="84"/>
      <c r="P41" s="84"/>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SUMIF($B$106:$V$106,"X",B41:V41)</f>
        <v>0</v>
      </c>
      <c r="AQ41" s="16">
        <f>SUMIFS(B41:AO41,$B$103:$AO$103,"X")</f>
        <v>0</v>
      </c>
      <c r="AR41" s="48"/>
      <c r="AS41" s="48">
        <f t="shared" si="1"/>
        <v>0</v>
      </c>
      <c r="AT41" s="35"/>
    </row>
    <row r="42" spans="1:46" hidden="1">
      <c r="A42" s="17"/>
      <c r="B42" s="18"/>
      <c r="C42" s="18"/>
      <c r="D42" s="18"/>
      <c r="E42" s="83"/>
      <c r="F42" s="84"/>
      <c r="G42" s="84"/>
      <c r="H42" s="84"/>
      <c r="I42" s="84"/>
      <c r="J42" s="84"/>
      <c r="K42" s="84"/>
      <c r="L42" s="84"/>
      <c r="M42" s="84"/>
      <c r="N42" s="84"/>
      <c r="O42" s="84"/>
      <c r="P42" s="84"/>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SUMIF($B$106:$V$106,"X",B42:V42)</f>
        <v>0</v>
      </c>
      <c r="AQ42" s="16">
        <f>SUMIFS(B42:AO42,$B$103:$AO$103,"X")</f>
        <v>0</v>
      </c>
      <c r="AR42" s="48"/>
      <c r="AS42" s="48">
        <f t="shared" si="1"/>
        <v>0</v>
      </c>
      <c r="AT42" s="35"/>
    </row>
    <row r="43" spans="1:46" hidden="1">
      <c r="A43" s="17"/>
      <c r="B43" s="18"/>
      <c r="C43" s="18"/>
      <c r="D43" s="18"/>
      <c r="E43" s="83"/>
      <c r="F43" s="84"/>
      <c r="G43" s="84"/>
      <c r="H43" s="84"/>
      <c r="I43" s="84"/>
      <c r="J43" s="84"/>
      <c r="K43" s="84"/>
      <c r="L43" s="84"/>
      <c r="M43" s="84"/>
      <c r="N43" s="84"/>
      <c r="O43" s="84"/>
      <c r="P43" s="84"/>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SUMIF($B$106:$V$106,"X",B43:V43)</f>
        <v>0</v>
      </c>
      <c r="AQ43" s="16">
        <f>SUMIFS(B43:AO43,$B$103:$AO$103,"X")</f>
        <v>0</v>
      </c>
      <c r="AR43" s="48"/>
      <c r="AS43" s="48">
        <f t="shared" si="1"/>
        <v>0</v>
      </c>
      <c r="AT43" s="35"/>
    </row>
    <row r="44" spans="1:46" hidden="1">
      <c r="A44" s="17"/>
      <c r="B44" s="18"/>
      <c r="C44" s="18"/>
      <c r="D44" s="18"/>
      <c r="E44" s="83"/>
      <c r="F44" s="84"/>
      <c r="G44" s="84"/>
      <c r="H44" s="84"/>
      <c r="I44" s="84"/>
      <c r="J44" s="84"/>
      <c r="K44" s="84"/>
      <c r="L44" s="84"/>
      <c r="M44" s="84"/>
      <c r="N44" s="84"/>
      <c r="O44" s="84"/>
      <c r="P44" s="84"/>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SUMIF($B$106:$V$106,"X",B44:V44)</f>
        <v>0</v>
      </c>
      <c r="AQ44" s="16">
        <f>SUMIFS(B44:AO44,$B$103:$AO$103,"X")</f>
        <v>0</v>
      </c>
      <c r="AR44" s="48"/>
      <c r="AS44" s="48">
        <f t="shared" si="1"/>
        <v>0</v>
      </c>
      <c r="AT44" s="35"/>
    </row>
    <row r="45" spans="1:46" hidden="1">
      <c r="A45" s="17"/>
      <c r="B45" s="18"/>
      <c r="C45" s="18"/>
      <c r="D45" s="18"/>
      <c r="E45" s="83"/>
      <c r="F45" s="84"/>
      <c r="G45" s="84"/>
      <c r="H45" s="84"/>
      <c r="I45" s="84"/>
      <c r="J45" s="84"/>
      <c r="K45" s="84"/>
      <c r="L45" s="84"/>
      <c r="M45" s="84"/>
      <c r="N45" s="84"/>
      <c r="O45" s="84"/>
      <c r="P45" s="84"/>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SUMIF($B$106:$V$106,"X",B45:V45)</f>
        <v>0</v>
      </c>
      <c r="AQ45" s="16">
        <f>SUMIFS(B45:AO45,$B$103:$AO$103,"X")</f>
        <v>0</v>
      </c>
      <c r="AR45" s="48"/>
      <c r="AS45" s="48">
        <f t="shared" si="1"/>
        <v>0</v>
      </c>
      <c r="AT45" s="35"/>
    </row>
    <row r="46" spans="1:46" hidden="1">
      <c r="A46" s="17"/>
      <c r="B46" s="18"/>
      <c r="C46" s="18"/>
      <c r="D46" s="18"/>
      <c r="E46" s="83"/>
      <c r="F46" s="84"/>
      <c r="G46" s="84"/>
      <c r="H46" s="84"/>
      <c r="I46" s="84"/>
      <c r="J46" s="84"/>
      <c r="K46" s="84"/>
      <c r="L46" s="84"/>
      <c r="M46" s="84"/>
      <c r="N46" s="84"/>
      <c r="O46" s="84"/>
      <c r="P46" s="84"/>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SUMIF($B$106:$V$106,"X",B46:V46)</f>
        <v>0</v>
      </c>
      <c r="AQ46" s="16">
        <f>SUMIFS(B46:AO46,$B$103:$AO$103,"X")</f>
        <v>0</v>
      </c>
      <c r="AR46" s="48"/>
      <c r="AS46" s="48">
        <f t="shared" si="1"/>
        <v>0</v>
      </c>
      <c r="AT46" s="35"/>
    </row>
    <row r="47" spans="1:46" hidden="1">
      <c r="A47" s="17"/>
      <c r="B47" s="18"/>
      <c r="C47" s="18"/>
      <c r="D47" s="18"/>
      <c r="E47" s="83"/>
      <c r="F47" s="84"/>
      <c r="G47" s="84"/>
      <c r="H47" s="84"/>
      <c r="I47" s="84"/>
      <c r="J47" s="84"/>
      <c r="K47" s="84"/>
      <c r="L47" s="84"/>
      <c r="M47" s="84"/>
      <c r="N47" s="84"/>
      <c r="O47" s="84"/>
      <c r="P47" s="84"/>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SUMIF($B$106:$V$106,"X",B47:V47)</f>
        <v>0</v>
      </c>
      <c r="AQ47" s="16">
        <f>SUMIFS(B47:AO47,$B$103:$AO$103,"X")</f>
        <v>0</v>
      </c>
      <c r="AR47" s="48"/>
      <c r="AS47" s="48">
        <f t="shared" si="1"/>
        <v>0</v>
      </c>
      <c r="AT47" s="35"/>
    </row>
    <row r="48" spans="1:46" hidden="1">
      <c r="A48" s="17"/>
      <c r="B48" s="18"/>
      <c r="C48" s="18"/>
      <c r="D48" s="18"/>
      <c r="E48" s="83"/>
      <c r="F48" s="84"/>
      <c r="G48" s="84"/>
      <c r="H48" s="84"/>
      <c r="I48" s="84"/>
      <c r="J48" s="84"/>
      <c r="K48" s="84"/>
      <c r="L48" s="84"/>
      <c r="M48" s="84"/>
      <c r="N48" s="84"/>
      <c r="O48" s="84"/>
      <c r="P48" s="84"/>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SUMIF($B$106:$V$106,"X",B48:V48)</f>
        <v>0</v>
      </c>
      <c r="AQ48" s="16">
        <f>SUMIFS(B48:AO48,$B$103:$AO$103,"X")</f>
        <v>0</v>
      </c>
      <c r="AR48" s="48"/>
      <c r="AS48" s="48">
        <f t="shared" si="1"/>
        <v>0</v>
      </c>
      <c r="AT48" s="35"/>
    </row>
    <row r="49" spans="1:46" ht="14.45"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SUMIF($B$106:$V$106,"X",B49:V49)</f>
        <v>0</v>
      </c>
      <c r="AQ49" s="16">
        <f>SUMIFS(B49:AO49,$B$103:$AO$103,"X")</f>
        <v>0</v>
      </c>
      <c r="AR49" s="48"/>
      <c r="AS49" s="48">
        <f t="shared" si="1"/>
        <v>0</v>
      </c>
      <c r="AT49" s="35"/>
    </row>
    <row r="50" spans="1:46" ht="14.45"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SUMIF($B$106:$V$106,"X",B50:V50)</f>
        <v>0</v>
      </c>
      <c r="AQ50" s="16">
        <f>SUMIFS(B50:AO50,$B$103:$AO$103,"X")</f>
        <v>0</v>
      </c>
      <c r="AR50" s="48"/>
      <c r="AS50" s="48">
        <f t="shared" si="1"/>
        <v>0</v>
      </c>
      <c r="AT50" s="35"/>
    </row>
    <row r="51" spans="1:46" ht="14.45"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SUMIF($B$106:$V$106,"X",B51:V51)</f>
        <v>0</v>
      </c>
      <c r="AQ51" s="16">
        <f>SUMIFS(B51:AO51,$B$103:$AO$103,"X")</f>
        <v>0</v>
      </c>
      <c r="AR51" s="48"/>
      <c r="AS51" s="48">
        <f t="shared" si="1"/>
        <v>0</v>
      </c>
      <c r="AT51" s="35"/>
    </row>
    <row r="52" spans="1:46" ht="14.45"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SUMIF($B$106:$V$106,"X",B52:V52)</f>
        <v>0</v>
      </c>
      <c r="AQ52" s="16">
        <f>SUMIFS(B52:AO52,$B$103:$AO$103,"X")</f>
        <v>0</v>
      </c>
      <c r="AR52" s="48"/>
      <c r="AS52" s="48">
        <f t="shared" si="1"/>
        <v>0</v>
      </c>
      <c r="AT52" s="35"/>
    </row>
    <row r="53" spans="1:46" ht="14.45"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SUMIF($B$106:$V$106,"X",B53:V53)</f>
        <v>0</v>
      </c>
      <c r="AQ53" s="16">
        <f>SUMIFS(B53:AO53,$B$103:$AO$103,"X")</f>
        <v>0</v>
      </c>
      <c r="AR53" s="48"/>
      <c r="AS53" s="48">
        <f t="shared" si="1"/>
        <v>0</v>
      </c>
      <c r="AT53" s="35"/>
    </row>
    <row r="54" spans="1:46" ht="14.45"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SUMIF($B$106:$V$106,"X",B54:V54)</f>
        <v>0</v>
      </c>
      <c r="AQ54" s="16">
        <f>SUMIFS(B54:AO54,$B$103:$AO$103,"X")</f>
        <v>0</v>
      </c>
      <c r="AR54" s="48"/>
      <c r="AS54" s="48">
        <f t="shared" si="1"/>
        <v>0</v>
      </c>
      <c r="AT54" s="35"/>
    </row>
    <row r="55" spans="1:46" ht="14.45"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SUMIF($B$106:$V$106,"X",B55:V55)</f>
        <v>0</v>
      </c>
      <c r="AQ55" s="16">
        <f>SUMIFS(B55:AO55,$B$103:$AO$103,"X")</f>
        <v>0</v>
      </c>
      <c r="AR55" s="48"/>
      <c r="AS55" s="48">
        <f t="shared" si="1"/>
        <v>0</v>
      </c>
      <c r="AT55" s="35"/>
    </row>
    <row r="56" spans="1:46" ht="14.45"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SUMIF($B$106:$V$106,"X",B56:V56)</f>
        <v>0</v>
      </c>
      <c r="AQ56" s="16">
        <f>SUMIFS(B56:AO56,$B$103:$AO$103,"X")</f>
        <v>0</v>
      </c>
      <c r="AR56" s="48"/>
      <c r="AS56" s="48">
        <f t="shared" si="1"/>
        <v>0</v>
      </c>
      <c r="AT56" s="35"/>
    </row>
    <row r="57" spans="1:46" ht="14.45"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SUMIF($B$106:$V$106,"X",B57:V57)</f>
        <v>0</v>
      </c>
      <c r="AQ57" s="16">
        <f>SUMIFS(B57:AO57,$B$103:$AO$103,"X")</f>
        <v>0</v>
      </c>
      <c r="AR57" s="48"/>
      <c r="AS57" s="48">
        <f t="shared" si="1"/>
        <v>0</v>
      </c>
      <c r="AT57" s="35"/>
    </row>
    <row r="58" spans="1:46" ht="14.45"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SUMIF($B$106:$V$106,"X",B58:V58)</f>
        <v>0</v>
      </c>
      <c r="AQ58" s="16">
        <f>SUMIFS(B58:AO58,$B$103:$AO$103,"X")</f>
        <v>0</v>
      </c>
      <c r="AR58" s="48"/>
      <c r="AS58" s="48">
        <f t="shared" si="1"/>
        <v>0</v>
      </c>
      <c r="AT58" s="35"/>
    </row>
    <row r="59" spans="1:46" ht="14.45"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SUMIF($B$106:$V$106,"X",B59:V59)</f>
        <v>0</v>
      </c>
      <c r="AQ59" s="16">
        <f>SUMIFS(B59:AO59,$B$103:$AO$103,"X")</f>
        <v>0</v>
      </c>
      <c r="AR59" s="48"/>
      <c r="AS59" s="48">
        <f t="shared" si="1"/>
        <v>0</v>
      </c>
      <c r="AT59" s="35"/>
    </row>
    <row r="60" spans="1:46" ht="14.45"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SUMIF($B$106:$V$106,"X",B60:V60)</f>
        <v>0</v>
      </c>
      <c r="AQ60" s="16">
        <f>SUMIFS(B60:AO60,$B$103:$AO$103,"X")</f>
        <v>0</v>
      </c>
      <c r="AR60" s="48"/>
      <c r="AS60" s="48">
        <f t="shared" si="1"/>
        <v>0</v>
      </c>
      <c r="AT60" s="35"/>
    </row>
    <row r="61" spans="1:46" ht="14.45"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SUMIF($B$106:$V$106,"X",B61:V61)</f>
        <v>0</v>
      </c>
      <c r="AQ61" s="16">
        <f>SUMIFS(B61:AO61,$B$103:$AO$103,"X")</f>
        <v>0</v>
      </c>
      <c r="AR61" s="48"/>
      <c r="AS61" s="48">
        <f t="shared" si="1"/>
        <v>0</v>
      </c>
      <c r="AT61" s="35"/>
    </row>
    <row r="62" spans="1:46" ht="14.45"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SUMIF($B$106:$V$106,"X",B62:V62)</f>
        <v>0</v>
      </c>
      <c r="AQ62" s="16">
        <f>SUMIFS(B62:AO62,$B$103:$AO$103,"X")</f>
        <v>0</v>
      </c>
      <c r="AR62" s="48"/>
      <c r="AS62" s="48">
        <f t="shared" si="1"/>
        <v>0</v>
      </c>
      <c r="AT62" s="35"/>
    </row>
    <row r="63" spans="1:46" ht="14.45"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SUMIF($B$106:$V$106,"X",B63:V63)</f>
        <v>0</v>
      </c>
      <c r="AQ63" s="16">
        <f>SUMIFS(B63:AO63,$B$103:$AO$103,"X")</f>
        <v>0</v>
      </c>
      <c r="AR63" s="48"/>
      <c r="AS63" s="48">
        <f t="shared" si="1"/>
        <v>0</v>
      </c>
      <c r="AT63" s="35"/>
    </row>
    <row r="64" spans="1:46" ht="14.45"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SUMIF($B$106:$V$106,"X",B64:V64)</f>
        <v>0</v>
      </c>
      <c r="AQ64" s="16">
        <f>SUMIFS(B64:AO64,$B$103:$AO$103,"X")</f>
        <v>0</v>
      </c>
      <c r="AR64" s="48"/>
      <c r="AS64" s="48">
        <f t="shared" si="1"/>
        <v>0</v>
      </c>
      <c r="AT64" s="35"/>
    </row>
    <row r="65" spans="1:46" ht="14.45"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SUMIF($B$106:$V$106,"X",B65:V65)</f>
        <v>0</v>
      </c>
      <c r="AQ65" s="16">
        <f>SUMIFS(B65:AO65,$B$103:$AO$103,"X")</f>
        <v>0</v>
      </c>
      <c r="AR65" s="48"/>
      <c r="AS65" s="48">
        <f t="shared" si="1"/>
        <v>0</v>
      </c>
      <c r="AT65" s="35"/>
    </row>
    <row r="66" spans="1:46" ht="14.45"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SUMIF($B$106:$V$106,"X",B66:V66)</f>
        <v>0</v>
      </c>
      <c r="AQ66" s="16">
        <f>SUMIFS(B66:AO66,$B$103:$AO$103,"X")</f>
        <v>0</v>
      </c>
      <c r="AR66" s="48"/>
      <c r="AS66" s="48">
        <f t="shared" ref="AS66:AS97" si="2">IFERROR(AR66/$AR$102,0)*100</f>
        <v>0</v>
      </c>
      <c r="AT66" s="35"/>
    </row>
    <row r="67" spans="1:46" ht="14.45"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SUMIF($B$106:$V$106,"X",B67:V67)</f>
        <v>0</v>
      </c>
      <c r="AQ67" s="16">
        <f>SUMIFS(B67:AO67,$B$103:$AO$103,"X")</f>
        <v>0</v>
      </c>
      <c r="AR67" s="48"/>
      <c r="AS67" s="48">
        <f t="shared" si="2"/>
        <v>0</v>
      </c>
      <c r="AT67" s="35"/>
    </row>
    <row r="68" spans="1:46" ht="14.45"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SUMIF($B$106:$V$106,"X",B68:V68)</f>
        <v>0</v>
      </c>
      <c r="AQ68" s="16">
        <f>SUMIFS(B68:AO68,$B$103:$AO$103,"X")</f>
        <v>0</v>
      </c>
      <c r="AR68" s="48"/>
      <c r="AS68" s="48">
        <f t="shared" si="2"/>
        <v>0</v>
      </c>
      <c r="AT68" s="35"/>
    </row>
    <row r="69" spans="1:46" ht="14.45"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SUMIF($B$106:$V$106,"X",B69:V69)</f>
        <v>0</v>
      </c>
      <c r="AQ69" s="16">
        <f>SUMIFS(B69:AO69,$B$103:$AO$103,"X")</f>
        <v>0</v>
      </c>
      <c r="AR69" s="48"/>
      <c r="AS69" s="48">
        <f t="shared" si="2"/>
        <v>0</v>
      </c>
      <c r="AT69" s="35"/>
    </row>
    <row r="70" spans="1:46" ht="14.45"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SUMIF($B$106:$V$106,"X",B70:V70)</f>
        <v>0</v>
      </c>
      <c r="AQ70" s="16">
        <f>SUMIFS(B70:AO70,$B$103:$AO$103,"X")</f>
        <v>0</v>
      </c>
      <c r="AR70" s="48"/>
      <c r="AS70" s="48">
        <f t="shared" si="2"/>
        <v>0</v>
      </c>
      <c r="AT70" s="35"/>
    </row>
    <row r="71" spans="1:46" ht="14.45"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SUMIF($B$106:$V$106,"X",B71:V71)</f>
        <v>0</v>
      </c>
      <c r="AQ71" s="16">
        <f>SUMIFS(B71:AO71,$B$103:$AO$103,"X")</f>
        <v>0</v>
      </c>
      <c r="AR71" s="48"/>
      <c r="AS71" s="48">
        <f t="shared" si="2"/>
        <v>0</v>
      </c>
      <c r="AT71" s="35"/>
    </row>
    <row r="72" spans="1:46" ht="14.45"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SUMIF($B$106:$V$106,"X",B72:V72)</f>
        <v>0</v>
      </c>
      <c r="AQ72" s="16">
        <f>SUMIFS(B72:AO72,$B$103:$AO$103,"X")</f>
        <v>0</v>
      </c>
      <c r="AR72" s="48"/>
      <c r="AS72" s="48">
        <f t="shared" si="2"/>
        <v>0</v>
      </c>
      <c r="AT72" s="35"/>
    </row>
    <row r="73" spans="1:46" ht="14.45"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SUMIF($B$106:$V$106,"X",B73:V73)</f>
        <v>0</v>
      </c>
      <c r="AQ73" s="16">
        <f>SUMIFS(B73:AO73,$B$103:$AO$103,"X")</f>
        <v>0</v>
      </c>
      <c r="AR73" s="48"/>
      <c r="AS73" s="48">
        <f t="shared" si="2"/>
        <v>0</v>
      </c>
      <c r="AT73" s="35"/>
    </row>
    <row r="74" spans="1:46" ht="14.45"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SUMIF($B$106:$V$106,"X",B74:V74)</f>
        <v>0</v>
      </c>
      <c r="AQ74" s="16">
        <f>SUMIFS(B74:AO74,$B$103:$AO$103,"X")</f>
        <v>0</v>
      </c>
      <c r="AR74" s="48"/>
      <c r="AS74" s="48">
        <f t="shared" si="2"/>
        <v>0</v>
      </c>
      <c r="AT74" s="35"/>
    </row>
    <row r="75" spans="1:46" ht="14.45"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SUMIF($B$106:$V$106,"X",B75:V75)</f>
        <v>0</v>
      </c>
      <c r="AQ75" s="16">
        <f>SUMIFS(B75:AO75,$B$103:$AO$103,"X")</f>
        <v>0</v>
      </c>
      <c r="AR75" s="48"/>
      <c r="AS75" s="48">
        <f t="shared" si="2"/>
        <v>0</v>
      </c>
      <c r="AT75" s="35"/>
    </row>
    <row r="76" spans="1:46" ht="14.45"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SUMIF($B$106:$V$106,"X",B76:V76)</f>
        <v>0</v>
      </c>
      <c r="AQ76" s="16">
        <f>SUMIFS(B76:AO76,$B$103:$AO$103,"X")</f>
        <v>0</v>
      </c>
      <c r="AR76" s="48"/>
      <c r="AS76" s="48">
        <f t="shared" si="2"/>
        <v>0</v>
      </c>
      <c r="AT76" s="35"/>
    </row>
    <row r="77" spans="1:46" ht="14.45"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SUMIF($B$106:$V$106,"X",B77:V77)</f>
        <v>0</v>
      </c>
      <c r="AQ77" s="16">
        <f>SUMIFS(B77:AO77,$B$103:$AO$103,"X")</f>
        <v>0</v>
      </c>
      <c r="AR77" s="48"/>
      <c r="AS77" s="48">
        <f t="shared" si="2"/>
        <v>0</v>
      </c>
      <c r="AT77" s="35"/>
    </row>
    <row r="78" spans="1:46" ht="14.45"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SUMIF($B$106:$V$106,"X",B78:V78)</f>
        <v>0</v>
      </c>
      <c r="AQ78" s="16">
        <f>SUMIFS(B78:AO78,$B$103:$AO$103,"X")</f>
        <v>0</v>
      </c>
      <c r="AR78" s="48"/>
      <c r="AS78" s="48">
        <f t="shared" si="2"/>
        <v>0</v>
      </c>
      <c r="AT78" s="35"/>
    </row>
    <row r="79" spans="1:46" ht="14.45"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SUMIF($B$106:$V$106,"X",B79:V79)</f>
        <v>0</v>
      </c>
      <c r="AQ79" s="16">
        <f>SUMIFS(B79:AO79,$B$103:$AO$103,"X")</f>
        <v>0</v>
      </c>
      <c r="AR79" s="48"/>
      <c r="AS79" s="48">
        <f t="shared" si="2"/>
        <v>0</v>
      </c>
      <c r="AT79" s="35"/>
    </row>
    <row r="80" spans="1:46" ht="14.45"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SUMIF($B$106:$V$106,"X",B80:V80)</f>
        <v>0</v>
      </c>
      <c r="AQ80" s="16">
        <f>SUMIFS(B80:AO80,$B$103:$AO$103,"X")</f>
        <v>0</v>
      </c>
      <c r="AR80" s="48"/>
      <c r="AS80" s="48">
        <f t="shared" si="2"/>
        <v>0</v>
      </c>
      <c r="AT80" s="35"/>
    </row>
    <row r="81" spans="1:46" ht="14.45"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SUMIF($B$106:$V$106,"X",B81:V81)</f>
        <v>0</v>
      </c>
      <c r="AQ81" s="16">
        <f>SUMIFS(B81:AO81,$B$103:$AO$103,"X")</f>
        <v>0</v>
      </c>
      <c r="AR81" s="48"/>
      <c r="AS81" s="48">
        <f t="shared" si="2"/>
        <v>0</v>
      </c>
      <c r="AT81" s="35"/>
    </row>
    <row r="82" spans="1:46" ht="14.45"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SUMIF($B$106:$V$106,"X",B82:V82)</f>
        <v>0</v>
      </c>
      <c r="AQ82" s="16">
        <f>SUMIFS(B82:AO82,$B$103:$AO$103,"X")</f>
        <v>0</v>
      </c>
      <c r="AR82" s="48"/>
      <c r="AS82" s="48">
        <f t="shared" si="2"/>
        <v>0</v>
      </c>
      <c r="AT82" s="35"/>
    </row>
    <row r="83" spans="1:46" ht="14.45"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SUMIF($B$106:$V$106,"X",B83:V83)</f>
        <v>0</v>
      </c>
      <c r="AQ83" s="16">
        <f>SUMIFS(B83:AO83,$B$103:$AO$103,"X")</f>
        <v>0</v>
      </c>
      <c r="AR83" s="48"/>
      <c r="AS83" s="48">
        <f t="shared" si="2"/>
        <v>0</v>
      </c>
      <c r="AT83" s="35"/>
    </row>
    <row r="84" spans="1:46" ht="14.45"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SUMIF($B$106:$V$106,"X",B84:V84)</f>
        <v>0</v>
      </c>
      <c r="AQ84" s="16">
        <f>SUMIFS(B84:AO84,$B$103:$AO$103,"X")</f>
        <v>0</v>
      </c>
      <c r="AR84" s="48"/>
      <c r="AS84" s="48">
        <f t="shared" si="2"/>
        <v>0</v>
      </c>
      <c r="AT84" s="35"/>
    </row>
    <row r="85" spans="1:46" ht="14.45"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SUMIF($B$106:$V$106,"X",B85:V85)</f>
        <v>0</v>
      </c>
      <c r="AQ85" s="16">
        <f>SUMIFS(B85:AO85,$B$103:$AO$103,"X")</f>
        <v>0</v>
      </c>
      <c r="AR85" s="48"/>
      <c r="AS85" s="48">
        <f t="shared" si="2"/>
        <v>0</v>
      </c>
      <c r="AT85" s="35"/>
    </row>
    <row r="86" spans="1:46" ht="14.45"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SUMIF($B$106:$V$106,"X",B86:V86)</f>
        <v>0</v>
      </c>
      <c r="AQ86" s="16">
        <f>SUMIFS(B86:AO86,$B$103:$AO$103,"X")</f>
        <v>0</v>
      </c>
      <c r="AR86" s="48"/>
      <c r="AS86" s="48">
        <f t="shared" si="2"/>
        <v>0</v>
      </c>
      <c r="AT86" s="35"/>
    </row>
    <row r="87" spans="1:46" ht="14.45"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SUMIF($B$106:$V$106,"X",B87:V87)</f>
        <v>0</v>
      </c>
      <c r="AQ87" s="16">
        <f>SUMIFS(B87:AO87,$B$103:$AO$103,"X")</f>
        <v>0</v>
      </c>
      <c r="AR87" s="48"/>
      <c r="AS87" s="48">
        <f t="shared" si="2"/>
        <v>0</v>
      </c>
      <c r="AT87" s="35"/>
    </row>
    <row r="88" spans="1:46" ht="14.45"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SUMIF($B$106:$V$106,"X",B88:V88)</f>
        <v>0</v>
      </c>
      <c r="AQ88" s="16">
        <f>SUMIFS(B88:AO88,$B$103:$AO$103,"X")</f>
        <v>0</v>
      </c>
      <c r="AR88" s="48"/>
      <c r="AS88" s="48">
        <f t="shared" si="2"/>
        <v>0</v>
      </c>
      <c r="AT88" s="35"/>
    </row>
    <row r="89" spans="1:46" ht="14.45"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SUMIF($B$106:$V$106,"X",B89:V89)</f>
        <v>0</v>
      </c>
      <c r="AQ89" s="16">
        <f>SUMIFS(B89:AO89,$B$103:$AO$103,"X")</f>
        <v>0</v>
      </c>
      <c r="AR89" s="48"/>
      <c r="AS89" s="48">
        <f t="shared" si="2"/>
        <v>0</v>
      </c>
      <c r="AT89" s="35"/>
    </row>
    <row r="90" spans="1:46" ht="14.45"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SUMIF($B$106:$V$106,"X",B90:V90)</f>
        <v>0</v>
      </c>
      <c r="AQ90" s="16">
        <f>SUMIFS(B90:AO90,$B$103:$AO$103,"X")</f>
        <v>0</v>
      </c>
      <c r="AR90" s="48"/>
      <c r="AS90" s="48">
        <f t="shared" si="2"/>
        <v>0</v>
      </c>
      <c r="AT90" s="35"/>
    </row>
    <row r="91" spans="1:46" ht="14.45"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SUMIF($B$106:$V$106,"X",B91:V91)</f>
        <v>0</v>
      </c>
      <c r="AQ91" s="16">
        <f>SUMIFS(B91:AO91,$B$103:$AO$103,"X")</f>
        <v>0</v>
      </c>
      <c r="AR91" s="48"/>
      <c r="AS91" s="48">
        <f t="shared" si="2"/>
        <v>0</v>
      </c>
      <c r="AT91" s="35"/>
    </row>
    <row r="92" spans="1:46" ht="14.45"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SUMIF($B$106:$V$106,"X",B92:V92)</f>
        <v>0</v>
      </c>
      <c r="AQ92" s="16">
        <f>SUMIFS(B92:AO92,$B$103:$AO$103,"X")</f>
        <v>0</v>
      </c>
      <c r="AR92" s="48"/>
      <c r="AS92" s="48">
        <f t="shared" si="2"/>
        <v>0</v>
      </c>
      <c r="AT92" s="35"/>
    </row>
    <row r="93" spans="1:46" ht="14.45"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SUMIF($B$106:$V$106,"X",B93:V93)</f>
        <v>0</v>
      </c>
      <c r="AQ93" s="16">
        <f>SUMIFS(B93:AO93,$B$103:$AO$103,"X")</f>
        <v>0</v>
      </c>
      <c r="AR93" s="48"/>
      <c r="AS93" s="48">
        <f t="shared" si="2"/>
        <v>0</v>
      </c>
      <c r="AT93" s="35"/>
    </row>
    <row r="94" spans="1:46" ht="14.45"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SUMIF($B$106:$V$106,"X",B94:V94)</f>
        <v>0</v>
      </c>
      <c r="AQ94" s="16">
        <f>SUMIFS(B94:AO94,$B$103:$AO$103,"X")</f>
        <v>0</v>
      </c>
      <c r="AR94" s="48"/>
      <c r="AS94" s="48">
        <f t="shared" si="2"/>
        <v>0</v>
      </c>
      <c r="AT94" s="35"/>
    </row>
    <row r="95" spans="1:46" ht="14.45"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SUMIF($B$106:$V$106,"X",B95:V95)</f>
        <v>0</v>
      </c>
      <c r="AQ95" s="16">
        <f>SUMIFS(B95:AO95,$B$103:$AO$103,"X")</f>
        <v>0</v>
      </c>
      <c r="AR95" s="48"/>
      <c r="AS95" s="48">
        <f t="shared" si="2"/>
        <v>0</v>
      </c>
      <c r="AT95" s="35"/>
    </row>
    <row r="96" spans="1:46" ht="14.45"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SUMIF($B$106:$V$106,"X",B96:V96)</f>
        <v>0</v>
      </c>
      <c r="AQ96" s="16">
        <f>SUMIFS(B96:AO96,$B$103:$AO$103,"X")</f>
        <v>0</v>
      </c>
      <c r="AR96" s="48"/>
      <c r="AS96" s="48">
        <f t="shared" si="2"/>
        <v>0</v>
      </c>
      <c r="AT96" s="35"/>
    </row>
    <row r="97" spans="1:47" ht="14.45"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SUMIF($B$106:$V$106,"X",B97:V97)</f>
        <v>0</v>
      </c>
      <c r="AQ97" s="16">
        <f>SUMIFS(B97:AO97,$B$103:$AO$103,"X")</f>
        <v>0</v>
      </c>
      <c r="AR97" s="48"/>
      <c r="AS97" s="48">
        <f t="shared" si="2"/>
        <v>0</v>
      </c>
      <c r="AT97" s="35"/>
    </row>
    <row r="98" spans="1:47" ht="14.45"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SUMIF($B$106:$V$106,"X",B98:V98)</f>
        <v>0</v>
      </c>
      <c r="AQ98" s="16">
        <f>SUMIFS(B98:AO98,$B$103:$AO$103,"X")</f>
        <v>0</v>
      </c>
      <c r="AR98" s="48"/>
      <c r="AS98" s="48">
        <f t="shared" ref="AS98:AS101" si="3">IFERROR(AR98/$AR$102,0)*100</f>
        <v>0</v>
      </c>
      <c r="AT98" s="35"/>
    </row>
    <row r="99" spans="1:47" ht="14.45"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SUMIF($B$106:$V$106,"X",B99:V99)</f>
        <v>0</v>
      </c>
      <c r="AQ99" s="16">
        <f>SUMIFS(B99:AO99,$B$103:$AO$103,"X")</f>
        <v>0</v>
      </c>
      <c r="AR99" s="48"/>
      <c r="AS99" s="48">
        <f t="shared" si="3"/>
        <v>0</v>
      </c>
      <c r="AT99" s="35"/>
    </row>
    <row r="100" spans="1:47" ht="14.45"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SUMIF($B$106:$V$106,"X",B100:V100)</f>
        <v>0</v>
      </c>
      <c r="AQ100" s="16">
        <f>SUMIFS(B100:AO100,$B$103:$AO$103,"X")</f>
        <v>0</v>
      </c>
      <c r="AR100" s="48"/>
      <c r="AS100" s="48">
        <f t="shared" si="3"/>
        <v>0</v>
      </c>
      <c r="AT100" s="35"/>
    </row>
    <row r="101" spans="1:47" ht="14.45"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SUMIF($B$106:$V$106,"X",B101:V101)</f>
        <v>0</v>
      </c>
      <c r="AQ101" s="16">
        <f>SUMIFS(B101:AO101,$B$103:$AO$103,"X")</f>
        <v>0</v>
      </c>
      <c r="AR101" s="48"/>
      <c r="AS101" s="48">
        <f t="shared" si="3"/>
        <v>0</v>
      </c>
      <c r="AT101" s="35"/>
    </row>
    <row r="102" spans="1:47" ht="14.45">
      <c r="A102" s="15" t="s">
        <v>67</v>
      </c>
      <c r="B102" s="19">
        <f>SUM(B2:B101)</f>
        <v>24</v>
      </c>
      <c r="C102" s="19">
        <f t="shared" ref="C102:AO102" si="4">SUM(C2:C101)</f>
        <v>24</v>
      </c>
      <c r="D102" s="19">
        <f t="shared" si="4"/>
        <v>11</v>
      </c>
      <c r="E102" s="19">
        <f t="shared" si="4"/>
        <v>13</v>
      </c>
      <c r="F102" s="19">
        <f t="shared" si="4"/>
        <v>16</v>
      </c>
      <c r="G102" s="19">
        <f t="shared" si="4"/>
        <v>15</v>
      </c>
      <c r="H102" s="19">
        <f t="shared" si="4"/>
        <v>18</v>
      </c>
      <c r="I102" s="19">
        <f t="shared" si="4"/>
        <v>14</v>
      </c>
      <c r="J102" s="19">
        <f t="shared" si="4"/>
        <v>14</v>
      </c>
      <c r="K102" s="19">
        <f t="shared" si="4"/>
        <v>26</v>
      </c>
      <c r="L102" s="19">
        <f t="shared" si="4"/>
        <v>26</v>
      </c>
      <c r="M102" s="19">
        <f t="shared" si="4"/>
        <v>20</v>
      </c>
      <c r="N102" s="19">
        <f t="shared" si="4"/>
        <v>0</v>
      </c>
      <c r="O102" s="19">
        <f t="shared" si="4"/>
        <v>0</v>
      </c>
      <c r="P102" s="19">
        <f t="shared" si="4"/>
        <v>0</v>
      </c>
      <c r="Q102" s="19">
        <f t="shared" si="4"/>
        <v>0</v>
      </c>
      <c r="R102" s="19">
        <f t="shared" si="4"/>
        <v>0</v>
      </c>
      <c r="S102" s="19">
        <f t="shared" si="4"/>
        <v>0</v>
      </c>
      <c r="T102" s="19">
        <f t="shared" si="4"/>
        <v>0</v>
      </c>
      <c r="U102" s="19">
        <f t="shared" si="4"/>
        <v>0</v>
      </c>
      <c r="V102" s="19">
        <f t="shared" si="4"/>
        <v>0</v>
      </c>
      <c r="W102" s="19">
        <f t="shared" si="4"/>
        <v>0</v>
      </c>
      <c r="X102" s="19">
        <f t="shared" si="4"/>
        <v>0</v>
      </c>
      <c r="Y102" s="19">
        <f t="shared" si="4"/>
        <v>0</v>
      </c>
      <c r="Z102" s="19">
        <f t="shared" si="4"/>
        <v>0</v>
      </c>
      <c r="AA102" s="19">
        <f t="shared" si="4"/>
        <v>0</v>
      </c>
      <c r="AB102" s="19">
        <f t="shared" si="4"/>
        <v>0</v>
      </c>
      <c r="AC102" s="19">
        <f t="shared" si="4"/>
        <v>0</v>
      </c>
      <c r="AD102" s="19">
        <f t="shared" si="4"/>
        <v>0</v>
      </c>
      <c r="AE102" s="19">
        <f t="shared" si="4"/>
        <v>0</v>
      </c>
      <c r="AF102" s="19">
        <f t="shared" si="4"/>
        <v>0</v>
      </c>
      <c r="AG102" s="19">
        <f t="shared" si="4"/>
        <v>0</v>
      </c>
      <c r="AH102" s="19">
        <f t="shared" si="4"/>
        <v>0</v>
      </c>
      <c r="AI102" s="19">
        <f t="shared" si="4"/>
        <v>0</v>
      </c>
      <c r="AJ102" s="19">
        <f t="shared" si="4"/>
        <v>0</v>
      </c>
      <c r="AK102" s="19">
        <f t="shared" si="4"/>
        <v>0</v>
      </c>
      <c r="AL102" s="19">
        <f t="shared" si="4"/>
        <v>0</v>
      </c>
      <c r="AM102" s="19">
        <f t="shared" si="4"/>
        <v>0</v>
      </c>
      <c r="AN102" s="19">
        <f t="shared" si="4"/>
        <v>0</v>
      </c>
      <c r="AO102" s="19">
        <f t="shared" si="4"/>
        <v>0</v>
      </c>
      <c r="AP102" s="16">
        <f>SUMIF($B$106:$V$106,"X",B102:V102)</f>
        <v>133</v>
      </c>
      <c r="AQ102" s="16">
        <f>SUMIFS(B102:AO102,$B$103:$AO$103,"X")</f>
        <v>207</v>
      </c>
      <c r="AR102" s="49">
        <f>SUM(AR2:AR101)</f>
        <v>94880.654842094635</v>
      </c>
      <c r="AS102" s="49">
        <f>SUM(AS2:AS101)</f>
        <v>99.999999999999957</v>
      </c>
      <c r="AT102" s="35"/>
    </row>
    <row r="103" spans="1:47" ht="14.45">
      <c r="A103" s="58" t="s">
        <v>68</v>
      </c>
      <c r="B103" s="92" t="s">
        <v>66</v>
      </c>
      <c r="C103" s="58" t="s">
        <v>66</v>
      </c>
      <c r="D103" s="58" t="s">
        <v>66</v>
      </c>
      <c r="E103" s="58" t="s">
        <v>66</v>
      </c>
      <c r="F103" s="58" t="s">
        <v>66</v>
      </c>
      <c r="G103" s="58" t="s">
        <v>66</v>
      </c>
      <c r="H103" s="58" t="s">
        <v>66</v>
      </c>
      <c r="I103" s="58"/>
      <c r="J103" s="58" t="s">
        <v>66</v>
      </c>
      <c r="K103" s="58" t="s">
        <v>66</v>
      </c>
      <c r="L103" s="58" t="s">
        <v>66</v>
      </c>
      <c r="M103" s="58" t="s">
        <v>66</v>
      </c>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0"/>
      <c r="AQ103" s="10"/>
      <c r="AR103" s="50"/>
      <c r="AS103" s="50"/>
      <c r="AT103" s="36"/>
      <c r="AU103" s="36"/>
    </row>
    <row r="104" spans="1:47" ht="14.45">
      <c r="A104" s="7" t="s">
        <v>69</v>
      </c>
      <c r="B104" s="7"/>
      <c r="C104" s="7"/>
      <c r="D104" s="7"/>
      <c r="E104" s="7"/>
      <c r="F104" s="7" t="s">
        <v>66</v>
      </c>
      <c r="G104" s="7" t="s">
        <v>66</v>
      </c>
      <c r="H104" s="7"/>
      <c r="I104" s="7"/>
      <c r="J104" s="7"/>
      <c r="K104" s="7"/>
      <c r="L104" s="7"/>
      <c r="M104" s="7" t="s">
        <v>66</v>
      </c>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0"/>
      <c r="AS104" s="50"/>
      <c r="AT104" s="36"/>
      <c r="AU104" s="36"/>
    </row>
    <row r="105" spans="1:47" ht="14.45">
      <c r="A105" s="7" t="s">
        <v>70</v>
      </c>
      <c r="B105" s="7" t="s">
        <v>66</v>
      </c>
      <c r="C105" s="7" t="s">
        <v>66</v>
      </c>
      <c r="D105" s="7" t="s">
        <v>66</v>
      </c>
      <c r="E105" s="7" t="s">
        <v>66</v>
      </c>
      <c r="F105" s="7" t="s">
        <v>66</v>
      </c>
      <c r="G105" s="59" t="s">
        <v>66</v>
      </c>
      <c r="H105" s="59" t="s">
        <v>66</v>
      </c>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0"/>
      <c r="AQ105" s="10"/>
      <c r="AR105" s="51"/>
      <c r="AS105" s="51"/>
      <c r="AT105" s="36"/>
      <c r="AU105" s="36"/>
    </row>
    <row r="106" spans="1:47" ht="14.45">
      <c r="A106" s="7" t="s">
        <v>71</v>
      </c>
      <c r="B106" s="7"/>
      <c r="C106" s="7"/>
      <c r="D106" s="7"/>
      <c r="E106" s="7"/>
      <c r="F106" s="7"/>
      <c r="G106" s="59" t="s">
        <v>66</v>
      </c>
      <c r="H106" s="59" t="s">
        <v>66</v>
      </c>
      <c r="I106" s="59" t="s">
        <v>66</v>
      </c>
      <c r="J106" s="59" t="s">
        <v>66</v>
      </c>
      <c r="K106" s="59" t="s">
        <v>66</v>
      </c>
      <c r="L106" s="59" t="s">
        <v>66</v>
      </c>
      <c r="M106" s="59" t="s">
        <v>66</v>
      </c>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0"/>
      <c r="AQ106" s="10"/>
      <c r="AR106" s="51"/>
      <c r="AS106" s="51"/>
      <c r="AT106" s="36"/>
      <c r="AU106" s="36"/>
    </row>
    <row r="107" spans="1:47" ht="14.45">
      <c r="A107" s="7" t="s">
        <v>72</v>
      </c>
      <c r="B107" s="7" t="s">
        <v>66</v>
      </c>
      <c r="C107" s="7" t="s">
        <v>66</v>
      </c>
      <c r="D107" s="7" t="s">
        <v>66</v>
      </c>
      <c r="E107" s="7"/>
      <c r="F107" s="7" t="s">
        <v>66</v>
      </c>
      <c r="G107" s="59" t="s">
        <v>66</v>
      </c>
      <c r="H107" s="59" t="s">
        <v>66</v>
      </c>
      <c r="I107" s="59" t="s">
        <v>66</v>
      </c>
      <c r="J107" s="59" t="s">
        <v>66</v>
      </c>
      <c r="K107" s="59" t="s">
        <v>66</v>
      </c>
      <c r="L107" s="59" t="s">
        <v>66</v>
      </c>
      <c r="M107" s="59" t="s">
        <v>66</v>
      </c>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0"/>
      <c r="AQ107" s="10"/>
      <c r="AR107" s="51"/>
      <c r="AS107" s="51"/>
      <c r="AT107" s="36"/>
      <c r="AU107" s="36"/>
    </row>
    <row r="108" spans="1:47" ht="14.45">
      <c r="A108" s="7" t="s">
        <v>73</v>
      </c>
      <c r="B108" s="65" t="s">
        <v>66</v>
      </c>
      <c r="C108" s="7" t="s">
        <v>66</v>
      </c>
      <c r="D108" s="7"/>
      <c r="E108" s="7" t="s">
        <v>66</v>
      </c>
      <c r="F108" s="7" t="s">
        <v>66</v>
      </c>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0"/>
      <c r="AQ108" s="10"/>
      <c r="AR108" s="51"/>
      <c r="AS108" s="51"/>
      <c r="AT108" s="36"/>
      <c r="AU108" s="36"/>
    </row>
    <row r="109" spans="1:47" ht="14.45">
      <c r="A109" s="60" t="s">
        <v>74</v>
      </c>
      <c r="B109" s="61"/>
      <c r="C109" s="61"/>
      <c r="D109" s="61"/>
      <c r="E109" s="61"/>
      <c r="F109" s="61"/>
      <c r="G109" s="62"/>
      <c r="H109" s="62"/>
      <c r="I109" s="62"/>
      <c r="J109" s="62" t="s">
        <v>66</v>
      </c>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0"/>
      <c r="AQ109" s="11"/>
      <c r="AR109" s="51"/>
      <c r="AS109" s="51"/>
      <c r="AT109" s="36"/>
      <c r="AU109" s="36"/>
    </row>
    <row r="110" spans="1:47" ht="14.4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1"/>
      <c r="AS110" s="51"/>
      <c r="AT110" s="36"/>
      <c r="AU110" s="36"/>
    </row>
    <row r="111" spans="1:47" ht="14.45">
      <c r="A111" s="37" t="s">
        <v>75</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2"/>
      <c r="AQ111" s="40"/>
      <c r="AR111" s="52"/>
      <c r="AS111" s="52"/>
    </row>
    <row r="112" spans="1:47" ht="14.45">
      <c r="A112" s="30" t="s">
        <v>76</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12"/>
      <c r="AQ112" s="42"/>
      <c r="AR112" s="53"/>
      <c r="AS112" s="53"/>
    </row>
    <row r="113" spans="1:45" ht="14.45">
      <c r="A113" s="5" t="s">
        <v>77</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2"/>
      <c r="AQ113" s="42"/>
      <c r="AR113" s="54"/>
      <c r="AS113" s="54"/>
    </row>
    <row r="114" spans="1:45" ht="14.45">
      <c r="A114" s="6" t="s">
        <v>78</v>
      </c>
      <c r="B114" s="88" t="s">
        <v>79</v>
      </c>
      <c r="C114" s="89"/>
      <c r="D114" s="89"/>
      <c r="E114" s="89"/>
      <c r="F114" s="89"/>
      <c r="G114" s="89"/>
      <c r="H114" s="89"/>
      <c r="I114" s="89"/>
      <c r="J114" s="89"/>
      <c r="K114" s="89"/>
      <c r="L114" s="89"/>
      <c r="M114" s="89"/>
      <c r="N114" s="89"/>
      <c r="O114" s="89"/>
      <c r="P114" s="89"/>
      <c r="Q114" s="89"/>
      <c r="R114" s="89"/>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2"/>
      <c r="AQ114" s="11"/>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6"/>
      <c r="AS115" s="56"/>
    </row>
    <row r="219" spans="13:13" ht="15" customHeight="1">
      <c r="M219" s="34" t="s">
        <v>80</v>
      </c>
    </row>
  </sheetData>
  <autoFilter ref="A1:AT109" xr:uid="{8FEA7034-7C2D-4492-94A2-FA509F726479}"/>
  <mergeCells count="1">
    <mergeCell ref="B114:R114"/>
  </mergeCells>
  <phoneticPr fontId="6" type="noConversion"/>
  <conditionalFormatting sqref="A1:A110">
    <cfRule type="beginsWith" dxfId="51" priority="14" operator="beginsWith" text="13">
      <formula>LEFT(A1,LEN("13"))="13"</formula>
    </cfRule>
    <cfRule type="beginsWith" dxfId="50" priority="15" operator="beginsWith" text="12">
      <formula>LEFT(A1,LEN("12"))="12"</formula>
    </cfRule>
    <cfRule type="beginsWith" dxfId="49" priority="16" operator="beginsWith" text="11">
      <formula>LEFT(A1,LEN("11"))="11"</formula>
    </cfRule>
    <cfRule type="beginsWith" dxfId="48" priority="17" operator="beginsWith" text="10">
      <formula>LEFT(A1,LEN("10"))="10"</formula>
    </cfRule>
    <cfRule type="beginsWith" dxfId="47" priority="18" operator="beginsWith" text="09">
      <formula>LEFT(A1,LEN("09"))="09"</formula>
    </cfRule>
    <cfRule type="beginsWith" dxfId="46" priority="19" operator="beginsWith" text="08">
      <formula>LEFT(A1,LEN("08"))="08"</formula>
    </cfRule>
    <cfRule type="beginsWith" dxfId="45" priority="20" operator="beginsWith" text="07">
      <formula>LEFT(A1,LEN("07"))="07"</formula>
    </cfRule>
    <cfRule type="beginsWith" dxfId="44" priority="21" operator="beginsWith" text="06">
      <formula>LEFT(A1,LEN("06"))="06"</formula>
    </cfRule>
    <cfRule type="beginsWith" dxfId="43" priority="22" operator="beginsWith" text="05">
      <formula>LEFT(A1,LEN("05"))="05"</formula>
    </cfRule>
    <cfRule type="beginsWith" dxfId="42" priority="23" operator="beginsWith" text="04">
      <formula>LEFT(A1,LEN("04"))="04"</formula>
    </cfRule>
    <cfRule type="beginsWith" dxfId="41" priority="24" operator="beginsWith" text="03">
      <formula>LEFT(A1,LEN("03"))="03"</formula>
    </cfRule>
    <cfRule type="beginsWith" dxfId="40" priority="25" operator="beginsWith" text="02">
      <formula>LEFT(A1,LEN("02"))="02"</formula>
    </cfRule>
    <cfRule type="beginsWith" dxfId="39" priority="26" operator="beginsWith" text="01">
      <formula>LEFT(A1,LEN("01"))="01"</formula>
    </cfRule>
  </conditionalFormatting>
  <conditionalFormatting sqref="A111:F111 B112:F112 A113:F113 B114 A115:F1048576">
    <cfRule type="beginsWith" dxfId="38" priority="111" operator="beginsWith" text="13">
      <formula>LEFT(A111,LEN("13"))="13"</formula>
    </cfRule>
    <cfRule type="beginsWith" dxfId="37" priority="112" operator="beginsWith" text="12">
      <formula>LEFT(A111,LEN("12"))="12"</formula>
    </cfRule>
    <cfRule type="beginsWith" dxfId="36" priority="113" operator="beginsWith" text="11">
      <formula>LEFT(A111,LEN("11"))="11"</formula>
    </cfRule>
    <cfRule type="beginsWith" dxfId="35" priority="114" operator="beginsWith" text="10">
      <formula>LEFT(A111,LEN("10"))="10"</formula>
    </cfRule>
    <cfRule type="beginsWith" dxfId="34" priority="115" operator="beginsWith" text="09">
      <formula>LEFT(A111,LEN("09"))="09"</formula>
    </cfRule>
    <cfRule type="beginsWith" dxfId="33" priority="116" operator="beginsWith" text="08">
      <formula>LEFT(A111,LEN("08"))="08"</formula>
    </cfRule>
    <cfRule type="beginsWith" dxfId="32" priority="117" operator="beginsWith" text="07">
      <formula>LEFT(A111,LEN("07"))="07"</formula>
    </cfRule>
    <cfRule type="beginsWith" dxfId="31" priority="118" operator="beginsWith" text="06">
      <formula>LEFT(A111,LEN("06"))="06"</formula>
    </cfRule>
    <cfRule type="beginsWith" dxfId="30" priority="119" operator="beginsWith" text="05">
      <formula>LEFT(A111,LEN("05"))="05"</formula>
    </cfRule>
    <cfRule type="beginsWith" dxfId="29" priority="120" operator="beginsWith" text="04">
      <formula>LEFT(A111,LEN("04"))="04"</formula>
    </cfRule>
    <cfRule type="beginsWith" dxfId="28" priority="121" operator="beginsWith" text="03">
      <formula>LEFT(A111,LEN("03"))="03"</formula>
    </cfRule>
    <cfRule type="beginsWith" dxfId="27" priority="122" operator="beginsWith" text="02">
      <formula>LEFT(A111,LEN("02"))="02"</formula>
    </cfRule>
    <cfRule type="beginsWith" dxfId="26" priority="123" operator="beginsWith" text="01">
      <formula>LEFT(A111,LEN("01"))="01"</formula>
    </cfRule>
  </conditionalFormatting>
  <conditionalFormatting sqref="N2:AO38">
    <cfRule type="beginsWith" dxfId="25" priority="1" operator="beginsWith" text="13">
      <formula>LEFT(N2,LEN("13"))="13"</formula>
    </cfRule>
  </conditionalFormatting>
  <conditionalFormatting sqref="R2:AO38">
    <cfRule type="beginsWith" dxfId="24" priority="2" operator="beginsWith" text="12">
      <formula>LEFT(R2,LEN("12"))="12"</formula>
    </cfRule>
    <cfRule type="beginsWith" dxfId="23" priority="3" operator="beginsWith" text="11">
      <formula>LEFT(R2,LEN("11"))="11"</formula>
    </cfRule>
    <cfRule type="beginsWith" dxfId="22" priority="4" operator="beginsWith" text="10">
      <formula>LEFT(R2,LEN("10"))="10"</formula>
    </cfRule>
    <cfRule type="beginsWith" dxfId="21" priority="5" operator="beginsWith" text="09">
      <formula>LEFT(R2,LEN("09"))="09"</formula>
    </cfRule>
    <cfRule type="beginsWith" dxfId="20" priority="6" operator="beginsWith" text="08">
      <formula>LEFT(R2,LEN("08"))="08"</formula>
    </cfRule>
    <cfRule type="beginsWith" dxfId="19" priority="7" operator="beginsWith" text="07">
      <formula>LEFT(R2,LEN("07"))="07"</formula>
    </cfRule>
    <cfRule type="beginsWith" dxfId="18" priority="8" operator="beginsWith" text="06">
      <formula>LEFT(R2,LEN("06"))="06"</formula>
    </cfRule>
    <cfRule type="beginsWith" dxfId="17" priority="9" operator="beginsWith" text="05">
      <formula>LEFT(R2,LEN("05"))="05"</formula>
    </cfRule>
    <cfRule type="beginsWith" dxfId="16" priority="10" operator="beginsWith" text="04">
      <formula>LEFT(R2,LEN("04"))="04"</formula>
    </cfRule>
    <cfRule type="beginsWith" dxfId="15" priority="11" operator="beginsWith" text="03">
      <formula>LEFT(R2,LEN("03"))="03"</formula>
    </cfRule>
    <cfRule type="beginsWith" dxfId="14" priority="12" operator="beginsWith" text="02">
      <formula>LEFT(R2,LEN("02"))="02"</formula>
    </cfRule>
    <cfRule type="beginsWith" dxfId="13" priority="13" operator="beginsWith" text="01">
      <formula>LEFT(R2,LEN("01"))="01"</formula>
    </cfRule>
  </conditionalFormatting>
  <conditionalFormatting sqref="AT1:AT2 N2:Q38 AT5 AT9:AT10 AT13 I13:O23 F13:G27 AT16 I24:M24 I25:O38 G28 F29:G38 F39:AO101">
    <cfRule type="beginsWith" dxfId="12" priority="34" operator="beginsWith" text="12">
      <formula>LEFT(F1,LEN("12"))="12"</formula>
    </cfRule>
    <cfRule type="beginsWith" dxfId="11" priority="35" operator="beginsWith" text="11">
      <formula>LEFT(F1,LEN("11"))="11"</formula>
    </cfRule>
    <cfRule type="beginsWith" dxfId="10" priority="36" operator="beginsWith" text="10">
      <formula>LEFT(F1,LEN("10"))="10"</formula>
    </cfRule>
    <cfRule type="beginsWith" dxfId="9" priority="37" operator="beginsWith" text="09">
      <formula>LEFT(F1,LEN("09"))="09"</formula>
    </cfRule>
    <cfRule type="beginsWith" dxfId="8" priority="38" operator="beginsWith" text="08">
      <formula>LEFT(F1,LEN("08"))="08"</formula>
    </cfRule>
    <cfRule type="beginsWith" dxfId="7" priority="39" operator="beginsWith" text="07">
      <formula>LEFT(F1,LEN("07"))="07"</formula>
    </cfRule>
    <cfRule type="beginsWith" dxfId="6" priority="40" operator="beginsWith" text="06">
      <formula>LEFT(F1,LEN("06"))="06"</formula>
    </cfRule>
    <cfRule type="beginsWith" dxfId="5" priority="41" operator="beginsWith" text="05">
      <formula>LEFT(F1,LEN("05"))="05"</formula>
    </cfRule>
    <cfRule type="beginsWith" dxfId="4" priority="42" operator="beginsWith" text="04">
      <formula>LEFT(F1,LEN("04"))="04"</formula>
    </cfRule>
    <cfRule type="beginsWith" dxfId="3" priority="43" operator="beginsWith" text="03">
      <formula>LEFT(F1,LEN("03"))="03"</formula>
    </cfRule>
    <cfRule type="beginsWith" dxfId="2" priority="44" operator="beginsWith" text="02">
      <formula>LEFT(F1,LEN("02"))="02"</formula>
    </cfRule>
    <cfRule type="beginsWith" dxfId="1" priority="45" operator="beginsWith" text="01">
      <formula>LEFT(F1,LEN("01"))="01"</formula>
    </cfRule>
  </conditionalFormatting>
  <conditionalFormatting sqref="AT1:AT2 AT5 AT9:AT10 AT13 F13:G27 I13:O38 AT16 G28 F29:G38 F39:AO101">
    <cfRule type="beginsWith" dxfId="0" priority="33" operator="beginsWith" text="13">
      <formula>LEFT(F1,LEN("13"))="13"</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F14" sqref="F14"/>
    </sheetView>
  </sheetViews>
  <sheetFormatPr defaultColWidth="11.42578125" defaultRowHeight="14.45"/>
  <cols>
    <col min="1" max="3" width="28.42578125" style="29" customWidth="1"/>
  </cols>
  <sheetData>
    <row r="1" spans="1:3">
      <c r="A1" s="63" t="s">
        <v>81</v>
      </c>
      <c r="B1" s="63" t="s">
        <v>82</v>
      </c>
      <c r="C1" s="63" t="s">
        <v>83</v>
      </c>
    </row>
    <row r="2" spans="1:3">
      <c r="A2" s="28">
        <v>1</v>
      </c>
      <c r="B2" s="28" t="str" cm="1">
        <f t="array" ref="B2:B12">TRANSPOSE(_xlfn._xlws.FILTER('Aptitud final'!1:1,'Aptitud final'!103:103="X"))</f>
        <v>avicultura_engorde</v>
      </c>
      <c r="C2" s="28"/>
    </row>
    <row r="3" spans="1:3">
      <c r="A3" s="28">
        <f>IF(B3="","",A2+1)</f>
        <v>2</v>
      </c>
      <c r="B3" s="28" t="str">
        <v>avicultura_postura</v>
      </c>
      <c r="C3" s="28"/>
    </row>
    <row r="4" spans="1:3">
      <c r="A4" s="28">
        <f t="shared" ref="A4:A67" si="0">IF(B4="","",A3+1)</f>
        <v>3</v>
      </c>
      <c r="B4" s="28" t="str">
        <v>ganaderia_dp</v>
      </c>
      <c r="C4" s="28"/>
    </row>
    <row r="5" spans="1:3">
      <c r="A5" s="28">
        <f t="shared" si="0"/>
        <v>4</v>
      </c>
      <c r="B5" s="28" t="str">
        <v>porcicultura_ciclo_completo</v>
      </c>
      <c r="C5" s="28"/>
    </row>
    <row r="6" spans="1:3">
      <c r="A6" s="28">
        <f t="shared" si="0"/>
        <v>5</v>
      </c>
      <c r="B6" s="28" t="str">
        <v>piscicultura_tilapia_cachama</v>
      </c>
      <c r="C6" s="28"/>
    </row>
    <row r="7" spans="1:3">
      <c r="A7" s="28">
        <f t="shared" si="0"/>
        <v>6</v>
      </c>
      <c r="B7" s="28" t="str">
        <v>cacao_sombrio</v>
      </c>
      <c r="C7" s="28"/>
    </row>
    <row r="8" spans="1:3">
      <c r="A8" s="28">
        <f t="shared" si="0"/>
        <v>7</v>
      </c>
      <c r="B8" s="28" t="str">
        <v>pina</v>
      </c>
      <c r="C8" s="28"/>
    </row>
    <row r="9" spans="1:3">
      <c r="A9" s="28">
        <f t="shared" si="0"/>
        <v>8</v>
      </c>
      <c r="B9" s="28" t="str">
        <v>asai_cacao</v>
      </c>
      <c r="C9" s="28"/>
    </row>
    <row r="10" spans="1:3">
      <c r="A10" s="28">
        <f t="shared" si="0"/>
        <v>9</v>
      </c>
      <c r="B10" s="28" t="str">
        <v>chontaduro</v>
      </c>
      <c r="C10" s="28"/>
    </row>
    <row r="11" spans="1:3">
      <c r="A11" s="28">
        <f t="shared" si="0"/>
        <v>10</v>
      </c>
      <c r="B11" s="28" t="str">
        <v>platano</v>
      </c>
      <c r="C11" s="28"/>
    </row>
    <row r="12" spans="1:3">
      <c r="A12" s="28">
        <f t="shared" si="0"/>
        <v>11</v>
      </c>
      <c r="B12" s="28" t="str">
        <v>sacha_inchi</v>
      </c>
      <c r="C12" s="28"/>
    </row>
    <row r="13" spans="1:3">
      <c r="A13" s="28" t="str">
        <f t="shared" si="0"/>
        <v/>
      </c>
      <c r="B13" s="28"/>
      <c r="C13" s="28"/>
    </row>
    <row r="14" spans="1:3">
      <c r="A14" s="28" t="str">
        <f t="shared" si="0"/>
        <v/>
      </c>
      <c r="B14" s="28"/>
      <c r="C14" s="28"/>
    </row>
    <row r="15" spans="1:3">
      <c r="A15" s="28" t="str">
        <f t="shared" si="0"/>
        <v/>
      </c>
      <c r="B15" s="28"/>
      <c r="C15" s="28"/>
    </row>
    <row r="16" spans="1:3">
      <c r="A16" s="28" t="str">
        <f t="shared" si="0"/>
        <v/>
      </c>
      <c r="B16" s="28"/>
      <c r="C16" s="28"/>
    </row>
    <row r="17" spans="1:3">
      <c r="A17" s="28" t="str">
        <f t="shared" si="0"/>
        <v/>
      </c>
      <c r="B17" s="28"/>
      <c r="C17" s="28"/>
    </row>
    <row r="18" spans="1:3">
      <c r="A18" s="28" t="str">
        <f>IF(B18="","",A17+1)</f>
        <v/>
      </c>
      <c r="B18" s="28"/>
      <c r="C18" s="28"/>
    </row>
    <row r="19" spans="1:3">
      <c r="A19" s="28" t="str">
        <f>IF(B19="","",A18+1)</f>
        <v/>
      </c>
      <c r="B19" s="28"/>
      <c r="C19" s="28"/>
    </row>
    <row r="20" spans="1:3">
      <c r="A20" s="28" t="str">
        <f>IF(B20="","",A19+1)</f>
        <v/>
      </c>
      <c r="B20" s="28"/>
      <c r="C20" s="28"/>
    </row>
    <row r="21" spans="1:3">
      <c r="A21" s="28" t="str">
        <f>IF(B21="","",A20+1)</f>
        <v/>
      </c>
      <c r="B21" s="28"/>
      <c r="C21" s="28"/>
    </row>
    <row r="22" spans="1:3">
      <c r="A22" s="29" t="str">
        <f t="shared" si="0"/>
        <v/>
      </c>
    </row>
    <row r="23" spans="1:3">
      <c r="A23" s="29" t="str">
        <f t="shared" si="0"/>
        <v/>
      </c>
    </row>
    <row r="24" spans="1:3">
      <c r="A24" s="29" t="str">
        <f t="shared" si="0"/>
        <v/>
      </c>
    </row>
    <row r="25" spans="1:3">
      <c r="A25" s="29" t="str">
        <f t="shared" si="0"/>
        <v/>
      </c>
    </row>
    <row r="26" spans="1:3">
      <c r="A26" s="29" t="str">
        <f t="shared" si="0"/>
        <v/>
      </c>
    </row>
    <row r="27" spans="1:3">
      <c r="A27" s="29" t="str">
        <f t="shared" si="0"/>
        <v/>
      </c>
    </row>
    <row r="28" spans="1:3">
      <c r="A28" s="29" t="str">
        <f t="shared" si="0"/>
        <v/>
      </c>
    </row>
    <row r="29" spans="1:3">
      <c r="A29" s="29" t="str">
        <f t="shared" si="0"/>
        <v/>
      </c>
    </row>
    <row r="30" spans="1:3">
      <c r="A30" s="29" t="str">
        <f t="shared" si="0"/>
        <v/>
      </c>
    </row>
    <row r="31" spans="1:3">
      <c r="A31" s="29" t="str">
        <f t="shared" si="0"/>
        <v/>
      </c>
    </row>
    <row r="32" spans="1:3">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arroz_secano_mecanizado</v>
      </c>
      <c r="C18" t="str">
        <v>arroz secano mecanizado</v>
      </c>
    </row>
    <row r="19" spans="1:3">
      <c r="A19" s="1" t="str">
        <v>agricola</v>
      </c>
      <c r="B19" s="1" t="str">
        <v>arroz_secano_manual</v>
      </c>
      <c r="C19" t="str">
        <v>arroz secano manual</v>
      </c>
    </row>
    <row r="20" spans="1:3">
      <c r="A20" s="1" t="str">
        <v>agricola</v>
      </c>
      <c r="B20" s="1" t="str">
        <v>arveja</v>
      </c>
      <c r="C20" t="str">
        <v>arveja</v>
      </c>
    </row>
    <row r="21" spans="1:3">
      <c r="A21" s="1" t="str">
        <v>agricola</v>
      </c>
      <c r="B21" s="1" t="str">
        <v>asai</v>
      </c>
      <c r="C21" t="str">
        <v>açaí</v>
      </c>
    </row>
    <row r="22" spans="1:3">
      <c r="A22" s="1" t="str">
        <v>agricola</v>
      </c>
      <c r="B22" s="1" t="str">
        <v>asai_platano</v>
      </c>
      <c r="C22" t="str">
        <v>açaí en asocio con plátano</v>
      </c>
    </row>
    <row r="23" spans="1:3">
      <c r="A23" s="1" t="str">
        <v>agricola</v>
      </c>
      <c r="B23" s="1" t="str">
        <v>asai_cacao</v>
      </c>
      <c r="C23" t="str">
        <v>açaí en asocio con cacao</v>
      </c>
    </row>
    <row r="24" spans="1:3">
      <c r="A24" s="1" t="str">
        <v>pecuaria</v>
      </c>
      <c r="B24" s="1" t="str">
        <v>avicultura_engorde</v>
      </c>
      <c r="C24" t="str">
        <v>avicultura de engorde</v>
      </c>
    </row>
    <row r="25" spans="1:3">
      <c r="A25" s="1" t="str">
        <v>pecuaria</v>
      </c>
      <c r="B25" s="1" t="str">
        <v>avicultura_postura</v>
      </c>
      <c r="C25" t="str">
        <v>avicultura de postura</v>
      </c>
    </row>
    <row r="26" spans="1:3">
      <c r="A26" s="1" t="str">
        <v>agricola</v>
      </c>
      <c r="B26" s="1" t="str">
        <v>banano</v>
      </c>
      <c r="C26" t="str">
        <v>banano</v>
      </c>
    </row>
    <row r="27" spans="1:3">
      <c r="A27" s="1" t="str">
        <v>agricola</v>
      </c>
      <c r="B27" s="1" t="str">
        <v>batata</v>
      </c>
      <c r="C27" t="str">
        <v>batata</v>
      </c>
    </row>
    <row r="28" spans="1:3">
      <c r="A28" s="1" t="str">
        <v>agricola</v>
      </c>
      <c r="B28" s="1" t="str">
        <v>berenjena</v>
      </c>
      <c r="C28" t="str">
        <v>berenjena</v>
      </c>
    </row>
    <row r="29" spans="1:3">
      <c r="A29" s="1" t="str">
        <v>agricola</v>
      </c>
      <c r="B29" s="1" t="str">
        <v>bijao</v>
      </c>
      <c r="C29" t="str">
        <v>bijao</v>
      </c>
    </row>
    <row r="30" spans="1:3">
      <c r="A30" s="1" t="str">
        <v>agricola</v>
      </c>
      <c r="B30" s="1" t="str">
        <v>brocoli</v>
      </c>
      <c r="C30" t="str">
        <v>brócoli</v>
      </c>
    </row>
    <row r="31" spans="1:3">
      <c r="A31" s="1" t="str">
        <v>pecuaria</v>
      </c>
      <c r="B31" s="1" t="str">
        <v>bufalos</v>
      </c>
      <c r="C31" t="str">
        <v>búfalos</v>
      </c>
    </row>
    <row r="32" spans="1:3">
      <c r="A32" s="1" t="str">
        <v>agricola</v>
      </c>
      <c r="B32" s="1" t="str">
        <v>cacao</v>
      </c>
      <c r="C32" t="str">
        <v>cacao</v>
      </c>
    </row>
    <row r="33" spans="1:3">
      <c r="A33" s="1" t="str">
        <v>agricola</v>
      </c>
      <c r="B33" s="1" t="str">
        <v>cacao_aguacate_criollo</v>
      </c>
      <c r="C33" t="str">
        <v>cacao en asocio con aguacate criollo</v>
      </c>
    </row>
    <row r="34" spans="1:3">
      <c r="A34" s="1" t="str">
        <v>agricola</v>
      </c>
      <c r="B34" s="1" t="str">
        <v>cacao_aguacate_papelillo</v>
      </c>
      <c r="C34" t="str">
        <v>cacao en asocio con aguacate papelillo</v>
      </c>
    </row>
    <row r="35" spans="1:3">
      <c r="A35" s="1" t="str">
        <v>agricola</v>
      </c>
      <c r="B35" s="1" t="str">
        <v>cacao_banano</v>
      </c>
      <c r="C35" t="str">
        <v>cacao en asocio con banano</v>
      </c>
    </row>
    <row r="36" spans="1:3">
      <c r="A36" s="1" t="str">
        <v>agricola</v>
      </c>
      <c r="B36" s="1" t="str">
        <v>cacao_banano_aguacate</v>
      </c>
      <c r="C36" t="str">
        <v>cacao en asocio con banano y aguacate</v>
      </c>
    </row>
    <row r="37" spans="1:3">
      <c r="A37" s="1" t="str">
        <v>agricola</v>
      </c>
      <c r="B37" s="1" t="str">
        <v>cacao_banano_aguacate_mandarina_naranja</v>
      </c>
      <c r="C37" t="str">
        <v>cacao en asocio con banano,aguacate, mandarina y naranja</v>
      </c>
    </row>
    <row r="38" spans="1:3">
      <c r="A38" s="1" t="str">
        <v>agricola</v>
      </c>
      <c r="B38" s="1" t="str">
        <v>cacao_platano</v>
      </c>
      <c r="C38" t="str">
        <v>cacao en asocio con plátano</v>
      </c>
    </row>
    <row r="39" spans="1:3">
      <c r="A39" s="1" t="str">
        <v>agricola</v>
      </c>
      <c r="B39" s="1" t="str">
        <v>cacao_platano_limon</v>
      </c>
      <c r="C39" t="str">
        <v>cacao plátano limón</v>
      </c>
    </row>
    <row r="40" spans="1:3">
      <c r="A40" s="1" t="str">
        <v>agricola</v>
      </c>
      <c r="B40" s="1" t="str">
        <v>cacao_sombrio</v>
      </c>
      <c r="C40" t="str">
        <v>cacao sombrío</v>
      </c>
    </row>
    <row r="41" spans="1:3">
      <c r="A41" s="1" t="str">
        <v>agricola</v>
      </c>
      <c r="B41" s="1" t="str">
        <v>cachaco</v>
      </c>
      <c r="C41" t="str">
        <v>cachaco</v>
      </c>
    </row>
    <row r="42" spans="1:3">
      <c r="A42" s="1" t="str">
        <v>agricola</v>
      </c>
      <c r="B42" s="1" t="str">
        <v>cafe</v>
      </c>
      <c r="C42" t="str">
        <v>café</v>
      </c>
    </row>
    <row r="43" spans="1:3">
      <c r="A43" s="1" t="str">
        <v>agricola</v>
      </c>
      <c r="B43" s="1" t="str">
        <v>cafe_aguacate</v>
      </c>
      <c r="C43" t="str">
        <v>café en asocio con aguacate</v>
      </c>
    </row>
    <row r="44" spans="1:3">
      <c r="A44" s="1" t="str">
        <v>agricola</v>
      </c>
      <c r="B44" s="1" t="str">
        <v>cafe_frijol_arbustivo</v>
      </c>
      <c r="C44" t="str">
        <v>café en asocio con frijol arbustivo</v>
      </c>
    </row>
    <row r="45" spans="1:3">
      <c r="A45" s="1" t="str">
        <v>agricola</v>
      </c>
      <c r="B45" s="1" t="str">
        <v>cafe_maiz</v>
      </c>
      <c r="C45" t="str">
        <v>café en asocio con maíz</v>
      </c>
    </row>
    <row r="46" spans="1:3">
      <c r="A46" s="1" t="str">
        <v>agricola</v>
      </c>
      <c r="B46" s="1" t="str">
        <v>cafe_platano</v>
      </c>
      <c r="C46" t="str">
        <v>café en asocio con plátano</v>
      </c>
    </row>
    <row r="47" spans="1:3">
      <c r="A47" s="1" t="str">
        <v>agricola</v>
      </c>
      <c r="B47" s="1" t="str">
        <v>cafe_platano_frutales_forestal</v>
      </c>
      <c r="C47" t="str">
        <v>café en asocio con plátano, frutales y sistema forestal</v>
      </c>
    </row>
    <row r="48" spans="1:3">
      <c r="A48" s="1" t="str">
        <v>agricola</v>
      </c>
      <c r="B48" s="1" t="str">
        <v>cafe_sombrio</v>
      </c>
      <c r="C48" t="str">
        <v>Café sombrío</v>
      </c>
    </row>
    <row r="49" spans="1:3">
      <c r="A49" s="1" t="str">
        <v>agricola</v>
      </c>
      <c r="B49" s="1" t="str">
        <v>calabacin</v>
      </c>
      <c r="C49" t="str">
        <v>calabacín</v>
      </c>
    </row>
    <row r="50" spans="1:3">
      <c r="A50" s="1" t="str">
        <v>agricola</v>
      </c>
      <c r="B50" s="1" t="str">
        <v>calendula</v>
      </c>
      <c r="C50" t="str">
        <v>caléndula</v>
      </c>
    </row>
    <row r="51" spans="1:3">
      <c r="A51" s="1" t="str">
        <v>pecuaria</v>
      </c>
      <c r="B51" s="1" t="str">
        <v>camaron</v>
      </c>
      <c r="C51" t="str">
        <v>camarón</v>
      </c>
    </row>
    <row r="52" spans="1:3">
      <c r="A52" s="1" t="str">
        <v>agricola</v>
      </c>
      <c r="B52" s="1" t="str">
        <v>cana</v>
      </c>
      <c r="C52" t="str">
        <v>caña</v>
      </c>
    </row>
    <row r="53" spans="1:3">
      <c r="A53" s="1" t="str">
        <v>agricola</v>
      </c>
      <c r="B53" s="1" t="str">
        <v>cana_flecha</v>
      </c>
      <c r="C53" t="str">
        <v>caña flecha</v>
      </c>
    </row>
    <row r="54" spans="1:3">
      <c r="A54" s="1" t="str">
        <v>agricola</v>
      </c>
      <c r="B54" s="1" t="str">
        <v>cana_panelera</v>
      </c>
      <c r="C54" t="str">
        <v>caña panelera</v>
      </c>
    </row>
    <row r="55" spans="1:3">
      <c r="A55" s="1" t="str">
        <v>pecuaria</v>
      </c>
      <c r="B55" s="1" t="str">
        <v>caprinos</v>
      </c>
      <c r="C55" t="str">
        <v>caprinos</v>
      </c>
    </row>
    <row r="56" spans="1:3">
      <c r="A56" s="1" t="str">
        <v>agricola</v>
      </c>
      <c r="B56" s="1" t="str">
        <v>caucho</v>
      </c>
      <c r="C56" t="str">
        <v>caucho</v>
      </c>
    </row>
    <row r="57" spans="1:3">
      <c r="A57" s="1" t="str">
        <v>agricola</v>
      </c>
      <c r="B57" s="1" t="str">
        <v>cebolla_bulbo</v>
      </c>
      <c r="C57" t="str">
        <v>cebolla bulbo</v>
      </c>
    </row>
    <row r="58" spans="1:3">
      <c r="A58" s="1" t="str">
        <v>agricola</v>
      </c>
      <c r="B58" s="1" t="str">
        <v>cebolla_junca</v>
      </c>
      <c r="C58" t="str">
        <v>cebolla junca</v>
      </c>
    </row>
    <row r="59" spans="1:3">
      <c r="A59" s="1" t="str">
        <v>agricola</v>
      </c>
      <c r="B59" s="1" t="str">
        <v>cebolla_rama</v>
      </c>
      <c r="C59" t="str">
        <v>cebolla de rama</v>
      </c>
    </row>
    <row r="60" spans="1:3">
      <c r="A60" s="1" t="str">
        <v>agricola</v>
      </c>
      <c r="B60" s="1" t="str">
        <v>chontaduro</v>
      </c>
      <c r="C60" t="str">
        <v>chontaduro</v>
      </c>
    </row>
    <row r="61" spans="1:3">
      <c r="A61" s="1" t="str">
        <v>agricola</v>
      </c>
      <c r="B61" s="1" t="str">
        <v>cilantro</v>
      </c>
      <c r="C61" t="str">
        <v>cilantro</v>
      </c>
    </row>
    <row r="62" spans="1:3">
      <c r="A62" s="1" t="str">
        <v>agricola</v>
      </c>
      <c r="B62" s="1" t="str">
        <v>cilantro_cimarron</v>
      </c>
      <c r="C62" t="str">
        <v>cilantro cimarron</v>
      </c>
    </row>
    <row r="63" spans="1:3">
      <c r="A63" s="1" t="str">
        <v>agricola</v>
      </c>
      <c r="B63" s="1" t="str">
        <v>cilantro_repollo</v>
      </c>
      <c r="C63" t="str">
        <v>cilantro_repollo</v>
      </c>
    </row>
    <row r="64" spans="1:3">
      <c r="A64" s="1" t="str">
        <v>agricola</v>
      </c>
      <c r="B64" s="1" t="str">
        <v>ciruela</v>
      </c>
      <c r="C64" t="str">
        <v>ciruela</v>
      </c>
    </row>
    <row r="65" spans="1:3">
      <c r="A65" s="1" t="str">
        <v>agricola</v>
      </c>
      <c r="B65" s="1" t="str">
        <v>ciruela_castilla</v>
      </c>
      <c r="C65" t="str">
        <v>ciruela castilla</v>
      </c>
    </row>
    <row r="66" spans="1:3">
      <c r="A66" s="1" t="str">
        <v>agricola</v>
      </c>
      <c r="B66" s="1" t="str">
        <v>ciruela_costena</v>
      </c>
      <c r="C66" t="str">
        <v>ciruela costeña</v>
      </c>
    </row>
    <row r="67" spans="1:3">
      <c r="A67" s="1" t="str">
        <v>agricola</v>
      </c>
      <c r="B67" s="1" t="str">
        <v>citricos</v>
      </c>
      <c r="C67" t="str">
        <v>cítricos</v>
      </c>
    </row>
    <row r="68" spans="1:3">
      <c r="A68" s="1" t="str">
        <v>agricola</v>
      </c>
      <c r="B68" s="1" t="str">
        <v>coco</v>
      </c>
      <c r="C68" t="str">
        <v>coco</v>
      </c>
    </row>
    <row r="69" spans="1:3">
      <c r="A69" s="1" t="str">
        <v>pecuaria</v>
      </c>
      <c r="B69" s="1" t="str">
        <v>codornices</v>
      </c>
      <c r="C69" t="str">
        <v>codornices</v>
      </c>
    </row>
    <row r="70" spans="1:3">
      <c r="A70" s="1" t="str">
        <v>agricola</v>
      </c>
      <c r="B70" s="1" t="str">
        <v>coliflor</v>
      </c>
      <c r="C70" t="str">
        <v>coliflor</v>
      </c>
    </row>
    <row r="71" spans="1:3">
      <c r="A71" s="1" t="str">
        <v>pecuaria</v>
      </c>
      <c r="B71" s="1" t="str">
        <v>cunicultura</v>
      </c>
      <c r="C71" t="str">
        <v>cunicultura</v>
      </c>
    </row>
    <row r="72" spans="1:3">
      <c r="A72" s="1" t="str">
        <v>pecuaria</v>
      </c>
      <c r="B72" s="1" t="str">
        <v>cuyicultura</v>
      </c>
      <c r="C72" t="str">
        <v>cuyicultura</v>
      </c>
    </row>
    <row r="73" spans="1:3">
      <c r="A73" s="1" t="str">
        <v>agricola</v>
      </c>
      <c r="B73" s="1" t="str">
        <v>esparrago</v>
      </c>
      <c r="C73" t="str">
        <v>espárrago</v>
      </c>
    </row>
    <row r="74" spans="1:3">
      <c r="A74" s="1" t="str">
        <v>agricola</v>
      </c>
      <c r="B74" s="1" t="str">
        <v>espinaca</v>
      </c>
      <c r="C74" t="str">
        <v>espinaca</v>
      </c>
    </row>
    <row r="75" spans="1:3">
      <c r="A75" s="1" t="str">
        <v>agricola</v>
      </c>
      <c r="B75" s="1" t="str">
        <v>fique</v>
      </c>
      <c r="C75" t="str">
        <v>fique</v>
      </c>
    </row>
    <row r="76" spans="1:3">
      <c r="A76" s="1" t="str">
        <v>agricola</v>
      </c>
      <c r="B76" s="1" t="str">
        <v>fresa</v>
      </c>
      <c r="C76" t="str">
        <v>fresa</v>
      </c>
    </row>
    <row r="77" spans="1:3">
      <c r="A77" s="1" t="str">
        <v>agricola</v>
      </c>
      <c r="B77" s="1" t="str">
        <v>frijol</v>
      </c>
      <c r="C77" t="str">
        <v>frijol</v>
      </c>
    </row>
    <row r="78" spans="1:3">
      <c r="A78" s="1" t="str">
        <v>agricola</v>
      </c>
      <c r="B78" s="1" t="str">
        <v>frijol_arbustivo</v>
      </c>
      <c r="C78" t="str">
        <v>frjiol arbustivo</v>
      </c>
    </row>
    <row r="79" spans="1:3">
      <c r="A79" s="1" t="str">
        <v>agricola</v>
      </c>
      <c r="B79" s="1" t="str">
        <v>frijol_cabeza_negra</v>
      </c>
      <c r="C79" t="str">
        <v>frijol cabeza negra</v>
      </c>
    </row>
    <row r="80" spans="1:3">
      <c r="A80" s="1" t="str">
        <v>agricola</v>
      </c>
      <c r="B80" s="1" t="str">
        <v>frijol_caraota</v>
      </c>
      <c r="C80" t="str">
        <v>frijol caraota</v>
      </c>
    </row>
    <row r="81" spans="1:3">
      <c r="A81" s="1" t="str">
        <v>agricola</v>
      </c>
      <c r="B81" s="1" t="str">
        <v>frijol_caupi</v>
      </c>
      <c r="C81" t="str">
        <v>frijol caupí</v>
      </c>
    </row>
    <row r="82" spans="1:3">
      <c r="A82" s="1" t="str">
        <v>agricola</v>
      </c>
      <c r="B82" s="1" t="str">
        <v>frijol_rosado</v>
      </c>
      <c r="C82" t="str">
        <v>frijol rosado</v>
      </c>
    </row>
    <row r="83" spans="1:3">
      <c r="A83" s="1" t="str">
        <v>agricola</v>
      </c>
      <c r="B83" s="1" t="str">
        <v>frijol_voluble</v>
      </c>
      <c r="C83" t="str">
        <v>frijol voluble</v>
      </c>
    </row>
    <row r="84" spans="1:3">
      <c r="A84" s="1" t="str">
        <v>agricola</v>
      </c>
      <c r="B84" s="1" t="str">
        <v>frijol_zaragoza</v>
      </c>
      <c r="C84" t="str">
        <v>frijol zaragoza</v>
      </c>
    </row>
    <row r="85" spans="1:3">
      <c r="A85" s="1" t="str">
        <v>pecuaria</v>
      </c>
      <c r="B85" s="1" t="str">
        <v>ganaderia_carne</v>
      </c>
      <c r="C85" t="str">
        <v>ganadería de carne</v>
      </c>
    </row>
    <row r="86" spans="1:3">
      <c r="A86" s="1" t="str">
        <v>pecuaria</v>
      </c>
      <c r="B86" s="1" t="str">
        <v>ganaderia_cria</v>
      </c>
      <c r="C86" t="str">
        <v>ganadería de cría</v>
      </c>
    </row>
    <row r="87" spans="1:3">
      <c r="A87" s="1" t="str">
        <v>pecuaria</v>
      </c>
      <c r="B87" s="1" t="str">
        <v>ganaderia_dp</v>
      </c>
      <c r="C87" t="str">
        <v>ganadería doble propósito</v>
      </c>
    </row>
    <row r="88" spans="1:3">
      <c r="A88" s="1" t="str">
        <v>pecuaria</v>
      </c>
      <c r="B88" s="1" t="str">
        <v>ganaderia_leche</v>
      </c>
      <c r="C88" t="str">
        <v>ganadería de leche</v>
      </c>
    </row>
    <row r="89" spans="1:3">
      <c r="A89" s="1" t="str">
        <v>agricola</v>
      </c>
      <c r="B89" s="1" t="str">
        <v>granadilla</v>
      </c>
      <c r="C89" t="str">
        <v>granadilla</v>
      </c>
    </row>
    <row r="90" spans="1:3">
      <c r="A90" s="1" t="str">
        <v>agricola</v>
      </c>
      <c r="B90" s="1" t="str">
        <v>guandul</v>
      </c>
      <c r="C90" t="str">
        <v>guandul</v>
      </c>
    </row>
    <row r="91" spans="1:3">
      <c r="A91" s="1" t="str">
        <v>agricola</v>
      </c>
      <c r="B91" s="1" t="str">
        <v>guayaba</v>
      </c>
      <c r="C91" t="str">
        <v>guayaba</v>
      </c>
    </row>
    <row r="92" spans="1:3">
      <c r="A92" s="1" t="str">
        <v>agricola</v>
      </c>
      <c r="B92" s="1" t="str">
        <v>gulupa</v>
      </c>
      <c r="C92" t="str">
        <v>gulupa</v>
      </c>
    </row>
    <row r="93" spans="1:3">
      <c r="A93" s="1" t="str">
        <v>agricola</v>
      </c>
      <c r="B93" s="1" t="str">
        <v>hierbabuena</v>
      </c>
      <c r="C93" t="str">
        <v>hierbabuena</v>
      </c>
    </row>
    <row r="94" spans="1:3">
      <c r="A94" s="1" t="str">
        <v>agricola</v>
      </c>
      <c r="B94" s="1" t="str">
        <v>hortalizas</v>
      </c>
      <c r="C94" t="str">
        <v>hortalizas</v>
      </c>
    </row>
    <row r="95" spans="1:3">
      <c r="A95" s="1" t="str">
        <v>agricola</v>
      </c>
      <c r="B95" s="1" t="str">
        <v>hortensias</v>
      </c>
      <c r="C95" t="str">
        <v>Hortensias</v>
      </c>
    </row>
    <row r="96" spans="1:3">
      <c r="A96" s="1" t="str">
        <v>agricola</v>
      </c>
      <c r="B96" s="1" t="str">
        <v xml:space="preserve">lechuga </v>
      </c>
      <c r="C96" t="str">
        <v>lechuga</v>
      </c>
    </row>
    <row r="97" spans="1:3">
      <c r="A97" s="1" t="str">
        <v>agricola</v>
      </c>
      <c r="B97" s="1" t="str">
        <v>lechuga_gourmet</v>
      </c>
      <c r="C97" t="str">
        <v>lechuga gourmet</v>
      </c>
    </row>
    <row r="98" spans="1:3">
      <c r="A98" s="1" t="str">
        <v>agricola</v>
      </c>
      <c r="B98" s="1" t="str">
        <v>lechuga_hidroponica</v>
      </c>
      <c r="C98" t="str">
        <v>lechuga hidroponica</v>
      </c>
    </row>
    <row r="99" spans="1:3">
      <c r="A99" s="1" t="str">
        <v>agricola</v>
      </c>
      <c r="B99" s="1" t="str">
        <v>limon</v>
      </c>
      <c r="C99" t="str">
        <v>limón</v>
      </c>
    </row>
    <row r="100" spans="1:3">
      <c r="A100" s="1" t="str">
        <v>agricola</v>
      </c>
      <c r="B100" s="1" t="str">
        <v>limon_castilla</v>
      </c>
      <c r="C100" t="str">
        <v>limón de castilla</v>
      </c>
    </row>
    <row r="101" spans="1:3">
      <c r="A101" s="1" t="str">
        <v>agricola</v>
      </c>
      <c r="B101" s="1" t="str">
        <v>limon_castilla_limon_mandarino</v>
      </c>
      <c r="C101" t="str">
        <v>limón de castilla y limón mandarino</v>
      </c>
    </row>
    <row r="102" spans="1:3">
      <c r="A102" s="1" t="str">
        <v>agricola</v>
      </c>
      <c r="B102" s="1" t="str">
        <v>limon_criollo</v>
      </c>
      <c r="C102" t="str">
        <v>limón criollo</v>
      </c>
    </row>
    <row r="103" spans="1:3">
      <c r="A103" s="1" t="str">
        <v>agricola</v>
      </c>
      <c r="B103" s="1" t="str">
        <v>limon_mandarina</v>
      </c>
      <c r="C103" t="str">
        <v xml:space="preserve">limón en asocio con mandarina </v>
      </c>
    </row>
    <row r="104" spans="1:3">
      <c r="A104" s="1" t="str">
        <v>agricola</v>
      </c>
      <c r="B104" s="1" t="str">
        <v>limon_mandarino</v>
      </c>
      <c r="C104" t="str">
        <v>limón mandarino</v>
      </c>
    </row>
    <row r="105" spans="1:3">
      <c r="A105" s="1" t="str">
        <v>agricola</v>
      </c>
      <c r="B105" s="1" t="str">
        <v>limon_tahiti</v>
      </c>
      <c r="C105" t="str">
        <v>limón Tahití</v>
      </c>
    </row>
    <row r="106" spans="1:3">
      <c r="A106" s="1" t="str">
        <v>agricola</v>
      </c>
      <c r="B106" s="1" t="str">
        <v>lulo</v>
      </c>
      <c r="C106" t="str">
        <v>lulo</v>
      </c>
    </row>
    <row r="107" spans="1:3">
      <c r="A107" s="1" t="str">
        <v>agricola</v>
      </c>
      <c r="B107" s="1" t="str">
        <v>maiz</v>
      </c>
      <c r="C107" t="str">
        <v>maíz</v>
      </c>
    </row>
    <row r="108" spans="1:3">
      <c r="A108" s="1" t="str">
        <v>agricola</v>
      </c>
      <c r="B108" s="1" t="str">
        <v>maiz amarillo</v>
      </c>
      <c r="C108" t="str">
        <v>maíz amarillo</v>
      </c>
    </row>
    <row r="109" spans="1:3">
      <c r="A109" s="1" t="str">
        <v>agricola</v>
      </c>
      <c r="B109" s="1" t="str">
        <v>maiz puya</v>
      </c>
      <c r="C109" t="str">
        <v>maíz puya</v>
      </c>
    </row>
    <row r="110" spans="1:3">
      <c r="A110" s="1" t="str">
        <v>agricola</v>
      </c>
      <c r="B110" s="1" t="str">
        <v>maiz_amarillo</v>
      </c>
      <c r="C110" t="str">
        <v xml:space="preserve">Maíz amarillo </v>
      </c>
    </row>
    <row r="111" spans="1:3">
      <c r="A111" s="1" t="str">
        <v>agricola</v>
      </c>
      <c r="B111" s="1" t="str">
        <v>maiz_amarillo_tradicional</v>
      </c>
      <c r="C111" t="str">
        <v>maíz amarillo  tradicional</v>
      </c>
    </row>
    <row r="112" spans="1:3">
      <c r="A112" s="1" t="str">
        <v>agricola</v>
      </c>
      <c r="B112" s="1" t="str">
        <v>maiz_amarillo_tecnificado</v>
      </c>
      <c r="C112" t="str">
        <v>maíz amarillo  tecnificado</v>
      </c>
    </row>
    <row r="113" spans="1:3">
      <c r="A113" s="1" t="str">
        <v>agricola</v>
      </c>
      <c r="B113" s="1" t="str">
        <v>maiz_blanco</v>
      </c>
      <c r="C113" t="str">
        <v>Maíz blanco tradicional</v>
      </c>
    </row>
    <row r="114" spans="1:3">
      <c r="A114" s="1" t="str">
        <v>agricola</v>
      </c>
      <c r="B114" s="1" t="str">
        <v>maiz_blanco_tradicional</v>
      </c>
      <c r="C114" t="str">
        <v>maíz blanco tradicional</v>
      </c>
    </row>
    <row r="115" spans="1:3">
      <c r="A115" s="1" t="str">
        <v>agricola</v>
      </c>
      <c r="B115" s="1" t="str">
        <v>maiz_blanco_tecnificado</v>
      </c>
      <c r="C115" t="str">
        <v>maíz blanco tecnificado</v>
      </c>
    </row>
    <row r="116" spans="1:3">
      <c r="A116" s="1" t="str">
        <v>agricola</v>
      </c>
      <c r="B116" s="1" t="str">
        <v>maiz_puya</v>
      </c>
      <c r="C116" t="str">
        <v>maíz puya</v>
      </c>
    </row>
    <row r="117" spans="1:3">
      <c r="A117" s="1" t="str">
        <v>agricola</v>
      </c>
      <c r="B117" s="1" t="str">
        <v>maiz_tecnificado</v>
      </c>
      <c r="C117" t="str">
        <v>maíz tecnificado</v>
      </c>
    </row>
    <row r="118" spans="1:3">
      <c r="A118" s="1" t="str">
        <v>agricola</v>
      </c>
      <c r="B118" s="1" t="str">
        <v>maiz_tradicional</v>
      </c>
      <c r="C118" t="str">
        <v>maíz tradicional</v>
      </c>
    </row>
    <row r="119" spans="1:3">
      <c r="A119" s="1" t="str">
        <v>agricola</v>
      </c>
      <c r="B119" s="1" t="str">
        <v>malanga</v>
      </c>
      <c r="C119" t="str">
        <v>malanga</v>
      </c>
    </row>
    <row r="120" spans="1:3">
      <c r="A120" s="1" t="str">
        <v>agricola</v>
      </c>
      <c r="B120" s="1" t="str">
        <v>mamoncillo</v>
      </c>
      <c r="C120" t="str">
        <v>mamoncillo</v>
      </c>
    </row>
    <row r="121" spans="1:3">
      <c r="A121" s="1" t="str">
        <v>agricola</v>
      </c>
      <c r="B121" s="1" t="str">
        <v>mamoncillo</v>
      </c>
      <c r="C121" t="str">
        <v>mamoncillo</v>
      </c>
    </row>
    <row r="122" spans="1:3">
      <c r="A122" s="1" t="str">
        <v>agricola</v>
      </c>
      <c r="B122" s="1" t="str">
        <v>mandarina</v>
      </c>
      <c r="C122" t="str">
        <v>mandarina</v>
      </c>
    </row>
    <row r="123" spans="1:3">
      <c r="A123" s="1" t="str">
        <v>agricola</v>
      </c>
      <c r="B123" s="1" t="str">
        <v>mango</v>
      </c>
      <c r="C123" t="str">
        <v>mango</v>
      </c>
    </row>
    <row r="124" spans="1:3">
      <c r="A124" s="1" t="str">
        <v>agricola</v>
      </c>
      <c r="B124" s="1" t="str">
        <v>mango_hilaza</v>
      </c>
      <c r="C124" t="str">
        <v>mango hilaza</v>
      </c>
    </row>
    <row r="125" spans="1:3">
      <c r="A125" s="1" t="str">
        <v>agricola</v>
      </c>
      <c r="B125" s="1" t="str">
        <v>mango_keitt</v>
      </c>
      <c r="C125" t="str">
        <v>mango keitt</v>
      </c>
    </row>
    <row r="126" spans="1:3">
      <c r="A126" s="1" t="str">
        <v>agricola</v>
      </c>
      <c r="B126" s="1" t="str">
        <v>mango_tommy</v>
      </c>
      <c r="C126" t="str">
        <v>mango tommy</v>
      </c>
    </row>
    <row r="127" spans="1:3">
      <c r="A127" s="1" t="str">
        <v>agricola</v>
      </c>
      <c r="B127" s="1" t="str">
        <v>manzanilla</v>
      </c>
      <c r="C127" t="str">
        <v>manzanilla</v>
      </c>
    </row>
    <row r="128" spans="1:3">
      <c r="A128" s="1" t="str">
        <v>agricola</v>
      </c>
      <c r="B128" s="1" t="str">
        <v>maracuya</v>
      </c>
      <c r="C128" t="str">
        <v>maracuyá</v>
      </c>
    </row>
    <row r="129" spans="1:3">
      <c r="A129" s="1" t="str">
        <v>agricola</v>
      </c>
      <c r="B129" s="1" t="str">
        <v>melon</v>
      </c>
      <c r="C129" t="str">
        <v xml:space="preserve">melón </v>
      </c>
    </row>
    <row r="130" spans="1:3">
      <c r="A130" s="1" t="str">
        <v>agricola</v>
      </c>
      <c r="B130" s="1" t="str">
        <v>mora</v>
      </c>
      <c r="C130" t="str">
        <v>mora</v>
      </c>
    </row>
    <row r="131" spans="1:3">
      <c r="A131" s="1" t="str">
        <v>agricola</v>
      </c>
      <c r="B131" s="1" t="str">
        <v>name</v>
      </c>
      <c r="C131" t="str">
        <v>ñame</v>
      </c>
    </row>
    <row r="132" spans="1:3">
      <c r="A132" s="1" t="str">
        <v>agricola</v>
      </c>
      <c r="B132" s="1" t="str">
        <v>name_diamante</v>
      </c>
      <c r="C132" t="str">
        <v>ñame diamante</v>
      </c>
    </row>
    <row r="133" spans="1:3">
      <c r="A133" s="1" t="str">
        <v>agricola</v>
      </c>
      <c r="B133" s="1" t="str">
        <v>name_espino</v>
      </c>
      <c r="C133" t="str">
        <v>ñame espino</v>
      </c>
    </row>
    <row r="134" spans="1:3">
      <c r="A134" s="1" t="str">
        <v>agricola</v>
      </c>
      <c r="B134" s="1" t="str">
        <v>naranja</v>
      </c>
      <c r="C134" t="str">
        <v>naranja</v>
      </c>
    </row>
    <row r="135" spans="1:3">
      <c r="A135" s="1" t="str">
        <v>agricola</v>
      </c>
      <c r="B135" s="1" t="str">
        <v>naranja_valencia</v>
      </c>
      <c r="C135" t="str">
        <v>naranja valencia</v>
      </c>
    </row>
    <row r="136" spans="1:3">
      <c r="A136" s="1" t="str">
        <v>pecuaria</v>
      </c>
      <c r="B136" s="1" t="str">
        <v>ovinos</v>
      </c>
      <c r="C136" t="str">
        <v>ovinos</v>
      </c>
    </row>
    <row r="137" spans="1:3">
      <c r="A137" s="1" t="str">
        <v>agricola</v>
      </c>
      <c r="B137" s="1" t="str">
        <v>palma_aceite</v>
      </c>
      <c r="C137" t="str">
        <v>palma de aceite</v>
      </c>
    </row>
    <row r="138" spans="1:3">
      <c r="A138" s="1" t="str">
        <v>agricola</v>
      </c>
      <c r="B138" s="1" t="str">
        <v>papa</v>
      </c>
      <c r="C138" t="str">
        <v>papa</v>
      </c>
    </row>
    <row r="139" spans="1:3">
      <c r="A139" s="1" t="str">
        <v>agricola</v>
      </c>
      <c r="B139" s="1" t="str">
        <v>papa_criolla</v>
      </c>
      <c r="C139" t="str">
        <v>papa criolla</v>
      </c>
    </row>
    <row r="140" spans="1:3">
      <c r="A140" s="1" t="str">
        <v>agricola</v>
      </c>
      <c r="B140" s="1" t="str">
        <v>papaya</v>
      </c>
      <c r="C140" t="str">
        <v>papaya</v>
      </c>
    </row>
    <row r="141" spans="1:3">
      <c r="A141" s="1" t="str">
        <v>agricola</v>
      </c>
      <c r="B141" s="1" t="str">
        <v>patilla</v>
      </c>
      <c r="C141" t="str">
        <v>patilla</v>
      </c>
    </row>
    <row r="142" spans="1:3">
      <c r="A142" s="1" t="str">
        <v>agricola</v>
      </c>
      <c r="B142" s="1" t="str">
        <v>patilla_melon</v>
      </c>
      <c r="C142" t="str">
        <v>patilla en asocio con melón</v>
      </c>
    </row>
    <row r="143" spans="1:3">
      <c r="A143" s="1" t="str">
        <v>agricola</v>
      </c>
      <c r="B143" s="1" t="str">
        <v>pepino_guiso</v>
      </c>
      <c r="C143" t="str">
        <v>pepino guiso</v>
      </c>
    </row>
    <row r="144" spans="1:3">
      <c r="A144" s="1" t="str">
        <v>pecuaria</v>
      </c>
      <c r="B144" s="1" t="str">
        <v>piangua</v>
      </c>
      <c r="C144" t="str">
        <v>piangua</v>
      </c>
    </row>
    <row r="145" spans="1:3">
      <c r="A145" s="1" t="str">
        <v>agricola</v>
      </c>
      <c r="B145" s="1" t="str">
        <v>pimenton</v>
      </c>
      <c r="C145" t="str">
        <v>pimentón</v>
      </c>
    </row>
    <row r="146" spans="1:3">
      <c r="A146" s="1" t="str">
        <v>agricola</v>
      </c>
      <c r="B146" s="1" t="str">
        <v>pimienta</v>
      </c>
      <c r="C146" t="str">
        <v>pimienta</v>
      </c>
    </row>
    <row r="147" spans="1:3">
      <c r="A147" s="1" t="str">
        <v>agricola</v>
      </c>
      <c r="B147" s="1" t="str">
        <v>pimientos</v>
      </c>
      <c r="C147" t="str">
        <v>pimientos</v>
      </c>
    </row>
    <row r="148" spans="1:3">
      <c r="A148" s="1" t="str">
        <v>agricola</v>
      </c>
      <c r="B148" s="1" t="str">
        <v>pina</v>
      </c>
      <c r="C148" t="str">
        <v>piña</v>
      </c>
    </row>
    <row r="149" spans="1:3">
      <c r="A149" s="1" t="str">
        <v>pecuaria</v>
      </c>
      <c r="B149" s="1" t="str">
        <v>piscicultura_bocachico</v>
      </c>
      <c r="C149" t="str">
        <v>piscicultura</v>
      </c>
    </row>
    <row r="150" spans="1:3">
      <c r="A150" s="1" t="str">
        <v>pecuaria</v>
      </c>
      <c r="B150" s="1" t="str">
        <v>piscicultura_cachama</v>
      </c>
      <c r="C150" t="str">
        <v>piscicultura cachama</v>
      </c>
    </row>
    <row r="151" spans="1:3">
      <c r="A151" s="1" t="str">
        <v>pecuaria</v>
      </c>
      <c r="B151" s="1" t="str">
        <v>piscicultura_cachama_bocachico</v>
      </c>
      <c r="C151" t="str">
        <v>piscicultura cachama bocachico</v>
      </c>
    </row>
    <row r="152" spans="1:3">
      <c r="A152" s="1" t="str">
        <v>pecuaria</v>
      </c>
      <c r="B152" s="1" t="str">
        <v>piscicultura_tilapia</v>
      </c>
      <c r="C152" t="str">
        <v>piscicultura tilapia</v>
      </c>
    </row>
    <row r="153" spans="1:3">
      <c r="A153" s="1" t="str">
        <v>pecuaria</v>
      </c>
      <c r="B153" s="1" t="str">
        <v>piscicultura_tilapia_bocachico</v>
      </c>
      <c r="C153" t="str">
        <v>piscicultura tilapia y bocachico</v>
      </c>
    </row>
    <row r="154" spans="1:3">
      <c r="A154" s="1" t="str">
        <v>pecuaria</v>
      </c>
      <c r="B154" s="1" t="str">
        <v>piscicultura_tilapia_cachama</v>
      </c>
      <c r="C154" t="str">
        <v>piscicultura tilapia y cachama</v>
      </c>
    </row>
    <row r="155" spans="1:3">
      <c r="A155" s="1" t="str">
        <v>pecuaria</v>
      </c>
      <c r="B155" s="1" t="str">
        <v>piscicultura_cachama_mojarra</v>
      </c>
      <c r="C155" t="str">
        <v>piscicultura cachama y mojarra</v>
      </c>
    </row>
    <row r="156" spans="1:3">
      <c r="A156" s="1" t="str">
        <v>pecuaria</v>
      </c>
      <c r="B156" s="1" t="str">
        <v>piscicultura_trucha</v>
      </c>
      <c r="C156" t="str">
        <v>piscicultura trucha</v>
      </c>
    </row>
    <row r="157" spans="1:3">
      <c r="A157" s="1" t="str">
        <v>agricola</v>
      </c>
      <c r="B157" s="1" t="str">
        <v>platano</v>
      </c>
      <c r="C157" t="str">
        <v>plátano</v>
      </c>
    </row>
    <row r="158" spans="1:3">
      <c r="A158" s="1" t="str">
        <v>agricola</v>
      </c>
      <c r="B158" s="1" t="str">
        <v>platano_harton</v>
      </c>
      <c r="C158" t="str">
        <v>plátano hartón</v>
      </c>
    </row>
    <row r="159" spans="1:3">
      <c r="A159" s="1" t="str">
        <v>pecuaria</v>
      </c>
      <c r="B159" s="1" t="str">
        <v>porcicultura_ceba</v>
      </c>
      <c r="C159" t="str">
        <v>porcicultura de ceba</v>
      </c>
    </row>
    <row r="160" spans="1:3">
      <c r="A160" s="1" t="str">
        <v>pecuaria</v>
      </c>
      <c r="B160" s="1" t="str">
        <v>porcicultura_ciclo_completo</v>
      </c>
      <c r="C160" t="str">
        <v>porcicultura de ciclo completo</v>
      </c>
    </row>
    <row r="161" spans="1:3">
      <c r="A161" s="1" t="str">
        <v>pecuaria</v>
      </c>
      <c r="B161" s="1" t="str">
        <v>porcicultura_cria</v>
      </c>
      <c r="C161" t="str">
        <v>porcicultura de cría</v>
      </c>
    </row>
    <row r="162" spans="1:3">
      <c r="A162" s="1" t="str">
        <v>pecuaria</v>
      </c>
      <c r="B162" s="1" t="str">
        <v>porcicultura_cria_levante</v>
      </c>
      <c r="C162" t="str">
        <v>porcicultura de cría y levante</v>
      </c>
    </row>
    <row r="163" spans="1:3">
      <c r="A163" s="1" t="str">
        <v>agricola</v>
      </c>
      <c r="B163" s="1" t="str">
        <v>rambutan</v>
      </c>
      <c r="C163" t="str">
        <v>rambutan</v>
      </c>
    </row>
    <row r="164" spans="1:3">
      <c r="A164" s="1" t="str">
        <v>agricola</v>
      </c>
      <c r="B164" s="1" t="str">
        <v>remolacha</v>
      </c>
      <c r="C164" t="str">
        <v>remolacha</v>
      </c>
    </row>
    <row r="165" spans="1:3">
      <c r="A165" s="1" t="str">
        <v>agricola</v>
      </c>
      <c r="B165" s="1" t="str">
        <v>repollo</v>
      </c>
      <c r="C165" t="str">
        <v>repollo</v>
      </c>
    </row>
    <row r="166" spans="1:3">
      <c r="A166" s="1" t="str">
        <v>agricola</v>
      </c>
      <c r="B166" s="1" t="str">
        <v>romero</v>
      </c>
      <c r="C166" t="str">
        <v>romero</v>
      </c>
    </row>
    <row r="167" spans="1:3">
      <c r="A167" s="1" t="str">
        <v>agricola</v>
      </c>
      <c r="B167" s="1" t="str">
        <v>sacha_inchi</v>
      </c>
      <c r="C167" t="str">
        <v>sacha inchi</v>
      </c>
    </row>
    <row r="168" spans="1:3">
      <c r="A168" s="1" t="str">
        <v>agricola</v>
      </c>
      <c r="B168" s="1" t="str">
        <v>sorgo</v>
      </c>
      <c r="C168" t="str">
        <v>sorgo</v>
      </c>
    </row>
    <row r="169" spans="1:3">
      <c r="A169" s="1" t="str">
        <v>agricola</v>
      </c>
      <c r="B169" s="1" t="str">
        <v>soya</v>
      </c>
      <c r="C169" t="str">
        <v>soya</v>
      </c>
    </row>
    <row r="170" spans="1:3">
      <c r="A170" s="1" t="str">
        <v>agricola</v>
      </c>
      <c r="B170" s="1" t="str">
        <v>stevia</v>
      </c>
      <c r="C170" t="str">
        <v>stevia</v>
      </c>
    </row>
    <row r="171" spans="1:3">
      <c r="A171" s="1" t="str">
        <v>agricola</v>
      </c>
      <c r="B171" s="1" t="str">
        <v>tabaco</v>
      </c>
      <c r="C171" t="str">
        <v>tabaco</v>
      </c>
    </row>
    <row r="172" spans="1:3">
      <c r="A172" s="1" t="str">
        <v>agricola</v>
      </c>
      <c r="B172" s="1" t="str">
        <v>tomate_arbol</v>
      </c>
      <c r="C172" t="str">
        <v>tomate de árbol</v>
      </c>
    </row>
    <row r="173" spans="1:3">
      <c r="A173" s="1" t="str">
        <v>agricola</v>
      </c>
      <c r="B173" s="1" t="str">
        <v>tomate_cherry</v>
      </c>
      <c r="C173" t="str">
        <v>tomate cherry</v>
      </c>
    </row>
    <row r="174" spans="1:3">
      <c r="A174" s="1" t="str">
        <v>agricola</v>
      </c>
      <c r="B174" s="1" t="str">
        <v>tomate_invernadero</v>
      </c>
      <c r="C174" t="str">
        <v>tomate de invernadero</v>
      </c>
    </row>
    <row r="175" spans="1:3">
      <c r="A175" s="1" t="str">
        <v>agricola</v>
      </c>
      <c r="B175" s="1" t="str">
        <v>tomate_mesa</v>
      </c>
      <c r="C175" t="str">
        <v>tomate de mesa</v>
      </c>
    </row>
    <row r="176" spans="1:3">
      <c r="A176" s="1" t="str">
        <v>agricola</v>
      </c>
      <c r="B176" s="1" t="str">
        <v>tomillo</v>
      </c>
      <c r="C176" t="str">
        <v>tomillo</v>
      </c>
    </row>
    <row r="177" spans="1:3">
      <c r="A177" s="1" t="str">
        <v>agricola</v>
      </c>
      <c r="B177" s="1" t="str">
        <v>uchuva</v>
      </c>
      <c r="C177" t="str">
        <v>uchuva</v>
      </c>
    </row>
    <row r="178" spans="1:3">
      <c r="A178" s="1" t="str">
        <v>agricola</v>
      </c>
      <c r="B178" s="1" t="str">
        <v>uva</v>
      </c>
      <c r="C178" t="str">
        <v>uva</v>
      </c>
    </row>
    <row r="179" spans="1:3">
      <c r="A179" s="1" t="str">
        <v>agricola</v>
      </c>
      <c r="B179" s="1" t="str">
        <v>yuca</v>
      </c>
      <c r="C179" t="str">
        <v>yuca</v>
      </c>
    </row>
    <row r="180" spans="1:3">
      <c r="A180" s="1" t="str">
        <v>agricola</v>
      </c>
      <c r="B180" s="1" t="str">
        <v>yuca_industrial</v>
      </c>
      <c r="C180" t="str">
        <v>yuca para uso industrial</v>
      </c>
    </row>
    <row r="181" spans="1:3">
      <c r="A181" s="1" t="str">
        <v>agricola</v>
      </c>
      <c r="B181" s="1" t="str">
        <v>yuca_maiz</v>
      </c>
      <c r="C181" t="str">
        <v>yuca en asocio con maíz</v>
      </c>
    </row>
    <row r="182" spans="1:3">
      <c r="A182" s="1" t="str">
        <v>agricola</v>
      </c>
      <c r="B182" s="1" t="str">
        <v>yuca_maiz_ahuyama</v>
      </c>
      <c r="C182" t="str">
        <v>yuca en asocio con maíz y ahuyama</v>
      </c>
    </row>
    <row r="183" spans="1:3">
      <c r="A183" s="1" t="str">
        <v>agricola</v>
      </c>
      <c r="B183" s="1" t="str">
        <v>yuca_maiz_name</v>
      </c>
      <c r="C183" t="str">
        <v>yuca en asocio con maíz y ñame</v>
      </c>
    </row>
    <row r="184" spans="1:3">
      <c r="A184" s="1" t="str">
        <v>agricola</v>
      </c>
      <c r="B184" s="1" t="str">
        <v>yuca_maiz_name_patilla</v>
      </c>
      <c r="C184" t="str">
        <v>Yuca en asocio con maíz, ñame y patilla</v>
      </c>
    </row>
    <row r="185" spans="1:3">
      <c r="A185" s="1" t="str">
        <v>agricola</v>
      </c>
      <c r="B185" s="1" t="str">
        <v>yuca_maiz_patilla</v>
      </c>
      <c r="C185" t="str">
        <v>yuca en asocio con maíz y patilla</v>
      </c>
    </row>
    <row r="186" spans="1:3">
      <c r="A186" s="1" t="str">
        <v>agricola</v>
      </c>
      <c r="B186" s="1" t="str">
        <v>yuca_name</v>
      </c>
      <c r="C186" t="str">
        <v>yuca en asocio con ñame</v>
      </c>
    </row>
    <row r="187" spans="1:3">
      <c r="A187" s="1" t="str">
        <v>agricola</v>
      </c>
      <c r="B187" s="1" t="str">
        <v>zanahoria</v>
      </c>
      <c r="C187" t="str">
        <v>zanahoria</v>
      </c>
    </row>
    <row r="188" spans="1:3">
      <c r="A188" s="1" t="str">
        <v>agricola</v>
      </c>
      <c r="B188" s="1" t="str">
        <v>pepino_cohombro</v>
      </c>
      <c r="C188" t="str">
        <v>pepino cohombro</v>
      </c>
    </row>
    <row r="189" spans="1:3">
      <c r="A189" s="1" t="str">
        <v>agricola</v>
      </c>
      <c r="B189" s="1" t="str">
        <v>habichuela</v>
      </c>
      <c r="C189" t="str">
        <v>habichuela</v>
      </c>
    </row>
    <row r="190" spans="1:3">
      <c r="A190" s="1" t="str">
        <v>pecuaria</v>
      </c>
      <c r="B190" s="1" t="str">
        <v>porcicultura_levante</v>
      </c>
      <c r="C190" t="str">
        <v>porcicultura de levante</v>
      </c>
    </row>
    <row r="191" spans="1:3">
      <c r="A191" s="1" t="str">
        <v>agricola</v>
      </c>
      <c r="B191" s="1" t="str">
        <v>aromaticas</v>
      </c>
      <c r="C191" t="str">
        <v>aromáticas</v>
      </c>
    </row>
    <row r="192" spans="1:3">
      <c r="A192" s="1" t="str">
        <v>agricola</v>
      </c>
      <c r="B192" s="1" t="str">
        <v>romero</v>
      </c>
      <c r="C192" t="str">
        <v>romero</v>
      </c>
    </row>
    <row r="193" spans="1:3">
      <c r="A193" s="1" t="str">
        <v>agricola</v>
      </c>
      <c r="B193" s="1" t="str">
        <v>calendula</v>
      </c>
      <c r="C193" t="str">
        <v>caléndula</v>
      </c>
    </row>
    <row r="194" spans="1:3">
      <c r="A194" s="1" t="str">
        <v>agricola</v>
      </c>
      <c r="B194" s="1" t="str">
        <v>arroz_riego_voleo</v>
      </c>
      <c r="C194" t="str">
        <v>Arroz riego siembra al voleo</v>
      </c>
    </row>
    <row r="195" spans="1:3">
      <c r="A195" s="1" t="str">
        <v>agricola</v>
      </c>
      <c r="B195" s="1" t="str">
        <v>arroz_riego_transplante</v>
      </c>
      <c r="C195" t="str">
        <v xml:space="preserve">Arroz riego siembra transplante </v>
      </c>
    </row>
    <row r="196" spans="1:3">
      <c r="A196" s="1" t="str">
        <v>agricola</v>
      </c>
      <c r="B196" s="1" t="str">
        <v>girasol</v>
      </c>
      <c r="C196" t="str">
        <v>girasol</v>
      </c>
    </row>
    <row r="197" spans="1:3">
      <c r="A197" s="1" t="str">
        <v>agricola</v>
      </c>
      <c r="B197" s="1" t="str">
        <v>guayaba_agria</v>
      </c>
      <c r="C197" t="str">
        <v>guayaba agria</v>
      </c>
    </row>
    <row r="198" spans="1:3">
      <c r="A198" s="1" t="str">
        <v>agricola</v>
      </c>
      <c r="B198" s="1" t="str">
        <v>mango_azucar</v>
      </c>
      <c r="C198" t="str">
        <v>mango de azúcar</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8D7169-2138-42CE-873A-0D4522A73216}"/>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Leidy Jaqueline Ramos Velasquez</cp:lastModifiedBy>
  <cp:revision/>
  <dcterms:created xsi:type="dcterms:W3CDTF">2023-06-01T14:44:35Z</dcterms:created>
  <dcterms:modified xsi:type="dcterms:W3CDTF">2025-07-23T21:20:24Z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